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2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كتاب 2023\للرفع على الموقع يوليو 2024\"/>
    </mc:Choice>
  </mc:AlternateContent>
  <bookViews>
    <workbookView xWindow="-120" yWindow="-120" windowWidth="29040" windowHeight="15840"/>
  </bookViews>
  <sheets>
    <sheet name="فهرس الباب الثاني" sheetId="123" r:id="rId1"/>
    <sheet name="1" sheetId="1" r:id="rId2"/>
    <sheet name="2" sheetId="3" r:id="rId3"/>
    <sheet name="3" sheetId="4" r:id="rId4"/>
    <sheet name="4" sheetId="5" r:id="rId5"/>
    <sheet name="5" sheetId="6" r:id="rId6"/>
    <sheet name="6" sheetId="122" r:id="rId7"/>
    <sheet name="7" sheetId="117" r:id="rId8"/>
    <sheet name="8" sheetId="118" r:id="rId9"/>
    <sheet name="9" sheetId="119" r:id="rId10"/>
    <sheet name="10" sheetId="120" r:id="rId11"/>
    <sheet name="11" sheetId="7" r:id="rId12"/>
    <sheet name="12" sheetId="87" r:id="rId13"/>
    <sheet name="13" sheetId="88" r:id="rId14"/>
    <sheet name="14" sheetId="89" r:id="rId15"/>
    <sheet name="15" sheetId="90" r:id="rId16"/>
    <sheet name="16" sheetId="13" r:id="rId17"/>
    <sheet name="17" sheetId="14" r:id="rId18"/>
    <sheet name="18" sheetId="15" r:id="rId19"/>
    <sheet name="19" sheetId="107" r:id="rId20"/>
    <sheet name="20" sheetId="17" r:id="rId21"/>
    <sheet name="21" sheetId="106" r:id="rId22"/>
    <sheet name="22" sheetId="91" r:id="rId23"/>
    <sheet name="23" sheetId="92" r:id="rId24"/>
    <sheet name="24" sheetId="93" r:id="rId25"/>
    <sheet name="25" sheetId="21" r:id="rId26"/>
    <sheet name="26" sheetId="94" r:id="rId27"/>
    <sheet name="27" sheetId="95" r:id="rId28"/>
    <sheet name="28" sheetId="113" r:id="rId29"/>
    <sheet name="29" sheetId="97" r:id="rId30"/>
    <sheet name="30" sheetId="26" r:id="rId31"/>
    <sheet name="31" sheetId="98" r:id="rId32"/>
    <sheet name="32" sheetId="75" r:id="rId33"/>
    <sheet name="33" sheetId="99" r:id="rId34"/>
    <sheet name="34" sheetId="55" r:id="rId35"/>
    <sheet name="35" sheetId="56" r:id="rId36"/>
    <sheet name="36" sheetId="57" r:id="rId37"/>
    <sheet name="37" sheetId="58" r:id="rId38"/>
    <sheet name="38" sheetId="100" r:id="rId39"/>
    <sheet name="39" sheetId="101" r:id="rId40"/>
    <sheet name="40" sheetId="103" r:id="rId41"/>
    <sheet name="41" sheetId="104" r:id="rId42"/>
    <sheet name="42" sheetId="79" r:id="rId43"/>
    <sheet name="43" sheetId="80" r:id="rId44"/>
    <sheet name="44" sheetId="48" r:id="rId45"/>
    <sheet name="45" sheetId="116" r:id="rId46"/>
    <sheet name="46" sheetId="114" r:id="rId47"/>
    <sheet name="47" sheetId="115" r:id="rId48"/>
    <sheet name="48" sheetId="40" r:id="rId49"/>
    <sheet name="49" sheetId="110" r:id="rId50"/>
    <sheet name="50" sheetId="111" r:id="rId51"/>
    <sheet name="51" sheetId="43" r:id="rId52"/>
    <sheet name="52" sheetId="45" r:id="rId53"/>
    <sheet name="53" sheetId="44" r:id="rId54"/>
  </sheets>
  <definedNames>
    <definedName name="_xlnm._FilterDatabase" localSheetId="47" hidden="1">'47'!$A$14:$T$14</definedName>
    <definedName name="_xlnm.Print_Area" localSheetId="1">'1'!$A$1:$D$12</definedName>
    <definedName name="_xlnm.Print_Area" localSheetId="10">'10'!$A$1:$R$43</definedName>
    <definedName name="_xlnm.Print_Area" localSheetId="11">'11'!$A$1:$N$26</definedName>
    <definedName name="_xlnm.Print_Area" localSheetId="12">'12'!$A$1:$P$176</definedName>
    <definedName name="_xlnm.Print_Area" localSheetId="13">'13'!$A$1:$I$29</definedName>
    <definedName name="_xlnm.Print_Area" localSheetId="15">'15'!$A$1:$N$31</definedName>
    <definedName name="_xlnm.Print_Area" localSheetId="16">'16'!$A$1:$P$27</definedName>
    <definedName name="_xlnm.Print_Area" localSheetId="17">'17'!$A$1:$R$31</definedName>
    <definedName name="_xlnm.Print_Area" localSheetId="18">'18'!$A$1:$J$26</definedName>
    <definedName name="_xlnm.Print_Area" localSheetId="19">'19'!$A$1:$AJ$25</definedName>
    <definedName name="_xlnm.Print_Area" localSheetId="2">'2'!$A$1:$V$11</definedName>
    <definedName name="_xlnm.Print_Area" localSheetId="20">'20'!$A$1:$K$29</definedName>
    <definedName name="_xlnm.Print_Area" localSheetId="21">'21'!$A$1:$E$27</definedName>
    <definedName name="_xlnm.Print_Area" localSheetId="22">'22'!$A$1:$I$29</definedName>
    <definedName name="_xlnm.Print_Area" localSheetId="23">'23'!$A$1:$P$176</definedName>
    <definedName name="_xlnm.Print_Area" localSheetId="24">'24'!$A$1:$AD$130</definedName>
    <definedName name="_xlnm.Print_Area" localSheetId="25">'25'!$A$1:$G$25</definedName>
    <definedName name="_xlnm.Print_Area" localSheetId="26">'26'!$A$1:$I$29</definedName>
    <definedName name="_xlnm.Print_Area" localSheetId="27">'27'!$A$1:$I$26</definedName>
    <definedName name="_xlnm.Print_Area" localSheetId="28">'28'!$A$1:$P$176</definedName>
    <definedName name="_xlnm.Print_Area" localSheetId="29">'29'!$A$1:$P$158</definedName>
    <definedName name="_xlnm.Print_Area" localSheetId="30">'30'!$A$1:$AJ$13</definedName>
    <definedName name="_xlnm.Print_Area" localSheetId="31">'31'!$A$1:$P$120</definedName>
    <definedName name="_xlnm.Print_Area" localSheetId="32">'32'!$A$1:$Q$130</definedName>
    <definedName name="_xlnm.Print_Area" localSheetId="33">'33'!$A$1:$I$29</definedName>
    <definedName name="_xlnm.Print_Area" localSheetId="34">'34'!$A$1:$K$27</definedName>
    <definedName name="_xlnm.Print_Area" localSheetId="35">'35'!$A$1:$T$27</definedName>
    <definedName name="_xlnm.Print_Area" localSheetId="36">'36'!$A$1:$AL$20</definedName>
    <definedName name="_xlnm.Print_Area" localSheetId="37">'37'!$A$1:$AF$17</definedName>
    <definedName name="_xlnm.Print_Area" localSheetId="38">'38'!$A$1:$I$29</definedName>
    <definedName name="_xlnm.Print_Area" localSheetId="39">'39'!$A$1:$P$176</definedName>
    <definedName name="_xlnm.Print_Area" localSheetId="4">'4'!$A$1:$R$37</definedName>
    <definedName name="_xlnm.Print_Area" localSheetId="40">'40'!$A$1:$P$178</definedName>
    <definedName name="_xlnm.Print_Area" localSheetId="41">'41'!$A$1:$P$176</definedName>
    <definedName name="_xlnm.Print_Area" localSheetId="42">'42'!$A$1:$AD$130</definedName>
    <definedName name="_xlnm.Print_Area" localSheetId="43">'43'!$A$1:$Q$19</definedName>
    <definedName name="_xlnm.Print_Area" localSheetId="44">'44'!$A$1:$C$54</definedName>
    <definedName name="_xlnm.Print_Area" localSheetId="45">'45'!$A$1:$C$42</definedName>
    <definedName name="_xlnm.Print_Area" localSheetId="46">'46'!$A$1:$C$26</definedName>
    <definedName name="_xlnm.Print_Area" localSheetId="47">'47'!$A$1:$C$27</definedName>
    <definedName name="_xlnm.Print_Area" localSheetId="48">'48'!#REF!</definedName>
    <definedName name="_xlnm.Print_Area" localSheetId="5">'5'!$A$1:$R$44</definedName>
    <definedName name="_xlnm.Print_Area" localSheetId="51">'51'!$A$1:$F$149</definedName>
    <definedName name="_xlnm.Print_Area" localSheetId="52">'52'!$A$1:$F$44</definedName>
    <definedName name="_xlnm.Print_Area" localSheetId="53">'53'!$A$1:$F$139</definedName>
    <definedName name="_xlnm.Print_Area" localSheetId="6">'6'!$A$1:$P$31</definedName>
    <definedName name="_xlnm.Print_Area" localSheetId="7">'7'!$A$1:$R$43</definedName>
    <definedName name="_xlnm.Print_Area" localSheetId="8">'8'!$A$1:$R$43</definedName>
    <definedName name="_xlnm.Print_Area" localSheetId="9">'9'!$A$1:$R$43</definedName>
    <definedName name="_xlnm.Print_Area" localSheetId="0">'فهرس الباب الثاني'!$A$1:$A$92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22" l="1"/>
  <c r="E31" i="122"/>
  <c r="F31" i="122"/>
  <c r="G31" i="122"/>
  <c r="H31" i="122"/>
  <c r="I31" i="122"/>
  <c r="J31" i="122"/>
  <c r="K31" i="122"/>
  <c r="L31" i="122"/>
  <c r="M31" i="122"/>
  <c r="C31" i="122"/>
  <c r="D28" i="122"/>
  <c r="E28" i="122"/>
  <c r="F28" i="122"/>
  <c r="G28" i="122"/>
  <c r="H28" i="122"/>
  <c r="I28" i="122"/>
  <c r="J28" i="122"/>
  <c r="K28" i="122"/>
  <c r="L28" i="122"/>
  <c r="M28" i="122"/>
  <c r="C28" i="122"/>
  <c r="D25" i="122"/>
  <c r="F25" i="122"/>
  <c r="G25" i="122"/>
  <c r="H25" i="122"/>
  <c r="I25" i="122"/>
  <c r="J25" i="122"/>
  <c r="L25" i="122"/>
  <c r="M25" i="122"/>
  <c r="C25" i="122"/>
  <c r="D23" i="122"/>
  <c r="E23" i="122"/>
  <c r="E25" i="122" s="1"/>
  <c r="F23" i="122"/>
  <c r="G23" i="122"/>
  <c r="H23" i="122"/>
  <c r="I23" i="122"/>
  <c r="J23" i="122"/>
  <c r="K23" i="122"/>
  <c r="K25" i="122" s="1"/>
  <c r="L23" i="122"/>
  <c r="M23" i="122"/>
  <c r="D24" i="122"/>
  <c r="E24" i="122"/>
  <c r="F24" i="122"/>
  <c r="G24" i="122"/>
  <c r="H24" i="122"/>
  <c r="I24" i="122"/>
  <c r="J24" i="122"/>
  <c r="K24" i="122"/>
  <c r="L24" i="122"/>
  <c r="M24" i="122"/>
  <c r="C24" i="122"/>
  <c r="C23" i="122"/>
  <c r="D22" i="122"/>
  <c r="E22" i="122"/>
  <c r="F22" i="122"/>
  <c r="G22" i="122"/>
  <c r="H22" i="122"/>
  <c r="I22" i="122"/>
  <c r="J22" i="122"/>
  <c r="K22" i="122"/>
  <c r="L22" i="122"/>
  <c r="M22" i="122"/>
  <c r="C22" i="122"/>
  <c r="D19" i="122"/>
  <c r="E19" i="122"/>
  <c r="F19" i="122"/>
  <c r="G19" i="122"/>
  <c r="H19" i="122"/>
  <c r="I19" i="122"/>
  <c r="J19" i="122"/>
  <c r="K19" i="122"/>
  <c r="L19" i="122"/>
  <c r="M19" i="122"/>
  <c r="C19" i="122"/>
  <c r="D16" i="122"/>
  <c r="F16" i="122"/>
  <c r="G16" i="122"/>
  <c r="I16" i="122"/>
  <c r="J16" i="122"/>
  <c r="K16" i="122"/>
  <c r="L16" i="122"/>
  <c r="M16" i="122"/>
  <c r="C16" i="122"/>
  <c r="D14" i="122"/>
  <c r="E14" i="122"/>
  <c r="F14" i="122"/>
  <c r="G14" i="122"/>
  <c r="H14" i="122"/>
  <c r="I14" i="122"/>
  <c r="J14" i="122"/>
  <c r="K14" i="122"/>
  <c r="L14" i="122"/>
  <c r="M14" i="122"/>
  <c r="D15" i="122"/>
  <c r="E15" i="122"/>
  <c r="F15" i="122"/>
  <c r="G15" i="122"/>
  <c r="H15" i="122"/>
  <c r="H16" i="122" s="1"/>
  <c r="I15" i="122"/>
  <c r="J15" i="122"/>
  <c r="K15" i="122"/>
  <c r="L15" i="122"/>
  <c r="M15" i="122"/>
  <c r="C15" i="122"/>
  <c r="C14" i="122"/>
  <c r="D13" i="122"/>
  <c r="E13" i="122"/>
  <c r="F13" i="122"/>
  <c r="G13" i="122"/>
  <c r="H13" i="122"/>
  <c r="I13" i="122"/>
  <c r="J13" i="122"/>
  <c r="K13" i="122"/>
  <c r="L13" i="122"/>
  <c r="M13" i="122"/>
  <c r="C13" i="122"/>
  <c r="D10" i="122"/>
  <c r="E10" i="122"/>
  <c r="F10" i="122"/>
  <c r="G10" i="122"/>
  <c r="H10" i="122"/>
  <c r="I10" i="122"/>
  <c r="J10" i="122"/>
  <c r="K10" i="122"/>
  <c r="L10" i="122"/>
  <c r="M10" i="122"/>
  <c r="C10" i="122"/>
  <c r="L9" i="122"/>
  <c r="M9" i="122"/>
  <c r="N9" i="122"/>
  <c r="N15" i="122" s="1"/>
  <c r="L11" i="122"/>
  <c r="M11" i="122"/>
  <c r="N11" i="122"/>
  <c r="N13" i="122" s="1"/>
  <c r="L12" i="122"/>
  <c r="M12" i="122"/>
  <c r="N12" i="122"/>
  <c r="L17" i="122"/>
  <c r="M17" i="122"/>
  <c r="N17" i="122"/>
  <c r="L18" i="122"/>
  <c r="M18" i="122"/>
  <c r="N18" i="122"/>
  <c r="L20" i="122"/>
  <c r="M20" i="122"/>
  <c r="N20" i="122"/>
  <c r="L21" i="122"/>
  <c r="M21" i="122"/>
  <c r="N21" i="122"/>
  <c r="L26" i="122"/>
  <c r="M26" i="122"/>
  <c r="N26" i="122"/>
  <c r="L27" i="122"/>
  <c r="M27" i="122"/>
  <c r="N27" i="122"/>
  <c r="L29" i="122"/>
  <c r="M29" i="122"/>
  <c r="N29" i="122"/>
  <c r="N31" i="122" s="1"/>
  <c r="L30" i="122"/>
  <c r="M30" i="122"/>
  <c r="N30" i="122"/>
  <c r="M8" i="122"/>
  <c r="N8" i="122"/>
  <c r="L8" i="122"/>
  <c r="K9" i="122"/>
  <c r="K11" i="122"/>
  <c r="K12" i="122"/>
  <c r="K17" i="122"/>
  <c r="K18" i="122"/>
  <c r="K20" i="122"/>
  <c r="K21" i="122"/>
  <c r="K26" i="122"/>
  <c r="K27" i="122"/>
  <c r="K29" i="122"/>
  <c r="K30" i="122"/>
  <c r="K8" i="122"/>
  <c r="H9" i="122"/>
  <c r="H11" i="122"/>
  <c r="H12" i="122"/>
  <c r="H17" i="122"/>
  <c r="H18" i="122"/>
  <c r="H20" i="122"/>
  <c r="H21" i="122"/>
  <c r="H26" i="122"/>
  <c r="H27" i="122"/>
  <c r="H29" i="122"/>
  <c r="H30" i="122"/>
  <c r="H8" i="122"/>
  <c r="E9" i="122"/>
  <c r="E11" i="122"/>
  <c r="E12" i="122"/>
  <c r="E17" i="122"/>
  <c r="E18" i="122"/>
  <c r="E20" i="122"/>
  <c r="E21" i="122"/>
  <c r="E26" i="122"/>
  <c r="E27" i="122"/>
  <c r="E29" i="122"/>
  <c r="E30" i="122"/>
  <c r="E8" i="122"/>
  <c r="N22" i="122" l="1"/>
  <c r="N19" i="122"/>
  <c r="N28" i="122"/>
  <c r="N24" i="122"/>
  <c r="N23" i="122"/>
  <c r="N25" i="122" s="1"/>
  <c r="N14" i="122"/>
  <c r="N16" i="122"/>
  <c r="E16" i="122"/>
  <c r="N10" i="122"/>
  <c r="G20" i="91"/>
  <c r="D138" i="92"/>
  <c r="E138" i="92"/>
  <c r="F138" i="92"/>
  <c r="G138" i="92"/>
  <c r="H138" i="92"/>
  <c r="I138" i="92"/>
  <c r="J138" i="92"/>
  <c r="K138" i="92"/>
  <c r="L138" i="92"/>
  <c r="M138" i="92"/>
  <c r="N138" i="92"/>
  <c r="C138" i="92"/>
  <c r="D109" i="92"/>
  <c r="E109" i="92"/>
  <c r="F109" i="92"/>
  <c r="G109" i="92"/>
  <c r="H109" i="92"/>
  <c r="I109" i="92"/>
  <c r="J109" i="92"/>
  <c r="K109" i="92"/>
  <c r="L109" i="92"/>
  <c r="M109" i="92"/>
  <c r="N109" i="92"/>
  <c r="C109" i="92"/>
  <c r="D80" i="92"/>
  <c r="E80" i="92"/>
  <c r="F80" i="92"/>
  <c r="G80" i="92"/>
  <c r="H80" i="92"/>
  <c r="I80" i="92"/>
  <c r="J80" i="92"/>
  <c r="K80" i="92"/>
  <c r="L80" i="92"/>
  <c r="M80" i="92"/>
  <c r="N80" i="92"/>
  <c r="C80" i="92"/>
  <c r="D51" i="92"/>
  <c r="E51" i="92"/>
  <c r="F51" i="92"/>
  <c r="G51" i="92"/>
  <c r="H51" i="92"/>
  <c r="I51" i="92"/>
  <c r="J51" i="92"/>
  <c r="K51" i="92"/>
  <c r="L51" i="92"/>
  <c r="M51" i="92"/>
  <c r="N51" i="92"/>
  <c r="C51" i="92"/>
  <c r="D22" i="92"/>
  <c r="E22" i="92"/>
  <c r="F22" i="92"/>
  <c r="G22" i="92"/>
  <c r="H22" i="92"/>
  <c r="I22" i="92"/>
  <c r="J22" i="92"/>
  <c r="K22" i="92"/>
  <c r="L22" i="92"/>
  <c r="M22" i="92"/>
  <c r="N22" i="92"/>
  <c r="C22" i="92"/>
  <c r="D141" i="92" l="1"/>
  <c r="E141" i="92"/>
  <c r="F141" i="92"/>
  <c r="G141" i="92"/>
  <c r="H141" i="92"/>
  <c r="I141" i="92"/>
  <c r="J141" i="92"/>
  <c r="K141" i="92"/>
  <c r="L141" i="92"/>
  <c r="M141" i="92"/>
  <c r="N141" i="92"/>
  <c r="D139" i="92"/>
  <c r="E139" i="92"/>
  <c r="F139" i="92"/>
  <c r="G139" i="92"/>
  <c r="H139" i="92"/>
  <c r="I139" i="92"/>
  <c r="J139" i="92"/>
  <c r="K139" i="92"/>
  <c r="L139" i="92"/>
  <c r="M139" i="92"/>
  <c r="N139" i="92"/>
  <c r="D140" i="92"/>
  <c r="E140" i="92"/>
  <c r="F140" i="92"/>
  <c r="G140" i="92"/>
  <c r="H140" i="92"/>
  <c r="I140" i="92"/>
  <c r="J140" i="92"/>
  <c r="K140" i="92"/>
  <c r="L140" i="92"/>
  <c r="M140" i="92"/>
  <c r="N140" i="92"/>
  <c r="C140" i="92"/>
  <c r="C141" i="92" s="1"/>
  <c r="C139" i="92"/>
  <c r="D132" i="92"/>
  <c r="E132" i="92"/>
  <c r="F132" i="92"/>
  <c r="G132" i="92"/>
  <c r="H132" i="92"/>
  <c r="I132" i="92"/>
  <c r="J132" i="92"/>
  <c r="K132" i="92"/>
  <c r="L132" i="92"/>
  <c r="M132" i="92"/>
  <c r="N132" i="92"/>
  <c r="C132" i="92"/>
  <c r="D130" i="92"/>
  <c r="E130" i="92"/>
  <c r="F130" i="92"/>
  <c r="G130" i="92"/>
  <c r="H130" i="92"/>
  <c r="I130" i="92"/>
  <c r="J130" i="92"/>
  <c r="K130" i="92"/>
  <c r="L130" i="92"/>
  <c r="M130" i="92"/>
  <c r="N130" i="92"/>
  <c r="D131" i="92"/>
  <c r="E131" i="92"/>
  <c r="F131" i="92"/>
  <c r="G131" i="92"/>
  <c r="H131" i="92"/>
  <c r="I131" i="92"/>
  <c r="J131" i="92"/>
  <c r="K131" i="92"/>
  <c r="L131" i="92"/>
  <c r="M131" i="92"/>
  <c r="N131" i="92"/>
  <c r="C131" i="92"/>
  <c r="C130" i="92"/>
  <c r="D112" i="92"/>
  <c r="E112" i="92"/>
  <c r="F112" i="92"/>
  <c r="G112" i="92"/>
  <c r="H112" i="92"/>
  <c r="I112" i="92"/>
  <c r="J112" i="92"/>
  <c r="K112" i="92"/>
  <c r="M112" i="92"/>
  <c r="D110" i="92"/>
  <c r="E110" i="92"/>
  <c r="F110" i="92"/>
  <c r="G110" i="92"/>
  <c r="H110" i="92"/>
  <c r="I110" i="92"/>
  <c r="J110" i="92"/>
  <c r="K110" i="92"/>
  <c r="L110" i="92"/>
  <c r="M110" i="92"/>
  <c r="N110" i="92"/>
  <c r="D111" i="92"/>
  <c r="E111" i="92"/>
  <c r="F111" i="92"/>
  <c r="G111" i="92"/>
  <c r="H111" i="92"/>
  <c r="I111" i="92"/>
  <c r="J111" i="92"/>
  <c r="K111" i="92"/>
  <c r="L111" i="92"/>
  <c r="L112" i="92" s="1"/>
  <c r="M111" i="92"/>
  <c r="N111" i="92"/>
  <c r="N112" i="92" s="1"/>
  <c r="C111" i="92"/>
  <c r="C112" i="92" s="1"/>
  <c r="C110" i="92"/>
  <c r="D103" i="92"/>
  <c r="E103" i="92"/>
  <c r="F103" i="92"/>
  <c r="G103" i="92"/>
  <c r="H103" i="92"/>
  <c r="I103" i="92"/>
  <c r="J103" i="92"/>
  <c r="K103" i="92"/>
  <c r="L103" i="92"/>
  <c r="M103" i="92"/>
  <c r="N103" i="92"/>
  <c r="C103" i="92"/>
  <c r="D101" i="92"/>
  <c r="E101" i="92"/>
  <c r="F101" i="92"/>
  <c r="G101" i="92"/>
  <c r="H101" i="92"/>
  <c r="I101" i="92"/>
  <c r="J101" i="92"/>
  <c r="K101" i="92"/>
  <c r="L101" i="92"/>
  <c r="M101" i="92"/>
  <c r="N101" i="92"/>
  <c r="D102" i="92"/>
  <c r="E102" i="92"/>
  <c r="F102" i="92"/>
  <c r="G102" i="92"/>
  <c r="H102" i="92"/>
  <c r="I102" i="92"/>
  <c r="J102" i="92"/>
  <c r="K102" i="92"/>
  <c r="L102" i="92"/>
  <c r="M102" i="92"/>
  <c r="N102" i="92"/>
  <c r="C102" i="92"/>
  <c r="C101" i="92"/>
  <c r="D83" i="92"/>
  <c r="E83" i="92"/>
  <c r="G83" i="92"/>
  <c r="I83" i="92"/>
  <c r="J83" i="92"/>
  <c r="K83" i="92"/>
  <c r="M83" i="92"/>
  <c r="N83" i="92"/>
  <c r="D81" i="92"/>
  <c r="E81" i="92"/>
  <c r="F81" i="92"/>
  <c r="G81" i="92"/>
  <c r="H81" i="92"/>
  <c r="I81" i="92"/>
  <c r="J81" i="92"/>
  <c r="K81" i="92"/>
  <c r="L81" i="92"/>
  <c r="M81" i="92"/>
  <c r="N81" i="92"/>
  <c r="D82" i="92"/>
  <c r="E82" i="92"/>
  <c r="F82" i="92"/>
  <c r="F83" i="92" s="1"/>
  <c r="G82" i="92"/>
  <c r="H82" i="92"/>
  <c r="H83" i="92" s="1"/>
  <c r="I82" i="92"/>
  <c r="J82" i="92"/>
  <c r="K82" i="92"/>
  <c r="L82" i="92"/>
  <c r="L83" i="92" s="1"/>
  <c r="M82" i="92"/>
  <c r="N82" i="92"/>
  <c r="C82" i="92"/>
  <c r="C83" i="92" s="1"/>
  <c r="C81" i="92"/>
  <c r="D74" i="92"/>
  <c r="E74" i="92"/>
  <c r="F74" i="92"/>
  <c r="G74" i="92"/>
  <c r="H74" i="92"/>
  <c r="I74" i="92"/>
  <c r="J74" i="92"/>
  <c r="K74" i="92"/>
  <c r="L74" i="92"/>
  <c r="M74" i="92"/>
  <c r="N74" i="92"/>
  <c r="C74" i="92"/>
  <c r="D72" i="92"/>
  <c r="E72" i="92"/>
  <c r="F72" i="92"/>
  <c r="G72" i="92"/>
  <c r="H72" i="92"/>
  <c r="I72" i="92"/>
  <c r="J72" i="92"/>
  <c r="K72" i="92"/>
  <c r="L72" i="92"/>
  <c r="M72" i="92"/>
  <c r="N72" i="92"/>
  <c r="D73" i="92"/>
  <c r="E73" i="92"/>
  <c r="F73" i="92"/>
  <c r="G73" i="92"/>
  <c r="H73" i="92"/>
  <c r="I73" i="92"/>
  <c r="J73" i="92"/>
  <c r="K73" i="92"/>
  <c r="L73" i="92"/>
  <c r="M73" i="92"/>
  <c r="N73" i="92"/>
  <c r="C73" i="92"/>
  <c r="C72" i="92"/>
  <c r="D54" i="92"/>
  <c r="F54" i="92"/>
  <c r="G54" i="92"/>
  <c r="I54" i="92"/>
  <c r="J54" i="92"/>
  <c r="K54" i="92"/>
  <c r="M54" i="92"/>
  <c r="N54" i="92"/>
  <c r="C54" i="92"/>
  <c r="D52" i="92"/>
  <c r="E52" i="92"/>
  <c r="F52" i="92"/>
  <c r="G52" i="92"/>
  <c r="H52" i="92"/>
  <c r="I52" i="92"/>
  <c r="J52" i="92"/>
  <c r="K52" i="92"/>
  <c r="L52" i="92"/>
  <c r="M52" i="92"/>
  <c r="N52" i="92"/>
  <c r="D53" i="92"/>
  <c r="E53" i="92"/>
  <c r="E54" i="92" s="1"/>
  <c r="F53" i="92"/>
  <c r="G53" i="92"/>
  <c r="H53" i="92"/>
  <c r="H54" i="92" s="1"/>
  <c r="I53" i="92"/>
  <c r="J53" i="92"/>
  <c r="K53" i="92"/>
  <c r="L53" i="92"/>
  <c r="L54" i="92" s="1"/>
  <c r="M53" i="92"/>
  <c r="N53" i="92"/>
  <c r="C53" i="92"/>
  <c r="C52" i="92"/>
  <c r="D45" i="92"/>
  <c r="E45" i="92"/>
  <c r="F45" i="92"/>
  <c r="G45" i="92"/>
  <c r="H45" i="92"/>
  <c r="I45" i="92"/>
  <c r="J45" i="92"/>
  <c r="K45" i="92"/>
  <c r="L45" i="92"/>
  <c r="M45" i="92"/>
  <c r="N45" i="92"/>
  <c r="C45" i="92"/>
  <c r="D43" i="92"/>
  <c r="E43" i="92"/>
  <c r="F43" i="92"/>
  <c r="G43" i="92"/>
  <c r="H43" i="92"/>
  <c r="I43" i="92"/>
  <c r="J43" i="92"/>
  <c r="K43" i="92"/>
  <c r="L43" i="92"/>
  <c r="M43" i="92"/>
  <c r="N43" i="92"/>
  <c r="D44" i="92"/>
  <c r="E44" i="92"/>
  <c r="F44" i="92"/>
  <c r="G44" i="92"/>
  <c r="H44" i="92"/>
  <c r="I44" i="92"/>
  <c r="J44" i="92"/>
  <c r="K44" i="92"/>
  <c r="L44" i="92"/>
  <c r="M44" i="92"/>
  <c r="N44" i="92"/>
  <c r="C44" i="92"/>
  <c r="C43" i="92"/>
  <c r="D25" i="92"/>
  <c r="E25" i="92"/>
  <c r="G25" i="92"/>
  <c r="J25" i="92"/>
  <c r="M25" i="92"/>
  <c r="C25" i="92"/>
  <c r="D23" i="92"/>
  <c r="E23" i="92"/>
  <c r="F23" i="92"/>
  <c r="G23" i="92"/>
  <c r="H23" i="92"/>
  <c r="I23" i="92"/>
  <c r="J23" i="92"/>
  <c r="K23" i="92"/>
  <c r="L23" i="92"/>
  <c r="M23" i="92"/>
  <c r="N23" i="92"/>
  <c r="D24" i="92"/>
  <c r="E24" i="92"/>
  <c r="F24" i="92"/>
  <c r="F25" i="92" s="1"/>
  <c r="G24" i="92"/>
  <c r="H24" i="92"/>
  <c r="H25" i="92" s="1"/>
  <c r="I24" i="92"/>
  <c r="I25" i="92" s="1"/>
  <c r="J24" i="92"/>
  <c r="K24" i="92"/>
  <c r="K25" i="92" s="1"/>
  <c r="L24" i="92"/>
  <c r="L25" i="92" s="1"/>
  <c r="M24" i="92"/>
  <c r="N24" i="92"/>
  <c r="N25" i="92" s="1"/>
  <c r="C24" i="92"/>
  <c r="C23" i="92"/>
  <c r="D16" i="92"/>
  <c r="E16" i="92"/>
  <c r="F16" i="92"/>
  <c r="G16" i="92"/>
  <c r="H16" i="92"/>
  <c r="I16" i="92"/>
  <c r="J16" i="92"/>
  <c r="K16" i="92"/>
  <c r="L16" i="92"/>
  <c r="M16" i="92"/>
  <c r="N16" i="92"/>
  <c r="C16" i="92"/>
  <c r="D14" i="92"/>
  <c r="E14" i="92"/>
  <c r="F14" i="92"/>
  <c r="G14" i="92"/>
  <c r="H14" i="92"/>
  <c r="I14" i="92"/>
  <c r="J14" i="92"/>
  <c r="K14" i="92"/>
  <c r="L14" i="92"/>
  <c r="M14" i="92"/>
  <c r="N14" i="92"/>
  <c r="D15" i="92"/>
  <c r="E15" i="92"/>
  <c r="F15" i="92"/>
  <c r="G15" i="92"/>
  <c r="H15" i="92"/>
  <c r="I15" i="92"/>
  <c r="J15" i="92"/>
  <c r="K15" i="92"/>
  <c r="L15" i="92"/>
  <c r="M15" i="92"/>
  <c r="N15" i="92"/>
  <c r="C15" i="92"/>
  <c r="C14" i="92"/>
  <c r="E170" i="87"/>
  <c r="E168" i="87"/>
  <c r="G168" i="87"/>
  <c r="E169" i="87"/>
  <c r="G169" i="87"/>
  <c r="C169" i="87"/>
  <c r="C168" i="87"/>
  <c r="E159" i="87"/>
  <c r="G159" i="87"/>
  <c r="E160" i="87"/>
  <c r="G160" i="87"/>
  <c r="C160" i="87"/>
  <c r="C159" i="87"/>
  <c r="D132" i="87"/>
  <c r="E132" i="87"/>
  <c r="F132" i="87"/>
  <c r="G132" i="87"/>
  <c r="H132" i="87"/>
  <c r="I132" i="87"/>
  <c r="J132" i="87"/>
  <c r="K132" i="87"/>
  <c r="L132" i="87"/>
  <c r="M132" i="87"/>
  <c r="N132" i="87"/>
  <c r="C132" i="87"/>
  <c r="D130" i="87"/>
  <c r="E130" i="87"/>
  <c r="F130" i="87"/>
  <c r="G130" i="87"/>
  <c r="H130" i="87"/>
  <c r="I130" i="87"/>
  <c r="J130" i="87"/>
  <c r="K130" i="87"/>
  <c r="L130" i="87"/>
  <c r="M130" i="87"/>
  <c r="N130" i="87"/>
  <c r="D131" i="87"/>
  <c r="E131" i="87"/>
  <c r="F131" i="87"/>
  <c r="G131" i="87"/>
  <c r="H131" i="87"/>
  <c r="I131" i="87"/>
  <c r="J131" i="87"/>
  <c r="K131" i="87"/>
  <c r="L131" i="87"/>
  <c r="M131" i="87"/>
  <c r="N131" i="87"/>
  <c r="C131" i="87"/>
  <c r="C130" i="87"/>
  <c r="D103" i="87"/>
  <c r="E103" i="87"/>
  <c r="F103" i="87"/>
  <c r="G103" i="87"/>
  <c r="H103" i="87"/>
  <c r="I103" i="87"/>
  <c r="J103" i="87"/>
  <c r="K103" i="87"/>
  <c r="L103" i="87"/>
  <c r="M103" i="87"/>
  <c r="N103" i="87"/>
  <c r="C103" i="87"/>
  <c r="D101" i="87"/>
  <c r="E101" i="87"/>
  <c r="F101" i="87"/>
  <c r="G101" i="87"/>
  <c r="H101" i="87"/>
  <c r="I101" i="87"/>
  <c r="J101" i="87"/>
  <c r="K101" i="87"/>
  <c r="L101" i="87"/>
  <c r="M101" i="87"/>
  <c r="N101" i="87"/>
  <c r="D102" i="87"/>
  <c r="E102" i="87"/>
  <c r="F102" i="87"/>
  <c r="G102" i="87"/>
  <c r="H102" i="87"/>
  <c r="I102" i="87"/>
  <c r="J102" i="87"/>
  <c r="K102" i="87"/>
  <c r="L102" i="87"/>
  <c r="M102" i="87"/>
  <c r="N102" i="87"/>
  <c r="C102" i="87"/>
  <c r="C101" i="87"/>
  <c r="D83" i="87"/>
  <c r="E83" i="87"/>
  <c r="F83" i="87"/>
  <c r="G83" i="87"/>
  <c r="H83" i="87"/>
  <c r="I83" i="87"/>
  <c r="J83" i="87"/>
  <c r="K83" i="87"/>
  <c r="L83" i="87"/>
  <c r="M83" i="87"/>
  <c r="N83" i="87"/>
  <c r="C83" i="87"/>
  <c r="D74" i="87"/>
  <c r="E74" i="87"/>
  <c r="F74" i="87"/>
  <c r="G74" i="87"/>
  <c r="H74" i="87"/>
  <c r="I74" i="87"/>
  <c r="J74" i="87"/>
  <c r="K74" i="87"/>
  <c r="L74" i="87"/>
  <c r="M74" i="87"/>
  <c r="N74" i="87"/>
  <c r="C74" i="87"/>
  <c r="D72" i="87"/>
  <c r="E72" i="87"/>
  <c r="F72" i="87"/>
  <c r="G72" i="87"/>
  <c r="H72" i="87"/>
  <c r="I72" i="87"/>
  <c r="J72" i="87"/>
  <c r="K72" i="87"/>
  <c r="L72" i="87"/>
  <c r="M72" i="87"/>
  <c r="N72" i="87"/>
  <c r="D73" i="87"/>
  <c r="E73" i="87"/>
  <c r="F73" i="87"/>
  <c r="G73" i="87"/>
  <c r="H73" i="87"/>
  <c r="I73" i="87"/>
  <c r="J73" i="87"/>
  <c r="K73" i="87"/>
  <c r="L73" i="87"/>
  <c r="M73" i="87"/>
  <c r="N73" i="87"/>
  <c r="C73" i="87"/>
  <c r="C72" i="87"/>
  <c r="D45" i="87" l="1"/>
  <c r="E45" i="87"/>
  <c r="F45" i="87"/>
  <c r="G45" i="87"/>
  <c r="H45" i="87"/>
  <c r="I45" i="87"/>
  <c r="J45" i="87"/>
  <c r="K45" i="87"/>
  <c r="L45" i="87"/>
  <c r="M45" i="87"/>
  <c r="N45" i="87"/>
  <c r="C45" i="87"/>
  <c r="D43" i="87"/>
  <c r="E43" i="87"/>
  <c r="F43" i="87"/>
  <c r="G43" i="87"/>
  <c r="H43" i="87"/>
  <c r="I43" i="87"/>
  <c r="J43" i="87"/>
  <c r="K43" i="87"/>
  <c r="L43" i="87"/>
  <c r="M43" i="87"/>
  <c r="N43" i="87"/>
  <c r="D44" i="87"/>
  <c r="E44" i="87"/>
  <c r="F44" i="87"/>
  <c r="G44" i="87"/>
  <c r="H44" i="87"/>
  <c r="I44" i="87"/>
  <c r="J44" i="87"/>
  <c r="K44" i="87"/>
  <c r="L44" i="87"/>
  <c r="M44" i="87"/>
  <c r="N44" i="87"/>
  <c r="C44" i="87"/>
  <c r="C43" i="87"/>
  <c r="D16" i="87"/>
  <c r="E16" i="87"/>
  <c r="F16" i="87"/>
  <c r="G16" i="87"/>
  <c r="H16" i="87"/>
  <c r="I16" i="87"/>
  <c r="J16" i="87"/>
  <c r="K16" i="87"/>
  <c r="L16" i="87"/>
  <c r="M16" i="87"/>
  <c r="N16" i="87"/>
  <c r="C16" i="87"/>
  <c r="D14" i="87"/>
  <c r="E14" i="87"/>
  <c r="F14" i="87"/>
  <c r="G14" i="87"/>
  <c r="H14" i="87"/>
  <c r="I14" i="87"/>
  <c r="J14" i="87"/>
  <c r="K14" i="87"/>
  <c r="L14" i="87"/>
  <c r="M14" i="87"/>
  <c r="N14" i="87"/>
  <c r="D15" i="87"/>
  <c r="E15" i="87"/>
  <c r="F15" i="87"/>
  <c r="G15" i="87"/>
  <c r="H15" i="87"/>
  <c r="I15" i="87"/>
  <c r="J15" i="87"/>
  <c r="K15" i="87"/>
  <c r="L15" i="87"/>
  <c r="M15" i="87"/>
  <c r="N15" i="87"/>
  <c r="C15" i="87"/>
  <c r="C14" i="87"/>
  <c r="D141" i="87"/>
  <c r="E141" i="87"/>
  <c r="F141" i="87"/>
  <c r="G141" i="87"/>
  <c r="H141" i="87"/>
  <c r="I141" i="87"/>
  <c r="J141" i="87"/>
  <c r="K141" i="87"/>
  <c r="L141" i="87"/>
  <c r="M141" i="87"/>
  <c r="N141" i="87"/>
  <c r="C141" i="87"/>
  <c r="D52" i="87"/>
  <c r="E52" i="87"/>
  <c r="F52" i="87"/>
  <c r="G52" i="87"/>
  <c r="H52" i="87"/>
  <c r="I52" i="87"/>
  <c r="J52" i="87"/>
  <c r="K52" i="87"/>
  <c r="L52" i="87"/>
  <c r="M52" i="87"/>
  <c r="N52" i="87"/>
  <c r="D53" i="87"/>
  <c r="E53" i="87"/>
  <c r="F53" i="87"/>
  <c r="G53" i="87"/>
  <c r="H53" i="87"/>
  <c r="I53" i="87"/>
  <c r="J53" i="87"/>
  <c r="K53" i="87"/>
  <c r="L53" i="87"/>
  <c r="M53" i="87"/>
  <c r="N53" i="87"/>
  <c r="C53" i="87"/>
  <c r="C52" i="87"/>
  <c r="O42" i="120" l="1"/>
  <c r="N42" i="120"/>
  <c r="M42" i="120"/>
  <c r="L42" i="120"/>
  <c r="O41" i="120"/>
  <c r="N41" i="120"/>
  <c r="M41" i="120"/>
  <c r="P41" i="120" s="1"/>
  <c r="L41" i="120"/>
  <c r="O40" i="120"/>
  <c r="N40" i="120"/>
  <c r="M40" i="120"/>
  <c r="L40" i="120"/>
  <c r="O39" i="120"/>
  <c r="N39" i="120"/>
  <c r="M39" i="120"/>
  <c r="L39" i="120"/>
  <c r="O38" i="120"/>
  <c r="N38" i="120"/>
  <c r="M38" i="120"/>
  <c r="L38" i="120"/>
  <c r="O37" i="120"/>
  <c r="N37" i="120"/>
  <c r="M37" i="120"/>
  <c r="P37" i="120" s="1"/>
  <c r="L37" i="120"/>
  <c r="O36" i="120"/>
  <c r="N36" i="120"/>
  <c r="M36" i="120"/>
  <c r="L36" i="120"/>
  <c r="O35" i="120"/>
  <c r="N35" i="120"/>
  <c r="M35" i="120"/>
  <c r="L35" i="120"/>
  <c r="O34" i="120"/>
  <c r="N34" i="120"/>
  <c r="M34" i="120"/>
  <c r="L34" i="120"/>
  <c r="O33" i="120"/>
  <c r="N33" i="120"/>
  <c r="M33" i="120"/>
  <c r="P33" i="120" s="1"/>
  <c r="L33" i="120"/>
  <c r="O32" i="120"/>
  <c r="N32" i="120"/>
  <c r="M32" i="120"/>
  <c r="L32" i="120"/>
  <c r="O31" i="120"/>
  <c r="N31" i="120"/>
  <c r="M31" i="120"/>
  <c r="L31" i="120"/>
  <c r="O30" i="120"/>
  <c r="N30" i="120"/>
  <c r="M30" i="120"/>
  <c r="L30" i="120"/>
  <c r="O29" i="120"/>
  <c r="N29" i="120"/>
  <c r="M29" i="120"/>
  <c r="P29" i="120" s="1"/>
  <c r="L29" i="120"/>
  <c r="O28" i="120"/>
  <c r="N28" i="120"/>
  <c r="M28" i="120"/>
  <c r="L28" i="120"/>
  <c r="O27" i="120"/>
  <c r="N27" i="120"/>
  <c r="M27" i="120"/>
  <c r="L27" i="120"/>
  <c r="O26" i="120"/>
  <c r="N26" i="120"/>
  <c r="M26" i="120"/>
  <c r="P26" i="120" s="1"/>
  <c r="L26" i="120"/>
  <c r="O25" i="120"/>
  <c r="N25" i="120"/>
  <c r="M25" i="120"/>
  <c r="L25" i="120"/>
  <c r="O24" i="120"/>
  <c r="N24" i="120"/>
  <c r="M24" i="120"/>
  <c r="P24" i="120" s="1"/>
  <c r="L24" i="120"/>
  <c r="O23" i="120"/>
  <c r="N23" i="120"/>
  <c r="M23" i="120"/>
  <c r="M43" i="120" s="1"/>
  <c r="L23" i="120"/>
  <c r="L43" i="120" s="1"/>
  <c r="O22" i="120"/>
  <c r="N22" i="120"/>
  <c r="M22" i="120"/>
  <c r="P22" i="120" s="1"/>
  <c r="L22" i="120"/>
  <c r="O21" i="120"/>
  <c r="N21" i="120"/>
  <c r="M21" i="120"/>
  <c r="P21" i="120" s="1"/>
  <c r="L21" i="120"/>
  <c r="O20" i="120"/>
  <c r="N20" i="120"/>
  <c r="M20" i="120"/>
  <c r="P20" i="120" s="1"/>
  <c r="L20" i="120"/>
  <c r="O19" i="120"/>
  <c r="N19" i="120"/>
  <c r="M19" i="120"/>
  <c r="L19" i="120"/>
  <c r="O18" i="120"/>
  <c r="N18" i="120"/>
  <c r="M18" i="120"/>
  <c r="P18" i="120" s="1"/>
  <c r="L18" i="120"/>
  <c r="O17" i="120"/>
  <c r="N17" i="120"/>
  <c r="M17" i="120"/>
  <c r="L17" i="120"/>
  <c r="O16" i="120"/>
  <c r="N16" i="120"/>
  <c r="M16" i="120"/>
  <c r="L16" i="120"/>
  <c r="O15" i="120"/>
  <c r="N15" i="120"/>
  <c r="M15" i="120"/>
  <c r="P15" i="120" s="1"/>
  <c r="L15" i="120"/>
  <c r="O14" i="120"/>
  <c r="N14" i="120"/>
  <c r="M14" i="120"/>
  <c r="P14" i="120" s="1"/>
  <c r="L14" i="120"/>
  <c r="O13" i="120"/>
  <c r="N13" i="120"/>
  <c r="M13" i="120"/>
  <c r="L13" i="120"/>
  <c r="O12" i="120"/>
  <c r="N12" i="120"/>
  <c r="M12" i="120"/>
  <c r="L12" i="120"/>
  <c r="O11" i="120"/>
  <c r="N11" i="120"/>
  <c r="M11" i="120"/>
  <c r="P11" i="120" s="1"/>
  <c r="L11" i="120"/>
  <c r="O10" i="120"/>
  <c r="N10" i="120"/>
  <c r="M10" i="120"/>
  <c r="P10" i="120" s="1"/>
  <c r="L10" i="120"/>
  <c r="O9" i="120"/>
  <c r="N9" i="120"/>
  <c r="M9" i="120"/>
  <c r="P9" i="120" s="1"/>
  <c r="L9" i="120"/>
  <c r="O8" i="120"/>
  <c r="N8" i="120"/>
  <c r="M8" i="120"/>
  <c r="L8" i="120"/>
  <c r="O7" i="120"/>
  <c r="N7" i="120"/>
  <c r="M7" i="120"/>
  <c r="P7" i="120" s="1"/>
  <c r="L7" i="120"/>
  <c r="J42" i="120"/>
  <c r="I42" i="120"/>
  <c r="H42" i="120"/>
  <c r="G42" i="120"/>
  <c r="J41" i="120"/>
  <c r="I41" i="120"/>
  <c r="H41" i="120"/>
  <c r="G41" i="120"/>
  <c r="K41" i="120" s="1"/>
  <c r="J40" i="120"/>
  <c r="I40" i="120"/>
  <c r="H40" i="120"/>
  <c r="G40" i="120"/>
  <c r="J39" i="120"/>
  <c r="I39" i="120"/>
  <c r="H39" i="120"/>
  <c r="G39" i="120"/>
  <c r="K39" i="120" s="1"/>
  <c r="J38" i="120"/>
  <c r="I38" i="120"/>
  <c r="H38" i="120"/>
  <c r="G38" i="120"/>
  <c r="J37" i="120"/>
  <c r="I37" i="120"/>
  <c r="H37" i="120"/>
  <c r="G37" i="120"/>
  <c r="K37" i="120" s="1"/>
  <c r="J36" i="120"/>
  <c r="I36" i="120"/>
  <c r="H36" i="120"/>
  <c r="G36" i="120"/>
  <c r="J35" i="120"/>
  <c r="I35" i="120"/>
  <c r="H35" i="120"/>
  <c r="G35" i="120"/>
  <c r="K35" i="120" s="1"/>
  <c r="J34" i="120"/>
  <c r="I34" i="120"/>
  <c r="H34" i="120"/>
  <c r="G34" i="120"/>
  <c r="J33" i="120"/>
  <c r="I33" i="120"/>
  <c r="H33" i="120"/>
  <c r="G33" i="120"/>
  <c r="K33" i="120" s="1"/>
  <c r="J32" i="120"/>
  <c r="I32" i="120"/>
  <c r="H32" i="120"/>
  <c r="G32" i="120"/>
  <c r="J31" i="120"/>
  <c r="I31" i="120"/>
  <c r="H31" i="120"/>
  <c r="G31" i="120"/>
  <c r="K31" i="120" s="1"/>
  <c r="J30" i="120"/>
  <c r="I30" i="120"/>
  <c r="H30" i="120"/>
  <c r="G30" i="120"/>
  <c r="J29" i="120"/>
  <c r="I29" i="120"/>
  <c r="H29" i="120"/>
  <c r="G29" i="120"/>
  <c r="K29" i="120" s="1"/>
  <c r="J28" i="120"/>
  <c r="I28" i="120"/>
  <c r="H28" i="120"/>
  <c r="G28" i="120"/>
  <c r="J27" i="120"/>
  <c r="I27" i="120"/>
  <c r="H27" i="120"/>
  <c r="G27" i="120"/>
  <c r="K27" i="120" s="1"/>
  <c r="J26" i="120"/>
  <c r="I26" i="120"/>
  <c r="H26" i="120"/>
  <c r="G26" i="120"/>
  <c r="J25" i="120"/>
  <c r="I25" i="120"/>
  <c r="H25" i="120"/>
  <c r="G25" i="120"/>
  <c r="K25" i="120" s="1"/>
  <c r="J24" i="120"/>
  <c r="I24" i="120"/>
  <c r="H24" i="120"/>
  <c r="G24" i="120"/>
  <c r="J23" i="120"/>
  <c r="J43" i="120" s="1"/>
  <c r="I23" i="120"/>
  <c r="H23" i="120"/>
  <c r="G23" i="120"/>
  <c r="J22" i="120"/>
  <c r="I22" i="120"/>
  <c r="H22" i="120"/>
  <c r="G22" i="120"/>
  <c r="J21" i="120"/>
  <c r="I21" i="120"/>
  <c r="H21" i="120"/>
  <c r="G21" i="120"/>
  <c r="K21" i="120" s="1"/>
  <c r="J20" i="120"/>
  <c r="I20" i="120"/>
  <c r="H20" i="120"/>
  <c r="G20" i="120"/>
  <c r="J19" i="120"/>
  <c r="I19" i="120"/>
  <c r="H19" i="120"/>
  <c r="G19" i="120"/>
  <c r="J18" i="120"/>
  <c r="I18" i="120"/>
  <c r="H18" i="120"/>
  <c r="G18" i="120"/>
  <c r="J17" i="120"/>
  <c r="I17" i="120"/>
  <c r="H17" i="120"/>
  <c r="G17" i="120"/>
  <c r="K17" i="120" s="1"/>
  <c r="J16" i="120"/>
  <c r="I16" i="120"/>
  <c r="H16" i="120"/>
  <c r="G16" i="120"/>
  <c r="J15" i="120"/>
  <c r="I15" i="120"/>
  <c r="H15" i="120"/>
  <c r="G15" i="120"/>
  <c r="K15" i="120" s="1"/>
  <c r="J14" i="120"/>
  <c r="I14" i="120"/>
  <c r="H14" i="120"/>
  <c r="G14" i="120"/>
  <c r="J13" i="120"/>
  <c r="I13" i="120"/>
  <c r="H13" i="120"/>
  <c r="G13" i="120"/>
  <c r="K13" i="120" s="1"/>
  <c r="J12" i="120"/>
  <c r="I12" i="120"/>
  <c r="H12" i="120"/>
  <c r="G12" i="120"/>
  <c r="J11" i="120"/>
  <c r="I11" i="120"/>
  <c r="H11" i="120"/>
  <c r="G11" i="120"/>
  <c r="K11" i="120" s="1"/>
  <c r="J10" i="120"/>
  <c r="I10" i="120"/>
  <c r="H10" i="120"/>
  <c r="G10" i="120"/>
  <c r="J9" i="120"/>
  <c r="I9" i="120"/>
  <c r="H9" i="120"/>
  <c r="G9" i="120"/>
  <c r="K9" i="120" s="1"/>
  <c r="J8" i="120"/>
  <c r="I8" i="120"/>
  <c r="H8" i="120"/>
  <c r="G8" i="120"/>
  <c r="J7" i="120"/>
  <c r="I7" i="120"/>
  <c r="H7" i="120"/>
  <c r="G7" i="120"/>
  <c r="B8" i="120"/>
  <c r="C8" i="120"/>
  <c r="D8" i="120"/>
  <c r="E8" i="120"/>
  <c r="B9" i="120"/>
  <c r="C9" i="120"/>
  <c r="D9" i="120"/>
  <c r="E9" i="120"/>
  <c r="B10" i="120"/>
  <c r="F10" i="120" s="1"/>
  <c r="C10" i="120"/>
  <c r="D10" i="120"/>
  <c r="E10" i="120"/>
  <c r="B11" i="120"/>
  <c r="C11" i="120"/>
  <c r="D11" i="120"/>
  <c r="E11" i="120"/>
  <c r="B12" i="120"/>
  <c r="C12" i="120"/>
  <c r="D12" i="120"/>
  <c r="E12" i="120"/>
  <c r="B13" i="120"/>
  <c r="C13" i="120"/>
  <c r="D13" i="120"/>
  <c r="E13" i="120"/>
  <c r="B14" i="120"/>
  <c r="C14" i="120"/>
  <c r="D14" i="120"/>
  <c r="F14" i="120" s="1"/>
  <c r="E14" i="120"/>
  <c r="B15" i="120"/>
  <c r="F15" i="120" s="1"/>
  <c r="C15" i="120"/>
  <c r="D15" i="120"/>
  <c r="E15" i="120"/>
  <c r="B16" i="120"/>
  <c r="C16" i="120"/>
  <c r="D16" i="120"/>
  <c r="E16" i="120"/>
  <c r="B17" i="120"/>
  <c r="C17" i="120"/>
  <c r="D17" i="120"/>
  <c r="E17" i="120"/>
  <c r="B18" i="120"/>
  <c r="C18" i="120"/>
  <c r="D18" i="120"/>
  <c r="F18" i="120" s="1"/>
  <c r="E18" i="120"/>
  <c r="B19" i="120"/>
  <c r="C19" i="120"/>
  <c r="D19" i="120"/>
  <c r="E19" i="120"/>
  <c r="B20" i="120"/>
  <c r="C20" i="120"/>
  <c r="D20" i="120"/>
  <c r="F20" i="120" s="1"/>
  <c r="E20" i="120"/>
  <c r="B21" i="120"/>
  <c r="C21" i="120"/>
  <c r="D21" i="120"/>
  <c r="E21" i="120"/>
  <c r="B22" i="120"/>
  <c r="C22" i="120"/>
  <c r="D22" i="120"/>
  <c r="F22" i="120" s="1"/>
  <c r="E22" i="120"/>
  <c r="B23" i="120"/>
  <c r="C23" i="120"/>
  <c r="C43" i="120" s="1"/>
  <c r="D23" i="120"/>
  <c r="E23" i="120"/>
  <c r="B24" i="120"/>
  <c r="C24" i="120"/>
  <c r="D24" i="120"/>
  <c r="F24" i="120" s="1"/>
  <c r="E24" i="120"/>
  <c r="B25" i="120"/>
  <c r="F25" i="120" s="1"/>
  <c r="C25" i="120"/>
  <c r="D25" i="120"/>
  <c r="E25" i="120"/>
  <c r="B26" i="120"/>
  <c r="C26" i="120"/>
  <c r="D26" i="120"/>
  <c r="E26" i="120"/>
  <c r="B27" i="120"/>
  <c r="C27" i="120"/>
  <c r="D27" i="120"/>
  <c r="E27" i="120"/>
  <c r="B28" i="120"/>
  <c r="C28" i="120"/>
  <c r="D28" i="120"/>
  <c r="E28" i="120"/>
  <c r="B29" i="120"/>
  <c r="C29" i="120"/>
  <c r="D29" i="120"/>
  <c r="E29" i="120"/>
  <c r="B30" i="120"/>
  <c r="C30" i="120"/>
  <c r="D30" i="120"/>
  <c r="F30" i="120" s="1"/>
  <c r="E30" i="120"/>
  <c r="B31" i="120"/>
  <c r="C31" i="120"/>
  <c r="D31" i="120"/>
  <c r="E31" i="120"/>
  <c r="B32" i="120"/>
  <c r="C32" i="120"/>
  <c r="D32" i="120"/>
  <c r="F32" i="120" s="1"/>
  <c r="E32" i="120"/>
  <c r="B33" i="120"/>
  <c r="C33" i="120"/>
  <c r="D33" i="120"/>
  <c r="E33" i="120"/>
  <c r="B34" i="120"/>
  <c r="C34" i="120"/>
  <c r="D34" i="120"/>
  <c r="F34" i="120" s="1"/>
  <c r="E34" i="120"/>
  <c r="B35" i="120"/>
  <c r="C35" i="120"/>
  <c r="D35" i="120"/>
  <c r="E35" i="120"/>
  <c r="B36" i="120"/>
  <c r="C36" i="120"/>
  <c r="D36" i="120"/>
  <c r="F36" i="120" s="1"/>
  <c r="E36" i="120"/>
  <c r="B37" i="120"/>
  <c r="F37" i="120" s="1"/>
  <c r="C37" i="120"/>
  <c r="D37" i="120"/>
  <c r="E37" i="120"/>
  <c r="B38" i="120"/>
  <c r="C38" i="120"/>
  <c r="D38" i="120"/>
  <c r="E38" i="120"/>
  <c r="B39" i="120"/>
  <c r="C39" i="120"/>
  <c r="D39" i="120"/>
  <c r="E39" i="120"/>
  <c r="B40" i="120"/>
  <c r="C40" i="120"/>
  <c r="D40" i="120"/>
  <c r="F40" i="120" s="1"/>
  <c r="E40" i="120"/>
  <c r="B41" i="120"/>
  <c r="C41" i="120"/>
  <c r="D41" i="120"/>
  <c r="E41" i="120"/>
  <c r="B42" i="120"/>
  <c r="F42" i="120" s="1"/>
  <c r="C42" i="120"/>
  <c r="D42" i="120"/>
  <c r="E42" i="120"/>
  <c r="C7" i="120"/>
  <c r="D7" i="120"/>
  <c r="E7" i="120"/>
  <c r="B7" i="120"/>
  <c r="O43" i="120"/>
  <c r="N43" i="120"/>
  <c r="I43" i="120"/>
  <c r="H43" i="120"/>
  <c r="G43" i="120"/>
  <c r="B43" i="120"/>
  <c r="P42" i="120"/>
  <c r="K42" i="120"/>
  <c r="F41" i="120"/>
  <c r="P40" i="120"/>
  <c r="K40" i="120"/>
  <c r="P39" i="120"/>
  <c r="F39" i="120"/>
  <c r="P38" i="120"/>
  <c r="K38" i="120"/>
  <c r="F38" i="120"/>
  <c r="P36" i="120"/>
  <c r="K36" i="120"/>
  <c r="P35" i="120"/>
  <c r="F35" i="120"/>
  <c r="P34" i="120"/>
  <c r="K34" i="120"/>
  <c r="F33" i="120"/>
  <c r="P32" i="120"/>
  <c r="K32" i="120"/>
  <c r="P31" i="120"/>
  <c r="F31" i="120"/>
  <c r="P30" i="120"/>
  <c r="K30" i="120"/>
  <c r="F29" i="120"/>
  <c r="P28" i="120"/>
  <c r="K28" i="120"/>
  <c r="F28" i="120"/>
  <c r="P27" i="120"/>
  <c r="F27" i="120"/>
  <c r="K26" i="120"/>
  <c r="F26" i="120"/>
  <c r="P25" i="120"/>
  <c r="K24" i="120"/>
  <c r="K22" i="120"/>
  <c r="F21" i="120"/>
  <c r="K20" i="120"/>
  <c r="P19" i="120"/>
  <c r="K19" i="120"/>
  <c r="F19" i="120"/>
  <c r="K18" i="120"/>
  <c r="P17" i="120"/>
  <c r="F17" i="120"/>
  <c r="P16" i="120"/>
  <c r="K16" i="120"/>
  <c r="F16" i="120"/>
  <c r="K14" i="120"/>
  <c r="P13" i="120"/>
  <c r="F13" i="120"/>
  <c r="P12" i="120"/>
  <c r="K12" i="120"/>
  <c r="F12" i="120"/>
  <c r="F11" i="120"/>
  <c r="K10" i="120"/>
  <c r="F9" i="120"/>
  <c r="P8" i="120"/>
  <c r="K8" i="120"/>
  <c r="F8" i="120"/>
  <c r="K7" i="120"/>
  <c r="O43" i="119"/>
  <c r="N43" i="119"/>
  <c r="M43" i="119"/>
  <c r="L43" i="119"/>
  <c r="J43" i="119"/>
  <c r="I43" i="119"/>
  <c r="H43" i="119"/>
  <c r="G43" i="119"/>
  <c r="E43" i="119"/>
  <c r="D43" i="119"/>
  <c r="C43" i="119"/>
  <c r="B43" i="119"/>
  <c r="P42" i="119"/>
  <c r="K42" i="119"/>
  <c r="F42" i="119"/>
  <c r="P41" i="119"/>
  <c r="K41" i="119"/>
  <c r="F41" i="119"/>
  <c r="P40" i="119"/>
  <c r="K40" i="119"/>
  <c r="F40" i="119"/>
  <c r="P39" i="119"/>
  <c r="K39" i="119"/>
  <c r="F39" i="119"/>
  <c r="P38" i="119"/>
  <c r="K38" i="119"/>
  <c r="F38" i="119"/>
  <c r="P37" i="119"/>
  <c r="K37" i="119"/>
  <c r="F37" i="119"/>
  <c r="P36" i="119"/>
  <c r="K36" i="119"/>
  <c r="F36" i="119"/>
  <c r="P35" i="119"/>
  <c r="K35" i="119"/>
  <c r="F35" i="119"/>
  <c r="P34" i="119"/>
  <c r="K34" i="119"/>
  <c r="F34" i="119"/>
  <c r="P33" i="119"/>
  <c r="K33" i="119"/>
  <c r="F33" i="119"/>
  <c r="P32" i="119"/>
  <c r="K32" i="119"/>
  <c r="F32" i="119"/>
  <c r="P31" i="119"/>
  <c r="K31" i="119"/>
  <c r="F31" i="119"/>
  <c r="P30" i="119"/>
  <c r="K30" i="119"/>
  <c r="F30" i="119"/>
  <c r="P29" i="119"/>
  <c r="K29" i="119"/>
  <c r="F29" i="119"/>
  <c r="P28" i="119"/>
  <c r="K28" i="119"/>
  <c r="F28" i="119"/>
  <c r="P27" i="119"/>
  <c r="K27" i="119"/>
  <c r="F27" i="119"/>
  <c r="P26" i="119"/>
  <c r="K26" i="119"/>
  <c r="F26" i="119"/>
  <c r="P25" i="119"/>
  <c r="K25" i="119"/>
  <c r="F25" i="119"/>
  <c r="P24" i="119"/>
  <c r="K24" i="119"/>
  <c r="F24" i="119"/>
  <c r="P23" i="119"/>
  <c r="K23" i="119"/>
  <c r="F23" i="119"/>
  <c r="P22" i="119"/>
  <c r="K22" i="119"/>
  <c r="F22" i="119"/>
  <c r="P21" i="119"/>
  <c r="K21" i="119"/>
  <c r="F21" i="119"/>
  <c r="P20" i="119"/>
  <c r="K20" i="119"/>
  <c r="F20" i="119"/>
  <c r="P19" i="119"/>
  <c r="K19" i="119"/>
  <c r="F19" i="119"/>
  <c r="P18" i="119"/>
  <c r="K18" i="119"/>
  <c r="F18" i="119"/>
  <c r="P17" i="119"/>
  <c r="K17" i="119"/>
  <c r="F17" i="119"/>
  <c r="P16" i="119"/>
  <c r="K16" i="119"/>
  <c r="F16" i="119"/>
  <c r="P15" i="119"/>
  <c r="K15" i="119"/>
  <c r="F15" i="119"/>
  <c r="P14" i="119"/>
  <c r="K14" i="119"/>
  <c r="F14" i="119"/>
  <c r="P13" i="119"/>
  <c r="K13" i="119"/>
  <c r="F13" i="119"/>
  <c r="P12" i="119"/>
  <c r="K12" i="119"/>
  <c r="F12" i="119"/>
  <c r="P11" i="119"/>
  <c r="K11" i="119"/>
  <c r="F11" i="119"/>
  <c r="P10" i="119"/>
  <c r="K10" i="119"/>
  <c r="F10" i="119"/>
  <c r="P9" i="119"/>
  <c r="K9" i="119"/>
  <c r="F9" i="119"/>
  <c r="P8" i="119"/>
  <c r="K8" i="119"/>
  <c r="F8" i="119"/>
  <c r="P7" i="119"/>
  <c r="K7" i="119"/>
  <c r="F7" i="119"/>
  <c r="K23" i="120" l="1"/>
  <c r="Q23" i="120" s="1"/>
  <c r="F23" i="120"/>
  <c r="P23" i="120"/>
  <c r="E43" i="120"/>
  <c r="D43" i="120"/>
  <c r="Q8" i="120"/>
  <c r="Q33" i="120"/>
  <c r="Q35" i="120"/>
  <c r="Q29" i="120"/>
  <c r="Q27" i="120"/>
  <c r="Q37" i="120"/>
  <c r="Q25" i="120"/>
  <c r="Q15" i="120"/>
  <c r="Q41" i="120"/>
  <c r="Q21" i="120"/>
  <c r="Q39" i="120"/>
  <c r="Q11" i="120"/>
  <c r="Q9" i="120"/>
  <c r="Q17" i="120"/>
  <c r="Q31" i="120"/>
  <c r="Q13" i="120"/>
  <c r="Q19" i="120"/>
  <c r="Q24" i="120"/>
  <c r="Q36" i="120"/>
  <c r="Q34" i="120"/>
  <c r="Q10" i="120"/>
  <c r="Q42" i="120"/>
  <c r="Q40" i="120"/>
  <c r="Q20" i="120"/>
  <c r="Q18" i="120"/>
  <c r="Q26" i="120"/>
  <c r="F7" i="120"/>
  <c r="Q7" i="120" s="1"/>
  <c r="Q16" i="120"/>
  <c r="Q32" i="120"/>
  <c r="Q14" i="120"/>
  <c r="Q30" i="120"/>
  <c r="Q12" i="120"/>
  <c r="Q28" i="120"/>
  <c r="Q22" i="120"/>
  <c r="Q38" i="120"/>
  <c r="P43" i="120"/>
  <c r="Q27" i="119"/>
  <c r="Q11" i="119"/>
  <c r="Q35" i="119"/>
  <c r="Q19" i="119"/>
  <c r="Q12" i="119"/>
  <c r="Q20" i="119"/>
  <c r="Q28" i="119"/>
  <c r="Q36" i="119"/>
  <c r="Q13" i="119"/>
  <c r="Q21" i="119"/>
  <c r="Q29" i="119"/>
  <c r="Q37" i="119"/>
  <c r="Q14" i="119"/>
  <c r="Q22" i="119"/>
  <c r="Q30" i="119"/>
  <c r="Q38" i="119"/>
  <c r="F43" i="119"/>
  <c r="Q9" i="119"/>
  <c r="Q17" i="119"/>
  <c r="Q25" i="119"/>
  <c r="Q33" i="119"/>
  <c r="Q41" i="119"/>
  <c r="Q7" i="119"/>
  <c r="Q15" i="119"/>
  <c r="Q23" i="119"/>
  <c r="Q31" i="119"/>
  <c r="Q39" i="119"/>
  <c r="Q10" i="119"/>
  <c r="Q18" i="119"/>
  <c r="Q26" i="119"/>
  <c r="Q34" i="119"/>
  <c r="Q42" i="119"/>
  <c r="K43" i="119"/>
  <c r="Q8" i="119"/>
  <c r="Q16" i="119"/>
  <c r="Q24" i="119"/>
  <c r="Q32" i="119"/>
  <c r="Q40" i="119"/>
  <c r="P43" i="119"/>
  <c r="K43" i="120" l="1"/>
  <c r="Q43" i="120"/>
  <c r="F43" i="120"/>
  <c r="Q43" i="119"/>
  <c r="O43" i="118" l="1"/>
  <c r="N43" i="118"/>
  <c r="M43" i="118"/>
  <c r="L43" i="118"/>
  <c r="J43" i="118"/>
  <c r="I43" i="118"/>
  <c r="H43" i="118"/>
  <c r="G43" i="118"/>
  <c r="E43" i="118"/>
  <c r="D43" i="118"/>
  <c r="C43" i="118"/>
  <c r="B43" i="118"/>
  <c r="P42" i="118"/>
  <c r="K42" i="118"/>
  <c r="F42" i="118"/>
  <c r="P41" i="118"/>
  <c r="K41" i="118"/>
  <c r="F41" i="118"/>
  <c r="Q41" i="118" s="1"/>
  <c r="P40" i="118"/>
  <c r="K40" i="118"/>
  <c r="F40" i="118"/>
  <c r="P39" i="118"/>
  <c r="K39" i="118"/>
  <c r="F39" i="118"/>
  <c r="P38" i="118"/>
  <c r="K38" i="118"/>
  <c r="F38" i="118"/>
  <c r="P37" i="118"/>
  <c r="K37" i="118"/>
  <c r="F37" i="118"/>
  <c r="P36" i="118"/>
  <c r="K36" i="118"/>
  <c r="F36" i="118"/>
  <c r="P35" i="118"/>
  <c r="K35" i="118"/>
  <c r="F35" i="118"/>
  <c r="P34" i="118"/>
  <c r="K34" i="118"/>
  <c r="F34" i="118"/>
  <c r="P33" i="118"/>
  <c r="K33" i="118"/>
  <c r="F33" i="118"/>
  <c r="P32" i="118"/>
  <c r="K32" i="118"/>
  <c r="F32" i="118"/>
  <c r="P31" i="118"/>
  <c r="K31" i="118"/>
  <c r="F31" i="118"/>
  <c r="P30" i="118"/>
  <c r="K30" i="118"/>
  <c r="F30" i="118"/>
  <c r="P29" i="118"/>
  <c r="K29" i="118"/>
  <c r="F29" i="118"/>
  <c r="P28" i="118"/>
  <c r="K28" i="118"/>
  <c r="F28" i="118"/>
  <c r="P27" i="118"/>
  <c r="K27" i="118"/>
  <c r="F27" i="118"/>
  <c r="P26" i="118"/>
  <c r="K26" i="118"/>
  <c r="F26" i="118"/>
  <c r="P25" i="118"/>
  <c r="K25" i="118"/>
  <c r="F25" i="118"/>
  <c r="Q25" i="118" s="1"/>
  <c r="P24" i="118"/>
  <c r="K24" i="118"/>
  <c r="F24" i="118"/>
  <c r="P23" i="118"/>
  <c r="K23" i="118"/>
  <c r="F23" i="118"/>
  <c r="P22" i="118"/>
  <c r="K22" i="118"/>
  <c r="F22" i="118"/>
  <c r="P21" i="118"/>
  <c r="K21" i="118"/>
  <c r="F21" i="118"/>
  <c r="P20" i="118"/>
  <c r="K20" i="118"/>
  <c r="F20" i="118"/>
  <c r="P19" i="118"/>
  <c r="K19" i="118"/>
  <c r="F19" i="118"/>
  <c r="P18" i="118"/>
  <c r="K18" i="118"/>
  <c r="F18" i="118"/>
  <c r="P17" i="118"/>
  <c r="K17" i="118"/>
  <c r="F17" i="118"/>
  <c r="P16" i="118"/>
  <c r="K16" i="118"/>
  <c r="F16" i="118"/>
  <c r="P15" i="118"/>
  <c r="K15" i="118"/>
  <c r="F15" i="118"/>
  <c r="P14" i="118"/>
  <c r="K14" i="118"/>
  <c r="F14" i="118"/>
  <c r="P13" i="118"/>
  <c r="K13" i="118"/>
  <c r="F13" i="118"/>
  <c r="P12" i="118"/>
  <c r="K12" i="118"/>
  <c r="F12" i="118"/>
  <c r="P11" i="118"/>
  <c r="K11" i="118"/>
  <c r="F11" i="118"/>
  <c r="P10" i="118"/>
  <c r="K10" i="118"/>
  <c r="F10" i="118"/>
  <c r="P9" i="118"/>
  <c r="K9" i="118"/>
  <c r="F9" i="118"/>
  <c r="P8" i="118"/>
  <c r="K8" i="118"/>
  <c r="F8" i="118"/>
  <c r="P7" i="118"/>
  <c r="K7" i="118"/>
  <c r="F7" i="118"/>
  <c r="C43" i="117"/>
  <c r="D43" i="117"/>
  <c r="E43" i="117"/>
  <c r="G43" i="117"/>
  <c r="H43" i="117"/>
  <c r="I43" i="117"/>
  <c r="J43" i="117"/>
  <c r="L43" i="117"/>
  <c r="M43" i="117"/>
  <c r="N43" i="117"/>
  <c r="O43" i="117"/>
  <c r="B43" i="117"/>
  <c r="P8" i="117"/>
  <c r="P9" i="117"/>
  <c r="P10" i="117"/>
  <c r="P11" i="117"/>
  <c r="P12" i="117"/>
  <c r="P13" i="117"/>
  <c r="P14" i="117"/>
  <c r="P15" i="117"/>
  <c r="P16" i="117"/>
  <c r="P17" i="117"/>
  <c r="P18" i="117"/>
  <c r="P19" i="117"/>
  <c r="P20" i="117"/>
  <c r="P21" i="117"/>
  <c r="P22" i="117"/>
  <c r="P23" i="117"/>
  <c r="P24" i="117"/>
  <c r="P25" i="117"/>
  <c r="P26" i="117"/>
  <c r="P27" i="117"/>
  <c r="P28" i="117"/>
  <c r="P29" i="117"/>
  <c r="P30" i="117"/>
  <c r="P31" i="117"/>
  <c r="P32" i="117"/>
  <c r="P33" i="117"/>
  <c r="P34" i="117"/>
  <c r="P35" i="117"/>
  <c r="P36" i="117"/>
  <c r="P37" i="117"/>
  <c r="P38" i="117"/>
  <c r="P39" i="117"/>
  <c r="P40" i="117"/>
  <c r="P41" i="117"/>
  <c r="P42" i="117"/>
  <c r="P7" i="117"/>
  <c r="K8" i="117"/>
  <c r="K9" i="117"/>
  <c r="Q9" i="117" s="1"/>
  <c r="K10" i="117"/>
  <c r="K11" i="117"/>
  <c r="K12" i="117"/>
  <c r="K13" i="117"/>
  <c r="K14" i="117"/>
  <c r="K15" i="117"/>
  <c r="K16" i="117"/>
  <c r="K17" i="117"/>
  <c r="Q17" i="117" s="1"/>
  <c r="K18" i="117"/>
  <c r="K19" i="117"/>
  <c r="K20" i="117"/>
  <c r="K21" i="117"/>
  <c r="K22" i="117"/>
  <c r="K23" i="117"/>
  <c r="K24" i="117"/>
  <c r="K25" i="117"/>
  <c r="Q25" i="117" s="1"/>
  <c r="K26" i="117"/>
  <c r="K27" i="117"/>
  <c r="K28" i="117"/>
  <c r="K29" i="117"/>
  <c r="K30" i="117"/>
  <c r="K31" i="117"/>
  <c r="K32" i="117"/>
  <c r="K33" i="117"/>
  <c r="Q33" i="117" s="1"/>
  <c r="K34" i="117"/>
  <c r="K35" i="117"/>
  <c r="K36" i="117"/>
  <c r="K37" i="117"/>
  <c r="K38" i="117"/>
  <c r="K39" i="117"/>
  <c r="K40" i="117"/>
  <c r="K41" i="117"/>
  <c r="Q41" i="117" s="1"/>
  <c r="K42" i="117"/>
  <c r="K7" i="117"/>
  <c r="F8" i="117"/>
  <c r="F9" i="117"/>
  <c r="F10" i="117"/>
  <c r="F11" i="117"/>
  <c r="F12" i="117"/>
  <c r="F13" i="117"/>
  <c r="F14" i="117"/>
  <c r="F15" i="117"/>
  <c r="F16" i="117"/>
  <c r="F17" i="117"/>
  <c r="F18" i="117"/>
  <c r="F19" i="117"/>
  <c r="F20" i="117"/>
  <c r="F21" i="117"/>
  <c r="F22" i="117"/>
  <c r="F23" i="117"/>
  <c r="F24" i="117"/>
  <c r="F25" i="117"/>
  <c r="F26" i="117"/>
  <c r="F27" i="117"/>
  <c r="F28" i="117"/>
  <c r="F29" i="117"/>
  <c r="F30" i="117"/>
  <c r="F31" i="117"/>
  <c r="F32" i="117"/>
  <c r="F33" i="117"/>
  <c r="F34" i="117"/>
  <c r="F35" i="117"/>
  <c r="F36" i="117"/>
  <c r="F37" i="117"/>
  <c r="F38" i="117"/>
  <c r="F39" i="117"/>
  <c r="F40" i="117"/>
  <c r="F41" i="117"/>
  <c r="F42" i="117"/>
  <c r="F7" i="117"/>
  <c r="Q21" i="118" l="1"/>
  <c r="Q37" i="118"/>
  <c r="Q42" i="118"/>
  <c r="Q35" i="118"/>
  <c r="Q33" i="118"/>
  <c r="Q17" i="118"/>
  <c r="Q26" i="118"/>
  <c r="Q19" i="118"/>
  <c r="K43" i="118"/>
  <c r="Q12" i="118"/>
  <c r="Q23" i="118"/>
  <c r="Q31" i="118"/>
  <c r="Q13" i="118"/>
  <c r="Q11" i="118"/>
  <c r="Q7" i="118"/>
  <c r="Q15" i="118"/>
  <c r="Q10" i="118"/>
  <c r="Q28" i="118"/>
  <c r="Q29" i="118"/>
  <c r="Q9" i="118"/>
  <c r="Q39" i="118"/>
  <c r="Q27" i="118"/>
  <c r="F43" i="118"/>
  <c r="Q38" i="118"/>
  <c r="Q20" i="118"/>
  <c r="Q36" i="118"/>
  <c r="Q8" i="118"/>
  <c r="Q18" i="118"/>
  <c r="Q34" i="118"/>
  <c r="Q40" i="118"/>
  <c r="Q22" i="118"/>
  <c r="Q16" i="118"/>
  <c r="Q32" i="118"/>
  <c r="Q24" i="118"/>
  <c r="Q14" i="118"/>
  <c r="Q30" i="118"/>
  <c r="P43" i="118"/>
  <c r="Q37" i="117"/>
  <c r="Q21" i="117"/>
  <c r="Q32" i="117"/>
  <c r="Q16" i="117"/>
  <c r="Q36" i="117"/>
  <c r="Q20" i="117"/>
  <c r="Q12" i="117"/>
  <c r="Q39" i="117"/>
  <c r="Q23" i="117"/>
  <c r="Q15" i="117"/>
  <c r="Q35" i="117"/>
  <c r="Q19" i="117"/>
  <c r="Q11" i="117"/>
  <c r="Q38" i="117"/>
  <c r="Q30" i="117"/>
  <c r="Q22" i="117"/>
  <c r="Q14" i="117"/>
  <c r="Q42" i="117"/>
  <c r="Q34" i="117"/>
  <c r="Q26" i="117"/>
  <c r="Q18" i="117"/>
  <c r="Q10" i="117"/>
  <c r="Q29" i="117"/>
  <c r="Q13" i="117"/>
  <c r="Q40" i="117"/>
  <c r="Q24" i="117"/>
  <c r="K43" i="117"/>
  <c r="Q28" i="117"/>
  <c r="F43" i="117"/>
  <c r="Q31" i="117"/>
  <c r="Q7" i="117"/>
  <c r="Q27" i="117"/>
  <c r="P43" i="117"/>
  <c r="Q8" i="117"/>
  <c r="Q43" i="118" l="1"/>
  <c r="Q43" i="117"/>
  <c r="G29" i="99" l="1"/>
  <c r="G26" i="99"/>
  <c r="G22" i="99"/>
  <c r="G21" i="99"/>
  <c r="G23" i="99" s="1"/>
  <c r="G20" i="99"/>
  <c r="G17" i="99"/>
  <c r="G13" i="99"/>
  <c r="G12" i="99"/>
  <c r="G14" i="99" s="1"/>
  <c r="G11" i="99"/>
  <c r="G8" i="99"/>
  <c r="B37" i="116" l="1"/>
  <c r="B27" i="115" l="1"/>
  <c r="B13" i="115"/>
  <c r="B26" i="114"/>
  <c r="T10" i="3" l="1"/>
  <c r="R10" i="3"/>
  <c r="O27" i="5" l="1"/>
  <c r="O24" i="5"/>
  <c r="O19" i="5"/>
  <c r="O16" i="5"/>
  <c r="O11" i="5"/>
  <c r="O8" i="5"/>
  <c r="O37" i="5"/>
  <c r="O36" i="5"/>
  <c r="O34" i="5"/>
  <c r="O33" i="5"/>
  <c r="O31" i="5"/>
  <c r="O30" i="5"/>
  <c r="K168" i="87"/>
  <c r="K169" i="87"/>
  <c r="I168" i="87"/>
  <c r="D139" i="87"/>
  <c r="E139" i="87"/>
  <c r="F139" i="87"/>
  <c r="G139" i="87"/>
  <c r="H139" i="87"/>
  <c r="I139" i="87"/>
  <c r="J139" i="87"/>
  <c r="K139" i="87"/>
  <c r="L139" i="87"/>
  <c r="M139" i="87"/>
  <c r="N139" i="87"/>
  <c r="D140" i="87"/>
  <c r="E140" i="87"/>
  <c r="F140" i="87"/>
  <c r="G140" i="87"/>
  <c r="H140" i="87"/>
  <c r="I140" i="87"/>
  <c r="J140" i="87"/>
  <c r="K140" i="87"/>
  <c r="L140" i="87"/>
  <c r="M140" i="87"/>
  <c r="N140" i="87"/>
  <c r="C140" i="87"/>
  <c r="C139" i="87"/>
  <c r="D138" i="87"/>
  <c r="E138" i="87"/>
  <c r="F138" i="87"/>
  <c r="G138" i="87"/>
  <c r="H138" i="87"/>
  <c r="I138" i="87"/>
  <c r="J138" i="87"/>
  <c r="K138" i="87"/>
  <c r="L138" i="87"/>
  <c r="M138" i="87"/>
  <c r="N138" i="87"/>
  <c r="C138" i="87"/>
  <c r="D112" i="87"/>
  <c r="E112" i="87"/>
  <c r="F112" i="87"/>
  <c r="G112" i="87"/>
  <c r="H112" i="87"/>
  <c r="I112" i="87"/>
  <c r="J112" i="87"/>
  <c r="K112" i="87"/>
  <c r="L112" i="87"/>
  <c r="M112" i="87"/>
  <c r="N112" i="87"/>
  <c r="C112" i="87"/>
  <c r="D110" i="87"/>
  <c r="E110" i="87"/>
  <c r="F110" i="87"/>
  <c r="G110" i="87"/>
  <c r="H110" i="87"/>
  <c r="I110" i="87"/>
  <c r="J110" i="87"/>
  <c r="K110" i="87"/>
  <c r="L110" i="87"/>
  <c r="M110" i="87"/>
  <c r="N110" i="87"/>
  <c r="D111" i="87"/>
  <c r="E111" i="87"/>
  <c r="F111" i="87"/>
  <c r="G111" i="87"/>
  <c r="H111" i="87"/>
  <c r="I111" i="87"/>
  <c r="J111" i="87"/>
  <c r="K111" i="87"/>
  <c r="L111" i="87"/>
  <c r="M111" i="87"/>
  <c r="N111" i="87"/>
  <c r="C111" i="87"/>
  <c r="C110" i="87"/>
  <c r="D109" i="87"/>
  <c r="E109" i="87"/>
  <c r="F109" i="87"/>
  <c r="G109" i="87"/>
  <c r="H109" i="87"/>
  <c r="I109" i="87"/>
  <c r="J109" i="87"/>
  <c r="K109" i="87"/>
  <c r="L109" i="87"/>
  <c r="M109" i="87"/>
  <c r="N109" i="87"/>
  <c r="C109" i="87"/>
  <c r="D81" i="87"/>
  <c r="E81" i="87"/>
  <c r="F81" i="87"/>
  <c r="G81" i="87"/>
  <c r="H81" i="87"/>
  <c r="I81" i="87"/>
  <c r="J81" i="87"/>
  <c r="K81" i="87"/>
  <c r="L81" i="87"/>
  <c r="M81" i="87"/>
  <c r="N81" i="87"/>
  <c r="D82" i="87"/>
  <c r="E82" i="87"/>
  <c r="F82" i="87"/>
  <c r="G82" i="87"/>
  <c r="H82" i="87"/>
  <c r="I82" i="87"/>
  <c r="J82" i="87"/>
  <c r="K82" i="87"/>
  <c r="L82" i="87"/>
  <c r="M82" i="87"/>
  <c r="N82" i="87"/>
  <c r="C82" i="87"/>
  <c r="C81" i="87"/>
  <c r="D80" i="87"/>
  <c r="E80" i="87"/>
  <c r="F80" i="87"/>
  <c r="G80" i="87"/>
  <c r="H80" i="87"/>
  <c r="I80" i="87"/>
  <c r="J80" i="87"/>
  <c r="K80" i="87"/>
  <c r="L80" i="87"/>
  <c r="M80" i="87"/>
  <c r="N80" i="87"/>
  <c r="C80" i="87"/>
  <c r="D54" i="87"/>
  <c r="E54" i="87"/>
  <c r="F54" i="87"/>
  <c r="G54" i="87"/>
  <c r="H54" i="87"/>
  <c r="I54" i="87"/>
  <c r="J54" i="87"/>
  <c r="K54" i="87"/>
  <c r="L54" i="87"/>
  <c r="M54" i="87"/>
  <c r="N54" i="87"/>
  <c r="C54" i="87"/>
  <c r="D51" i="87"/>
  <c r="E51" i="87"/>
  <c r="F51" i="87"/>
  <c r="G51" i="87"/>
  <c r="H51" i="87"/>
  <c r="I51" i="87"/>
  <c r="J51" i="87"/>
  <c r="K51" i="87"/>
  <c r="L51" i="87"/>
  <c r="M51" i="87"/>
  <c r="N51" i="87"/>
  <c r="C51" i="87"/>
  <c r="D25" i="87"/>
  <c r="E25" i="87"/>
  <c r="F25" i="87"/>
  <c r="G25" i="87"/>
  <c r="H25" i="87"/>
  <c r="I25" i="87"/>
  <c r="J25" i="87"/>
  <c r="K25" i="87"/>
  <c r="L25" i="87"/>
  <c r="M25" i="87"/>
  <c r="N25" i="87"/>
  <c r="C25" i="87"/>
  <c r="D23" i="87"/>
  <c r="E23" i="87"/>
  <c r="F23" i="87"/>
  <c r="G23" i="87"/>
  <c r="H23" i="87"/>
  <c r="I23" i="87"/>
  <c r="J23" i="87"/>
  <c r="K23" i="87"/>
  <c r="L23" i="87"/>
  <c r="M23" i="87"/>
  <c r="N23" i="87"/>
  <c r="D24" i="87"/>
  <c r="E24" i="87"/>
  <c r="F24" i="87"/>
  <c r="G24" i="87"/>
  <c r="H24" i="87"/>
  <c r="I24" i="87"/>
  <c r="J24" i="87"/>
  <c r="K24" i="87"/>
  <c r="L24" i="87"/>
  <c r="M24" i="87"/>
  <c r="N24" i="87"/>
  <c r="C24" i="87"/>
  <c r="C23" i="87"/>
  <c r="D22" i="87"/>
  <c r="E22" i="87"/>
  <c r="F22" i="87"/>
  <c r="G22" i="87"/>
  <c r="H22" i="87"/>
  <c r="I22" i="87"/>
  <c r="J22" i="87"/>
  <c r="K22" i="87"/>
  <c r="L22" i="87"/>
  <c r="M22" i="87"/>
  <c r="N22" i="87"/>
  <c r="C22" i="87"/>
  <c r="C130" i="93"/>
  <c r="D130" i="93"/>
  <c r="E130" i="93"/>
  <c r="F130" i="93"/>
  <c r="G130" i="93"/>
  <c r="H130" i="93"/>
  <c r="I130" i="93"/>
  <c r="J130" i="93"/>
  <c r="K130" i="93"/>
  <c r="L130" i="93"/>
  <c r="N130" i="93"/>
  <c r="O130" i="93"/>
  <c r="P130" i="93"/>
  <c r="Q130" i="93"/>
  <c r="R130" i="93"/>
  <c r="S130" i="93"/>
  <c r="T130" i="93"/>
  <c r="U130" i="93"/>
  <c r="V130" i="93"/>
  <c r="W130" i="93"/>
  <c r="X130" i="93"/>
  <c r="Y130" i="93"/>
  <c r="B130" i="93"/>
  <c r="Y95" i="93"/>
  <c r="Y96" i="93"/>
  <c r="Y97" i="93"/>
  <c r="Y98" i="93"/>
  <c r="Y99" i="93"/>
  <c r="Y100" i="93"/>
  <c r="Y101" i="93"/>
  <c r="Y102" i="93"/>
  <c r="Y103" i="93"/>
  <c r="Y104" i="93"/>
  <c r="Y105" i="93"/>
  <c r="Y106" i="93"/>
  <c r="Y107" i="93"/>
  <c r="Y108" i="93"/>
  <c r="Y109" i="93"/>
  <c r="Y110" i="93"/>
  <c r="Y111" i="93"/>
  <c r="Y112" i="93"/>
  <c r="Y113" i="93"/>
  <c r="Y114" i="93"/>
  <c r="Y115" i="93"/>
  <c r="Y116" i="93"/>
  <c r="Y117" i="93"/>
  <c r="Y118" i="93"/>
  <c r="Y119" i="93"/>
  <c r="Y120" i="93"/>
  <c r="Y121" i="93"/>
  <c r="Y122" i="93"/>
  <c r="Y123" i="93"/>
  <c r="Y124" i="93"/>
  <c r="Y125" i="93"/>
  <c r="Y126" i="93"/>
  <c r="Y127" i="93"/>
  <c r="Y128" i="93"/>
  <c r="Y129" i="93"/>
  <c r="Y94" i="93"/>
  <c r="U95" i="93"/>
  <c r="U96" i="93"/>
  <c r="U97" i="93"/>
  <c r="U98" i="93"/>
  <c r="U99" i="93"/>
  <c r="U100" i="93"/>
  <c r="U101" i="93"/>
  <c r="U102" i="93"/>
  <c r="U103" i="93"/>
  <c r="U104" i="93"/>
  <c r="U105" i="93"/>
  <c r="U106" i="93"/>
  <c r="U107" i="93"/>
  <c r="U108" i="93"/>
  <c r="U109" i="93"/>
  <c r="U110" i="93"/>
  <c r="U111" i="93"/>
  <c r="U112" i="93"/>
  <c r="U113" i="93"/>
  <c r="U114" i="93"/>
  <c r="U115" i="93"/>
  <c r="U116" i="93"/>
  <c r="U117" i="93"/>
  <c r="U118" i="93"/>
  <c r="U119" i="93"/>
  <c r="U120" i="93"/>
  <c r="U121" i="93"/>
  <c r="U122" i="93"/>
  <c r="U123" i="93"/>
  <c r="U124" i="93"/>
  <c r="U125" i="93"/>
  <c r="U126" i="93"/>
  <c r="U127" i="93"/>
  <c r="U128" i="93"/>
  <c r="U129" i="93"/>
  <c r="U94" i="93"/>
  <c r="Q95" i="93"/>
  <c r="Q96" i="93"/>
  <c r="Q97" i="93"/>
  <c r="Q98" i="93"/>
  <c r="Q99" i="93"/>
  <c r="Q100" i="93"/>
  <c r="Q101" i="93"/>
  <c r="Q102" i="93"/>
  <c r="Q103" i="93"/>
  <c r="Q104" i="93"/>
  <c r="Q105" i="93"/>
  <c r="Q106" i="93"/>
  <c r="Q107" i="93"/>
  <c r="Q108" i="93"/>
  <c r="Q109" i="93"/>
  <c r="Q110" i="93"/>
  <c r="Q111" i="93"/>
  <c r="Q112" i="93"/>
  <c r="Q113" i="93"/>
  <c r="Q114" i="93"/>
  <c r="Q115" i="93"/>
  <c r="Q116" i="93"/>
  <c r="Q117" i="93"/>
  <c r="Q118" i="93"/>
  <c r="Q119" i="93"/>
  <c r="Q120" i="93"/>
  <c r="Q121" i="93"/>
  <c r="Q122" i="93"/>
  <c r="Q123" i="93"/>
  <c r="Q124" i="93"/>
  <c r="Q125" i="93"/>
  <c r="Q126" i="93"/>
  <c r="Q127" i="93"/>
  <c r="Q128" i="93"/>
  <c r="Q129" i="93"/>
  <c r="Q94" i="93"/>
  <c r="M95" i="93"/>
  <c r="M96" i="93"/>
  <c r="M97" i="93"/>
  <c r="M98" i="93"/>
  <c r="M99" i="93"/>
  <c r="M100" i="93"/>
  <c r="M101" i="93"/>
  <c r="M102" i="93"/>
  <c r="M103" i="93"/>
  <c r="M104" i="93"/>
  <c r="M105" i="93"/>
  <c r="M106" i="93"/>
  <c r="M107" i="93"/>
  <c r="M108" i="93"/>
  <c r="M109" i="93"/>
  <c r="M110" i="93"/>
  <c r="M111" i="93"/>
  <c r="M112" i="93"/>
  <c r="M113" i="93"/>
  <c r="M114" i="93"/>
  <c r="M115" i="93"/>
  <c r="M116" i="93"/>
  <c r="M117" i="93"/>
  <c r="M118" i="93"/>
  <c r="M119" i="93"/>
  <c r="M120" i="93"/>
  <c r="M121" i="93"/>
  <c r="M122" i="93"/>
  <c r="M123" i="93"/>
  <c r="M124" i="93"/>
  <c r="M125" i="93"/>
  <c r="M126" i="93"/>
  <c r="M127" i="93"/>
  <c r="M128" i="93"/>
  <c r="M129" i="93"/>
  <c r="M94" i="93"/>
  <c r="I95" i="93"/>
  <c r="I96" i="93"/>
  <c r="I97" i="93"/>
  <c r="I98" i="93"/>
  <c r="I99" i="93"/>
  <c r="I100" i="93"/>
  <c r="I101" i="93"/>
  <c r="I102" i="93"/>
  <c r="I103" i="93"/>
  <c r="I104" i="93"/>
  <c r="I105" i="93"/>
  <c r="I106" i="93"/>
  <c r="I107" i="93"/>
  <c r="I108" i="93"/>
  <c r="I109" i="93"/>
  <c r="I110" i="93"/>
  <c r="I111" i="93"/>
  <c r="I112" i="93"/>
  <c r="I113" i="93"/>
  <c r="I114" i="93"/>
  <c r="I115" i="93"/>
  <c r="I116" i="93"/>
  <c r="I117" i="93"/>
  <c r="I118" i="93"/>
  <c r="I119" i="93"/>
  <c r="I120" i="93"/>
  <c r="I121" i="93"/>
  <c r="I122" i="93"/>
  <c r="AC122" i="93" s="1"/>
  <c r="I123" i="93"/>
  <c r="I124" i="93"/>
  <c r="I125" i="93"/>
  <c r="I126" i="93"/>
  <c r="I127" i="93"/>
  <c r="I128" i="93"/>
  <c r="I129" i="93"/>
  <c r="I94" i="93"/>
  <c r="E95" i="93"/>
  <c r="E96" i="93"/>
  <c r="E97" i="93"/>
  <c r="E98" i="93"/>
  <c r="E99" i="93"/>
  <c r="E100" i="93"/>
  <c r="E101" i="93"/>
  <c r="E102" i="93"/>
  <c r="E103" i="93"/>
  <c r="E104" i="93"/>
  <c r="E105" i="93"/>
  <c r="E106" i="93"/>
  <c r="E107" i="93"/>
  <c r="E108" i="93"/>
  <c r="E109" i="93"/>
  <c r="E110" i="93"/>
  <c r="E111" i="93"/>
  <c r="E112" i="93"/>
  <c r="E113" i="93"/>
  <c r="E114" i="93"/>
  <c r="E115" i="93"/>
  <c r="E116" i="93"/>
  <c r="E117" i="93"/>
  <c r="E118" i="93"/>
  <c r="E119" i="93"/>
  <c r="E120" i="93"/>
  <c r="E121" i="93"/>
  <c r="E122" i="93"/>
  <c r="E123" i="93"/>
  <c r="E124" i="93"/>
  <c r="E125" i="93"/>
  <c r="E126" i="93"/>
  <c r="E127" i="93"/>
  <c r="E128" i="93"/>
  <c r="E129" i="93"/>
  <c r="E94" i="93"/>
  <c r="C87" i="93"/>
  <c r="D87" i="93"/>
  <c r="E87" i="93"/>
  <c r="F87" i="93"/>
  <c r="G87" i="93"/>
  <c r="H87" i="93"/>
  <c r="I87" i="93"/>
  <c r="J87" i="93"/>
  <c r="K87" i="93"/>
  <c r="L87" i="93"/>
  <c r="N87" i="93"/>
  <c r="O87" i="93"/>
  <c r="P87" i="93"/>
  <c r="Q87" i="93"/>
  <c r="R87" i="93"/>
  <c r="S87" i="93"/>
  <c r="T87" i="93"/>
  <c r="U87" i="93"/>
  <c r="V87" i="93"/>
  <c r="W87" i="93"/>
  <c r="X87" i="93"/>
  <c r="Y87" i="93"/>
  <c r="Z87" i="93"/>
  <c r="AA87" i="93"/>
  <c r="AB87" i="93"/>
  <c r="AC87" i="93"/>
  <c r="B87" i="93"/>
  <c r="AC52" i="93"/>
  <c r="AC53" i="93"/>
  <c r="AC54" i="93"/>
  <c r="AC55" i="93"/>
  <c r="AC56" i="93"/>
  <c r="AC57" i="93"/>
  <c r="AC58" i="93"/>
  <c r="AC59" i="93"/>
  <c r="AC60" i="93"/>
  <c r="AC61" i="93"/>
  <c r="AC62" i="93"/>
  <c r="AC63" i="93"/>
  <c r="AC64" i="93"/>
  <c r="AC65" i="93"/>
  <c r="AC66" i="93"/>
  <c r="AC67" i="93"/>
  <c r="AC68" i="93"/>
  <c r="AC69" i="93"/>
  <c r="AC70" i="93"/>
  <c r="AC71" i="93"/>
  <c r="AC72" i="93"/>
  <c r="AC73" i="93"/>
  <c r="AC74" i="93"/>
  <c r="AC75" i="93"/>
  <c r="AC76" i="93"/>
  <c r="AC77" i="93"/>
  <c r="AC78" i="93"/>
  <c r="AC79" i="93"/>
  <c r="AC80" i="93"/>
  <c r="AC81" i="93"/>
  <c r="AC82" i="93"/>
  <c r="AC83" i="93"/>
  <c r="AC84" i="93"/>
  <c r="AC85" i="93"/>
  <c r="AC86" i="93"/>
  <c r="AC51" i="93"/>
  <c r="Y52" i="93"/>
  <c r="Y53" i="93"/>
  <c r="Y54" i="93"/>
  <c r="Y55" i="93"/>
  <c r="Y56" i="93"/>
  <c r="Y57" i="93"/>
  <c r="Y58" i="93"/>
  <c r="Y59" i="93"/>
  <c r="Y60" i="93"/>
  <c r="Y61" i="93"/>
  <c r="Y62" i="93"/>
  <c r="Y63" i="93"/>
  <c r="Y64" i="93"/>
  <c r="Y65" i="93"/>
  <c r="Y66" i="93"/>
  <c r="Y67" i="93"/>
  <c r="Y68" i="93"/>
  <c r="Y69" i="93"/>
  <c r="Y70" i="93"/>
  <c r="Y71" i="93"/>
  <c r="Y72" i="93"/>
  <c r="Y73" i="93"/>
  <c r="Y74" i="93"/>
  <c r="Y75" i="93"/>
  <c r="Y76" i="93"/>
  <c r="Y77" i="93"/>
  <c r="Y78" i="93"/>
  <c r="Y79" i="93"/>
  <c r="Y80" i="93"/>
  <c r="Y81" i="93"/>
  <c r="Y82" i="93"/>
  <c r="Y83" i="93"/>
  <c r="Y84" i="93"/>
  <c r="Y85" i="93"/>
  <c r="Y86" i="93"/>
  <c r="Y51" i="93"/>
  <c r="U52" i="93"/>
  <c r="U53" i="93"/>
  <c r="U54" i="93"/>
  <c r="U55" i="93"/>
  <c r="U56" i="93"/>
  <c r="U57" i="93"/>
  <c r="U58" i="93"/>
  <c r="U59" i="93"/>
  <c r="U60" i="93"/>
  <c r="U61" i="93"/>
  <c r="U62" i="93"/>
  <c r="U63" i="93"/>
  <c r="U64" i="93"/>
  <c r="U65" i="93"/>
  <c r="U66" i="93"/>
  <c r="U67" i="93"/>
  <c r="U68" i="93"/>
  <c r="U69" i="93"/>
  <c r="U70" i="93"/>
  <c r="U71" i="93"/>
  <c r="U72" i="93"/>
  <c r="U73" i="93"/>
  <c r="U74" i="93"/>
  <c r="U75" i="93"/>
  <c r="U76" i="93"/>
  <c r="U77" i="93"/>
  <c r="U78" i="93"/>
  <c r="U79" i="93"/>
  <c r="U80" i="93"/>
  <c r="U81" i="93"/>
  <c r="U82" i="93"/>
  <c r="U83" i="93"/>
  <c r="U84" i="93"/>
  <c r="U85" i="93"/>
  <c r="U86" i="93"/>
  <c r="U51" i="93"/>
  <c r="Q52" i="93"/>
  <c r="Q53" i="93"/>
  <c r="Q54" i="93"/>
  <c r="Q55" i="93"/>
  <c r="Q56" i="93"/>
  <c r="Q57" i="93"/>
  <c r="Q58" i="93"/>
  <c r="Q59" i="93"/>
  <c r="Q60" i="93"/>
  <c r="Q61" i="93"/>
  <c r="Q62" i="93"/>
  <c r="Q63" i="93"/>
  <c r="Q64" i="93"/>
  <c r="Q65" i="93"/>
  <c r="Q66" i="93"/>
  <c r="Q67" i="93"/>
  <c r="Q68" i="93"/>
  <c r="Q69" i="93"/>
  <c r="Q70" i="93"/>
  <c r="Q71" i="93"/>
  <c r="Q72" i="93"/>
  <c r="Q73" i="93"/>
  <c r="Q74" i="93"/>
  <c r="Q75" i="93"/>
  <c r="Q76" i="93"/>
  <c r="Q77" i="93"/>
  <c r="Q78" i="93"/>
  <c r="Q79" i="93"/>
  <c r="Q80" i="93"/>
  <c r="Q81" i="93"/>
  <c r="Q82" i="93"/>
  <c r="Q83" i="93"/>
  <c r="Q84" i="93"/>
  <c r="Q85" i="93"/>
  <c r="Q86" i="93"/>
  <c r="Q51" i="93"/>
  <c r="M52" i="93"/>
  <c r="M53" i="93"/>
  <c r="M54" i="93"/>
  <c r="M55" i="93"/>
  <c r="M56" i="93"/>
  <c r="M57" i="93"/>
  <c r="M58" i="93"/>
  <c r="M59" i="93"/>
  <c r="M60" i="93"/>
  <c r="M61" i="93"/>
  <c r="M62" i="93"/>
  <c r="M63" i="93"/>
  <c r="M64" i="93"/>
  <c r="M65" i="93"/>
  <c r="M66" i="93"/>
  <c r="M67" i="93"/>
  <c r="M68" i="93"/>
  <c r="M69" i="93"/>
  <c r="M70" i="93"/>
  <c r="M71" i="93"/>
  <c r="M72" i="93"/>
  <c r="M73" i="93"/>
  <c r="M74" i="93"/>
  <c r="M75" i="93"/>
  <c r="M76" i="93"/>
  <c r="M77" i="93"/>
  <c r="M78" i="93"/>
  <c r="M79" i="93"/>
  <c r="M80" i="93"/>
  <c r="M81" i="93"/>
  <c r="M82" i="93"/>
  <c r="M83" i="93"/>
  <c r="M84" i="93"/>
  <c r="M85" i="93"/>
  <c r="M86" i="93"/>
  <c r="M51" i="93"/>
  <c r="M87" i="93" s="1"/>
  <c r="I52" i="93"/>
  <c r="I53" i="93"/>
  <c r="I54" i="93"/>
  <c r="I55" i="93"/>
  <c r="I56" i="93"/>
  <c r="I57" i="93"/>
  <c r="I58" i="93"/>
  <c r="I59" i="93"/>
  <c r="I60" i="93"/>
  <c r="I61" i="93"/>
  <c r="I62" i="93"/>
  <c r="I63" i="93"/>
  <c r="I64" i="93"/>
  <c r="I65" i="93"/>
  <c r="I66" i="93"/>
  <c r="I67" i="93"/>
  <c r="I68" i="93"/>
  <c r="I69" i="93"/>
  <c r="I70" i="93"/>
  <c r="I71" i="93"/>
  <c r="I72" i="93"/>
  <c r="I73" i="93"/>
  <c r="I74" i="93"/>
  <c r="I75" i="93"/>
  <c r="I76" i="93"/>
  <c r="I77" i="93"/>
  <c r="I78" i="93"/>
  <c r="I79" i="93"/>
  <c r="I80" i="93"/>
  <c r="I81" i="93"/>
  <c r="I82" i="93"/>
  <c r="I83" i="93"/>
  <c r="I84" i="93"/>
  <c r="I85" i="93"/>
  <c r="I86" i="93"/>
  <c r="I51" i="93"/>
  <c r="E52" i="93"/>
  <c r="E53" i="93"/>
  <c r="E54" i="93"/>
  <c r="E55" i="93"/>
  <c r="E56" i="93"/>
  <c r="E57" i="93"/>
  <c r="E58" i="93"/>
  <c r="E59" i="93"/>
  <c r="E60" i="93"/>
  <c r="E61" i="93"/>
  <c r="E62" i="93"/>
  <c r="E63" i="93"/>
  <c r="E64" i="93"/>
  <c r="E65" i="93"/>
  <c r="E66" i="93"/>
  <c r="E67" i="93"/>
  <c r="E68" i="93"/>
  <c r="E69" i="93"/>
  <c r="E70" i="93"/>
  <c r="E71" i="93"/>
  <c r="E72" i="93"/>
  <c r="E73" i="93"/>
  <c r="E74" i="93"/>
  <c r="E75" i="93"/>
  <c r="E76" i="93"/>
  <c r="E77" i="93"/>
  <c r="E78" i="93"/>
  <c r="E79" i="93"/>
  <c r="E80" i="93"/>
  <c r="E81" i="93"/>
  <c r="E82" i="93"/>
  <c r="E83" i="93"/>
  <c r="E84" i="93"/>
  <c r="E85" i="93"/>
  <c r="E86" i="93"/>
  <c r="E51" i="93"/>
  <c r="C44" i="93"/>
  <c r="D44" i="93"/>
  <c r="F44" i="93"/>
  <c r="G44" i="93"/>
  <c r="H44" i="93"/>
  <c r="I44" i="93"/>
  <c r="J44" i="93"/>
  <c r="K44" i="93"/>
  <c r="L44" i="93"/>
  <c r="M44" i="93"/>
  <c r="N44" i="93"/>
  <c r="O44" i="93"/>
  <c r="P44" i="93"/>
  <c r="R44" i="93"/>
  <c r="S44" i="93"/>
  <c r="T44" i="93"/>
  <c r="V44" i="93"/>
  <c r="W44" i="93"/>
  <c r="X44" i="93"/>
  <c r="Y44" i="93"/>
  <c r="Z44" i="93"/>
  <c r="AA44" i="93"/>
  <c r="AB44" i="93"/>
  <c r="B44" i="93"/>
  <c r="AC9" i="93"/>
  <c r="AC10" i="93"/>
  <c r="AC11" i="93"/>
  <c r="AC12" i="93"/>
  <c r="AC13" i="93"/>
  <c r="AC14" i="93"/>
  <c r="AC15" i="93"/>
  <c r="AC16" i="93"/>
  <c r="AC17" i="93"/>
  <c r="AC18" i="93"/>
  <c r="AC19" i="93"/>
  <c r="AC20" i="93"/>
  <c r="AC21" i="93"/>
  <c r="AC22" i="93"/>
  <c r="AC23" i="93"/>
  <c r="AC24" i="93"/>
  <c r="AC25" i="93"/>
  <c r="AC26" i="93"/>
  <c r="AC27" i="93"/>
  <c r="AC28" i="93"/>
  <c r="AC29" i="93"/>
  <c r="AC30" i="93"/>
  <c r="AC31" i="93"/>
  <c r="AC32" i="93"/>
  <c r="AC33" i="93"/>
  <c r="AC34" i="93"/>
  <c r="AC35" i="93"/>
  <c r="AC36" i="93"/>
  <c r="AC37" i="93"/>
  <c r="AC38" i="93"/>
  <c r="AC39" i="93"/>
  <c r="AC40" i="93"/>
  <c r="AC41" i="93"/>
  <c r="AC42" i="93"/>
  <c r="AC43" i="93"/>
  <c r="AC8" i="93"/>
  <c r="Y9" i="93"/>
  <c r="Y10" i="93"/>
  <c r="Y11" i="93"/>
  <c r="Y12" i="93"/>
  <c r="Y13" i="93"/>
  <c r="Y14" i="93"/>
  <c r="Y15" i="93"/>
  <c r="Y16" i="93"/>
  <c r="Y17" i="93"/>
  <c r="Y18" i="93"/>
  <c r="Y19" i="93"/>
  <c r="Y20" i="93"/>
  <c r="Y21" i="93"/>
  <c r="Y22" i="93"/>
  <c r="Y23" i="93"/>
  <c r="Y24" i="93"/>
  <c r="Y25" i="93"/>
  <c r="Y26" i="93"/>
  <c r="Y27" i="93"/>
  <c r="Y28" i="93"/>
  <c r="Y29" i="93"/>
  <c r="Y30" i="93"/>
  <c r="Y31" i="93"/>
  <c r="Y32" i="93"/>
  <c r="Y33" i="93"/>
  <c r="Y34" i="93"/>
  <c r="Y35" i="93"/>
  <c r="Y36" i="93"/>
  <c r="Y37" i="93"/>
  <c r="Y38" i="93"/>
  <c r="Y39" i="93"/>
  <c r="Y40" i="93"/>
  <c r="Y41" i="93"/>
  <c r="Y42" i="93"/>
  <c r="Y43" i="93"/>
  <c r="Y8" i="93"/>
  <c r="U9" i="93"/>
  <c r="U10" i="93"/>
  <c r="U11" i="93"/>
  <c r="U12" i="93"/>
  <c r="U13" i="93"/>
  <c r="U14" i="93"/>
  <c r="U15" i="93"/>
  <c r="U16" i="93"/>
  <c r="U17" i="93"/>
  <c r="U18" i="93"/>
  <c r="U19" i="93"/>
  <c r="U20" i="93"/>
  <c r="U21" i="93"/>
  <c r="U22" i="93"/>
  <c r="U23" i="93"/>
  <c r="U24" i="93"/>
  <c r="U25" i="93"/>
  <c r="U26" i="93"/>
  <c r="U27" i="93"/>
  <c r="U28" i="93"/>
  <c r="U29" i="93"/>
  <c r="U30" i="93"/>
  <c r="U31" i="93"/>
  <c r="U32" i="93"/>
  <c r="U33" i="93"/>
  <c r="U34" i="93"/>
  <c r="U35" i="93"/>
  <c r="U36" i="93"/>
  <c r="U37" i="93"/>
  <c r="U38" i="93"/>
  <c r="U39" i="93"/>
  <c r="U40" i="93"/>
  <c r="U41" i="93"/>
  <c r="U42" i="93"/>
  <c r="U43" i="93"/>
  <c r="U8" i="93"/>
  <c r="Q9" i="93"/>
  <c r="Q10" i="93"/>
  <c r="Q11" i="93"/>
  <c r="Q12" i="93"/>
  <c r="Q13" i="93"/>
  <c r="Q14" i="93"/>
  <c r="Q15" i="93"/>
  <c r="Q16" i="93"/>
  <c r="Q17" i="93"/>
  <c r="Q18" i="93"/>
  <c r="Q19" i="93"/>
  <c r="Q20" i="93"/>
  <c r="Q21" i="93"/>
  <c r="Q22" i="93"/>
  <c r="Q23" i="93"/>
  <c r="Q24" i="93"/>
  <c r="Q25" i="93"/>
  <c r="Q26" i="93"/>
  <c r="Q27" i="93"/>
  <c r="Q28" i="93"/>
  <c r="Q29" i="93"/>
  <c r="Q30" i="93"/>
  <c r="Q31" i="93"/>
  <c r="Q32" i="93"/>
  <c r="Q33" i="93"/>
  <c r="Q44" i="93" s="1"/>
  <c r="Q34" i="93"/>
  <c r="Q35" i="93"/>
  <c r="Q36" i="93"/>
  <c r="Q37" i="93"/>
  <c r="Q38" i="93"/>
  <c r="Q39" i="93"/>
  <c r="Q40" i="93"/>
  <c r="Q41" i="93"/>
  <c r="Q42" i="93"/>
  <c r="Q43" i="93"/>
  <c r="Q8" i="93"/>
  <c r="M9" i="93"/>
  <c r="M10" i="93"/>
  <c r="M11" i="93"/>
  <c r="M12" i="93"/>
  <c r="AC98" i="93" s="1"/>
  <c r="M13" i="93"/>
  <c r="M14" i="93"/>
  <c r="M15" i="93"/>
  <c r="M16" i="93"/>
  <c r="M17" i="93"/>
  <c r="M18" i="93"/>
  <c r="M19" i="93"/>
  <c r="M20" i="93"/>
  <c r="AC106" i="93" s="1"/>
  <c r="M21" i="93"/>
  <c r="M22" i="93"/>
  <c r="M23" i="93"/>
  <c r="M24" i="93"/>
  <c r="M25" i="93"/>
  <c r="M26" i="93"/>
  <c r="M27" i="93"/>
  <c r="M28" i="93"/>
  <c r="M29" i="93"/>
  <c r="M30" i="93"/>
  <c r="M31" i="93"/>
  <c r="M32" i="93"/>
  <c r="M33" i="93"/>
  <c r="M34" i="93"/>
  <c r="M35" i="93"/>
  <c r="M36" i="93"/>
  <c r="M37" i="93"/>
  <c r="M38" i="93"/>
  <c r="M39" i="93"/>
  <c r="M40" i="93"/>
  <c r="M41" i="93"/>
  <c r="M42" i="93"/>
  <c r="M43" i="93"/>
  <c r="M8" i="93"/>
  <c r="I9" i="93"/>
  <c r="I10" i="93"/>
  <c r="I11" i="93"/>
  <c r="I12" i="93"/>
  <c r="I13" i="93"/>
  <c r="I14" i="93"/>
  <c r="I15" i="93"/>
  <c r="I16" i="93"/>
  <c r="I17" i="93"/>
  <c r="I18" i="93"/>
  <c r="I19" i="93"/>
  <c r="I20" i="93"/>
  <c r="I21" i="93"/>
  <c r="I22" i="93"/>
  <c r="I23" i="93"/>
  <c r="I24" i="93"/>
  <c r="I25" i="93"/>
  <c r="I26" i="93"/>
  <c r="I27" i="93"/>
  <c r="I28" i="93"/>
  <c r="I29" i="93"/>
  <c r="I30" i="93"/>
  <c r="I31" i="93"/>
  <c r="I32" i="93"/>
  <c r="I33" i="93"/>
  <c r="I34" i="93"/>
  <c r="I35" i="93"/>
  <c r="I36" i="93"/>
  <c r="I37" i="93"/>
  <c r="I38" i="93"/>
  <c r="I39" i="93"/>
  <c r="I40" i="93"/>
  <c r="I41" i="93"/>
  <c r="I42" i="93"/>
  <c r="I43" i="93"/>
  <c r="I8" i="93"/>
  <c r="E9" i="93"/>
  <c r="E10" i="93"/>
  <c r="E11" i="93"/>
  <c r="E12" i="93"/>
  <c r="E13" i="93"/>
  <c r="E14" i="93"/>
  <c r="E15" i="93"/>
  <c r="E16" i="93"/>
  <c r="E17" i="93"/>
  <c r="E18" i="93"/>
  <c r="E19" i="93"/>
  <c r="E20" i="93"/>
  <c r="E21" i="93"/>
  <c r="E22" i="93"/>
  <c r="E23" i="93"/>
  <c r="E24" i="93"/>
  <c r="E25" i="93"/>
  <c r="E26" i="93"/>
  <c r="E27" i="93"/>
  <c r="E28" i="93"/>
  <c r="E29" i="93"/>
  <c r="E30" i="93"/>
  <c r="E31" i="93"/>
  <c r="E32" i="93"/>
  <c r="E33" i="93"/>
  <c r="E34" i="93"/>
  <c r="E35" i="93"/>
  <c r="E36" i="93"/>
  <c r="E37" i="93"/>
  <c r="E38" i="93"/>
  <c r="E39" i="93"/>
  <c r="E40" i="93"/>
  <c r="E41" i="93"/>
  <c r="E42" i="93"/>
  <c r="E43" i="93"/>
  <c r="E8" i="93"/>
  <c r="E44" i="93" s="1"/>
  <c r="Z95" i="93"/>
  <c r="AA95" i="93"/>
  <c r="AB95" i="93"/>
  <c r="Z96" i="93"/>
  <c r="AA96" i="93"/>
  <c r="AB96" i="93"/>
  <c r="Z97" i="93"/>
  <c r="AA97" i="93"/>
  <c r="AB97" i="93"/>
  <c r="AC97" i="93"/>
  <c r="Z98" i="93"/>
  <c r="AA98" i="93"/>
  <c r="AB98" i="93"/>
  <c r="Z99" i="93"/>
  <c r="AA99" i="93"/>
  <c r="AB99" i="93"/>
  <c r="Z100" i="93"/>
  <c r="AA100" i="93"/>
  <c r="AB100" i="93"/>
  <c r="Z101" i="93"/>
  <c r="AA101" i="93"/>
  <c r="AB101" i="93"/>
  <c r="Z102" i="93"/>
  <c r="AA102" i="93"/>
  <c r="AB102" i="93"/>
  <c r="Z103" i="93"/>
  <c r="AA103" i="93"/>
  <c r="AB103" i="93"/>
  <c r="Z104" i="93"/>
  <c r="AA104" i="93"/>
  <c r="AB104" i="93"/>
  <c r="Z105" i="93"/>
  <c r="AA105" i="93"/>
  <c r="AB105" i="93"/>
  <c r="AC105" i="93"/>
  <c r="Z106" i="93"/>
  <c r="AA106" i="93"/>
  <c r="AB106" i="93"/>
  <c r="Z107" i="93"/>
  <c r="AA107" i="93"/>
  <c r="AB107" i="93"/>
  <c r="Z108" i="93"/>
  <c r="AA108" i="93"/>
  <c r="AB108" i="93"/>
  <c r="Z109" i="93"/>
  <c r="AA109" i="93"/>
  <c r="AB109" i="93"/>
  <c r="Z110" i="93"/>
  <c r="AA110" i="93"/>
  <c r="AB110" i="93"/>
  <c r="Z111" i="93"/>
  <c r="AA111" i="93"/>
  <c r="AB111" i="93"/>
  <c r="Z112" i="93"/>
  <c r="AA112" i="93"/>
  <c r="AB112" i="93"/>
  <c r="Z113" i="93"/>
  <c r="AA113" i="93"/>
  <c r="AB113" i="93"/>
  <c r="AC113" i="93"/>
  <c r="Z114" i="93"/>
  <c r="AA114" i="93"/>
  <c r="AB114" i="93"/>
  <c r="Z115" i="93"/>
  <c r="AA115" i="93"/>
  <c r="AB115" i="93"/>
  <c r="Z116" i="93"/>
  <c r="AA116" i="93"/>
  <c r="AB116" i="93"/>
  <c r="Z117" i="93"/>
  <c r="AA117" i="93"/>
  <c r="AB117" i="93"/>
  <c r="Z118" i="93"/>
  <c r="AA118" i="93"/>
  <c r="AB118" i="93"/>
  <c r="Z119" i="93"/>
  <c r="AA119" i="93"/>
  <c r="AB119" i="93"/>
  <c r="Z120" i="93"/>
  <c r="AA120" i="93"/>
  <c r="AB120" i="93"/>
  <c r="Z121" i="93"/>
  <c r="AA121" i="93"/>
  <c r="AB121" i="93"/>
  <c r="AC121" i="93"/>
  <c r="Z122" i="93"/>
  <c r="AA122" i="93"/>
  <c r="AB122" i="93"/>
  <c r="Z123" i="93"/>
  <c r="AA123" i="93"/>
  <c r="AB123" i="93"/>
  <c r="Z124" i="93"/>
  <c r="AA124" i="93"/>
  <c r="AB124" i="93"/>
  <c r="Z125" i="93"/>
  <c r="AA125" i="93"/>
  <c r="AB125" i="93"/>
  <c r="Z126" i="93"/>
  <c r="AA126" i="93"/>
  <c r="AB126" i="93"/>
  <c r="Z127" i="93"/>
  <c r="AA127" i="93"/>
  <c r="AB127" i="93"/>
  <c r="Z128" i="93"/>
  <c r="AA128" i="93"/>
  <c r="AB128" i="93"/>
  <c r="Z129" i="93"/>
  <c r="AA129" i="93"/>
  <c r="AB129" i="93"/>
  <c r="AC129" i="93"/>
  <c r="AA94" i="93"/>
  <c r="AB94" i="93"/>
  <c r="Z94" i="93"/>
  <c r="G29" i="91"/>
  <c r="G26" i="91"/>
  <c r="G22" i="91"/>
  <c r="G21" i="91"/>
  <c r="G17" i="91"/>
  <c r="G14" i="91"/>
  <c r="G13" i="91"/>
  <c r="G12" i="91"/>
  <c r="G11" i="91"/>
  <c r="G8" i="91"/>
  <c r="G29" i="88"/>
  <c r="G26" i="88"/>
  <c r="G22" i="88"/>
  <c r="G21" i="88"/>
  <c r="G23" i="88" s="1"/>
  <c r="G20" i="88"/>
  <c r="G17" i="88"/>
  <c r="G14" i="88"/>
  <c r="G13" i="88"/>
  <c r="G12" i="88"/>
  <c r="G11" i="88"/>
  <c r="G8" i="88"/>
  <c r="C176" i="87"/>
  <c r="G175" i="87"/>
  <c r="G174" i="87"/>
  <c r="G176" i="87" s="1"/>
  <c r="G173" i="87"/>
  <c r="C173" i="87"/>
  <c r="G172" i="87"/>
  <c r="G171" i="87"/>
  <c r="C170" i="87"/>
  <c r="G170" i="87"/>
  <c r="G167" i="87"/>
  <c r="C167" i="87"/>
  <c r="G166" i="87"/>
  <c r="G165" i="87"/>
  <c r="E164" i="87"/>
  <c r="C164" i="87"/>
  <c r="G163" i="87"/>
  <c r="G162" i="87"/>
  <c r="G164" i="87" s="1"/>
  <c r="G161" i="87"/>
  <c r="E161" i="87"/>
  <c r="C161" i="87"/>
  <c r="E158" i="87"/>
  <c r="C158" i="87"/>
  <c r="G157" i="87"/>
  <c r="G158" i="87" s="1"/>
  <c r="G156" i="87"/>
  <c r="E155" i="87"/>
  <c r="C155" i="87"/>
  <c r="G154" i="87"/>
  <c r="G153" i="87"/>
  <c r="G155" i="87" s="1"/>
  <c r="G23" i="91" l="1"/>
  <c r="O35" i="5"/>
  <c r="O32" i="5"/>
  <c r="M168" i="87"/>
  <c r="M130" i="93"/>
  <c r="AC44" i="93"/>
  <c r="U44" i="93"/>
  <c r="AA130" i="93"/>
  <c r="Z130" i="93"/>
  <c r="AB130" i="93"/>
  <c r="AC107" i="93"/>
  <c r="AC127" i="93"/>
  <c r="AC95" i="93"/>
  <c r="AC123" i="93"/>
  <c r="AC115" i="93"/>
  <c r="AC99" i="93"/>
  <c r="AC118" i="93"/>
  <c r="AC102" i="93"/>
  <c r="AC126" i="93"/>
  <c r="AC114" i="93"/>
  <c r="AC128" i="93"/>
  <c r="AC120" i="93"/>
  <c r="AC112" i="93"/>
  <c r="AC104" i="93"/>
  <c r="AC96" i="93"/>
  <c r="AC119" i="93"/>
  <c r="AC111" i="93"/>
  <c r="AC103" i="93"/>
  <c r="AC94" i="93"/>
  <c r="AC110" i="93"/>
  <c r="AC125" i="93"/>
  <c r="AC117" i="93"/>
  <c r="AC109" i="93"/>
  <c r="AC101" i="93"/>
  <c r="AC124" i="93"/>
  <c r="AC116" i="93"/>
  <c r="AC108" i="93"/>
  <c r="AC100" i="93"/>
  <c r="B49" i="48"/>
  <c r="AC130" i="93" l="1"/>
  <c r="C35" i="40"/>
  <c r="B35" i="40"/>
  <c r="Q27" i="56" l="1"/>
  <c r="R27" i="56"/>
  <c r="S27" i="56"/>
  <c r="F25" i="21" l="1"/>
  <c r="G20" i="94" l="1"/>
  <c r="G25" i="95"/>
  <c r="G24" i="95"/>
  <c r="G23" i="95"/>
  <c r="G20" i="95"/>
  <c r="G17" i="95"/>
  <c r="G14" i="95"/>
  <c r="G11" i="95"/>
  <c r="G8" i="95"/>
  <c r="G29" i="94"/>
  <c r="G26" i="94"/>
  <c r="G22" i="94"/>
  <c r="G21" i="94"/>
  <c r="G17" i="94"/>
  <c r="G14" i="94"/>
  <c r="G13" i="94"/>
  <c r="G12" i="94"/>
  <c r="G11" i="94"/>
  <c r="G8" i="94"/>
  <c r="M147" i="113"/>
  <c r="L147" i="113"/>
  <c r="J147" i="113"/>
  <c r="I147" i="113"/>
  <c r="G147" i="113"/>
  <c r="F147" i="113"/>
  <c r="D147" i="113"/>
  <c r="C147" i="113"/>
  <c r="N146" i="113"/>
  <c r="K146" i="113"/>
  <c r="H146" i="113"/>
  <c r="E146" i="113"/>
  <c r="N145" i="113"/>
  <c r="K145" i="113"/>
  <c r="H145" i="113"/>
  <c r="E145" i="113"/>
  <c r="M144" i="113"/>
  <c r="L144" i="113"/>
  <c r="J144" i="113"/>
  <c r="I144" i="113"/>
  <c r="G144" i="113"/>
  <c r="F144" i="113"/>
  <c r="D144" i="113"/>
  <c r="C144" i="113"/>
  <c r="N143" i="113"/>
  <c r="K143" i="113"/>
  <c r="H143" i="113"/>
  <c r="E143" i="113"/>
  <c r="N142" i="113"/>
  <c r="K142" i="113"/>
  <c r="H142" i="113"/>
  <c r="E142" i="113"/>
  <c r="M140" i="113"/>
  <c r="L140" i="113"/>
  <c r="J140" i="113"/>
  <c r="I140" i="113"/>
  <c r="G140" i="113"/>
  <c r="F140" i="113"/>
  <c r="D140" i="113"/>
  <c r="C140" i="113"/>
  <c r="M139" i="113"/>
  <c r="M141" i="113" s="1"/>
  <c r="L139" i="113"/>
  <c r="L141" i="113" s="1"/>
  <c r="J139" i="113"/>
  <c r="J141" i="113" s="1"/>
  <c r="I139" i="113"/>
  <c r="I141" i="113" s="1"/>
  <c r="G139" i="113"/>
  <c r="G141" i="113" s="1"/>
  <c r="F139" i="113"/>
  <c r="F141" i="113" s="1"/>
  <c r="D139" i="113"/>
  <c r="D141" i="113" s="1"/>
  <c r="C139" i="113"/>
  <c r="C141" i="113" s="1"/>
  <c r="M138" i="113"/>
  <c r="L138" i="113"/>
  <c r="J138" i="113"/>
  <c r="I138" i="113"/>
  <c r="G138" i="113"/>
  <c r="F138" i="113"/>
  <c r="D138" i="113"/>
  <c r="C138" i="113"/>
  <c r="N137" i="113"/>
  <c r="K137" i="113"/>
  <c r="H137" i="113"/>
  <c r="E137" i="113"/>
  <c r="N136" i="113"/>
  <c r="K136" i="113"/>
  <c r="K138" i="113" s="1"/>
  <c r="H136" i="113"/>
  <c r="E136" i="113"/>
  <c r="M135" i="113"/>
  <c r="L135" i="113"/>
  <c r="J135" i="113"/>
  <c r="I135" i="113"/>
  <c r="G135" i="113"/>
  <c r="F135" i="113"/>
  <c r="D135" i="113"/>
  <c r="C135" i="113"/>
  <c r="N134" i="113"/>
  <c r="N140" i="113" s="1"/>
  <c r="K134" i="113"/>
  <c r="K140" i="113" s="1"/>
  <c r="H134" i="113"/>
  <c r="H140" i="113" s="1"/>
  <c r="E134" i="113"/>
  <c r="N133" i="113"/>
  <c r="N139" i="113" s="1"/>
  <c r="K133" i="113"/>
  <c r="K139" i="113" s="1"/>
  <c r="K141" i="113" s="1"/>
  <c r="H133" i="113"/>
  <c r="E133" i="113"/>
  <c r="E139" i="113" s="1"/>
  <c r="M131" i="113"/>
  <c r="L131" i="113"/>
  <c r="J131" i="113"/>
  <c r="I131" i="113"/>
  <c r="G131" i="113"/>
  <c r="F131" i="113"/>
  <c r="D131" i="113"/>
  <c r="C131" i="113"/>
  <c r="M130" i="113"/>
  <c r="M132" i="113" s="1"/>
  <c r="L130" i="113"/>
  <c r="L132" i="113" s="1"/>
  <c r="J130" i="113"/>
  <c r="J132" i="113" s="1"/>
  <c r="I130" i="113"/>
  <c r="I132" i="113" s="1"/>
  <c r="G130" i="113"/>
  <c r="G132" i="113" s="1"/>
  <c r="F130" i="113"/>
  <c r="F132" i="113" s="1"/>
  <c r="D130" i="113"/>
  <c r="D132" i="113" s="1"/>
  <c r="C130" i="113"/>
  <c r="C132" i="113" s="1"/>
  <c r="M129" i="113"/>
  <c r="L129" i="113"/>
  <c r="J129" i="113"/>
  <c r="I129" i="113"/>
  <c r="G129" i="113"/>
  <c r="F129" i="113"/>
  <c r="D129" i="113"/>
  <c r="C129" i="113"/>
  <c r="N128" i="113"/>
  <c r="K128" i="113"/>
  <c r="H128" i="113"/>
  <c r="E128" i="113"/>
  <c r="N127" i="113"/>
  <c r="K127" i="113"/>
  <c r="K129" i="113" s="1"/>
  <c r="H127" i="113"/>
  <c r="E127" i="113"/>
  <c r="M126" i="113"/>
  <c r="L126" i="113"/>
  <c r="J126" i="113"/>
  <c r="I126" i="113"/>
  <c r="G126" i="113"/>
  <c r="F126" i="113"/>
  <c r="D126" i="113"/>
  <c r="C126" i="113"/>
  <c r="N125" i="113"/>
  <c r="N131" i="113" s="1"/>
  <c r="K125" i="113"/>
  <c r="K131" i="113" s="1"/>
  <c r="H125" i="113"/>
  <c r="E125" i="113"/>
  <c r="E131" i="113" s="1"/>
  <c r="N124" i="113"/>
  <c r="N130" i="113" s="1"/>
  <c r="K124" i="113"/>
  <c r="K130" i="113" s="1"/>
  <c r="K132" i="113" s="1"/>
  <c r="H124" i="113"/>
  <c r="H130" i="113" s="1"/>
  <c r="E124" i="113"/>
  <c r="M118" i="113"/>
  <c r="L118" i="113"/>
  <c r="J118" i="113"/>
  <c r="I118" i="113"/>
  <c r="G118" i="113"/>
  <c r="F118" i="113"/>
  <c r="D118" i="113"/>
  <c r="C118" i="113"/>
  <c r="N117" i="113"/>
  <c r="K117" i="113"/>
  <c r="H117" i="113"/>
  <c r="E117" i="113"/>
  <c r="N116" i="113"/>
  <c r="K116" i="113"/>
  <c r="H116" i="113"/>
  <c r="E116" i="113"/>
  <c r="M115" i="113"/>
  <c r="L115" i="113"/>
  <c r="J115" i="113"/>
  <c r="I115" i="113"/>
  <c r="G115" i="113"/>
  <c r="F115" i="113"/>
  <c r="D115" i="113"/>
  <c r="C115" i="113"/>
  <c r="N114" i="113"/>
  <c r="K114" i="113"/>
  <c r="H114" i="113"/>
  <c r="E114" i="113"/>
  <c r="N113" i="113"/>
  <c r="K113" i="113"/>
  <c r="K115" i="113" s="1"/>
  <c r="H113" i="113"/>
  <c r="E113" i="113"/>
  <c r="M111" i="113"/>
  <c r="L111" i="113"/>
  <c r="J111" i="113"/>
  <c r="I111" i="113"/>
  <c r="G111" i="113"/>
  <c r="F111" i="113"/>
  <c r="D111" i="113"/>
  <c r="C111" i="113"/>
  <c r="M110" i="113"/>
  <c r="M112" i="113" s="1"/>
  <c r="L110" i="113"/>
  <c r="L112" i="113" s="1"/>
  <c r="J110" i="113"/>
  <c r="J112" i="113" s="1"/>
  <c r="I110" i="113"/>
  <c r="I112" i="113" s="1"/>
  <c r="G110" i="113"/>
  <c r="G112" i="113" s="1"/>
  <c r="F110" i="113"/>
  <c r="F112" i="113" s="1"/>
  <c r="D110" i="113"/>
  <c r="D112" i="113" s="1"/>
  <c r="C110" i="113"/>
  <c r="C112" i="113" s="1"/>
  <c r="M109" i="113"/>
  <c r="L109" i="113"/>
  <c r="J109" i="113"/>
  <c r="I109" i="113"/>
  <c r="G109" i="113"/>
  <c r="F109" i="113"/>
  <c r="D109" i="113"/>
  <c r="C109" i="113"/>
  <c r="N108" i="113"/>
  <c r="K108" i="113"/>
  <c r="H108" i="113"/>
  <c r="E108" i="113"/>
  <c r="N107" i="113"/>
  <c r="K107" i="113"/>
  <c r="H107" i="113"/>
  <c r="E107" i="113"/>
  <c r="M106" i="113"/>
  <c r="L106" i="113"/>
  <c r="J106" i="113"/>
  <c r="I106" i="113"/>
  <c r="G106" i="113"/>
  <c r="F106" i="113"/>
  <c r="D106" i="113"/>
  <c r="C106" i="113"/>
  <c r="N105" i="113"/>
  <c r="N111" i="113" s="1"/>
  <c r="K105" i="113"/>
  <c r="K106" i="113" s="1"/>
  <c r="H105" i="113"/>
  <c r="H106" i="113" s="1"/>
  <c r="E105" i="113"/>
  <c r="E111" i="113" s="1"/>
  <c r="N104" i="113"/>
  <c r="N110" i="113" s="1"/>
  <c r="K104" i="113"/>
  <c r="K110" i="113" s="1"/>
  <c r="H104" i="113"/>
  <c r="E104" i="113"/>
  <c r="E110" i="113" s="1"/>
  <c r="M102" i="113"/>
  <c r="L102" i="113"/>
  <c r="J102" i="113"/>
  <c r="I102" i="113"/>
  <c r="G102" i="113"/>
  <c r="F102" i="113"/>
  <c r="D102" i="113"/>
  <c r="C102" i="113"/>
  <c r="M101" i="113"/>
  <c r="L101" i="113"/>
  <c r="J101" i="113"/>
  <c r="I101" i="113"/>
  <c r="I103" i="113" s="1"/>
  <c r="G101" i="113"/>
  <c r="F101" i="113"/>
  <c r="F103" i="113" s="1"/>
  <c r="D101" i="113"/>
  <c r="D103" i="113" s="1"/>
  <c r="C101" i="113"/>
  <c r="C103" i="113" s="1"/>
  <c r="M100" i="113"/>
  <c r="L100" i="113"/>
  <c r="J100" i="113"/>
  <c r="I100" i="113"/>
  <c r="G100" i="113"/>
  <c r="F100" i="113"/>
  <c r="D100" i="113"/>
  <c r="C100" i="113"/>
  <c r="N99" i="113"/>
  <c r="K99" i="113"/>
  <c r="H99" i="113"/>
  <c r="E99" i="113"/>
  <c r="N98" i="113"/>
  <c r="K98" i="113"/>
  <c r="H98" i="113"/>
  <c r="E98" i="113"/>
  <c r="M97" i="113"/>
  <c r="L97" i="113"/>
  <c r="J97" i="113"/>
  <c r="I97" i="113"/>
  <c r="G97" i="113"/>
  <c r="F97" i="113"/>
  <c r="D97" i="113"/>
  <c r="C97" i="113"/>
  <c r="N96" i="113"/>
  <c r="K96" i="113"/>
  <c r="K102" i="113" s="1"/>
  <c r="H96" i="113"/>
  <c r="E96" i="113"/>
  <c r="N95" i="113"/>
  <c r="N101" i="113" s="1"/>
  <c r="K95" i="113"/>
  <c r="H95" i="113"/>
  <c r="H101" i="113" s="1"/>
  <c r="E95" i="113"/>
  <c r="M89" i="113"/>
  <c r="L89" i="113"/>
  <c r="J89" i="113"/>
  <c r="I89" i="113"/>
  <c r="G89" i="113"/>
  <c r="F89" i="113"/>
  <c r="D89" i="113"/>
  <c r="C89" i="113"/>
  <c r="N88" i="113"/>
  <c r="K88" i="113"/>
  <c r="H88" i="113"/>
  <c r="E88" i="113"/>
  <c r="N87" i="113"/>
  <c r="K87" i="113"/>
  <c r="H87" i="113"/>
  <c r="E87" i="113"/>
  <c r="E89" i="113" s="1"/>
  <c r="M86" i="113"/>
  <c r="L86" i="113"/>
  <c r="J86" i="113"/>
  <c r="I86" i="113"/>
  <c r="G86" i="113"/>
  <c r="F86" i="113"/>
  <c r="D86" i="113"/>
  <c r="C86" i="113"/>
  <c r="N85" i="113"/>
  <c r="K85" i="113"/>
  <c r="H85" i="113"/>
  <c r="E85" i="113"/>
  <c r="N84" i="113"/>
  <c r="N86" i="113" s="1"/>
  <c r="K84" i="113"/>
  <c r="H84" i="113"/>
  <c r="E84" i="113"/>
  <c r="M82" i="113"/>
  <c r="L82" i="113"/>
  <c r="J82" i="113"/>
  <c r="I82" i="113"/>
  <c r="G82" i="113"/>
  <c r="F82" i="113"/>
  <c r="D82" i="113"/>
  <c r="C82" i="113"/>
  <c r="M81" i="113"/>
  <c r="M83" i="113" s="1"/>
  <c r="L81" i="113"/>
  <c r="L83" i="113" s="1"/>
  <c r="J81" i="113"/>
  <c r="J83" i="113" s="1"/>
  <c r="I81" i="113"/>
  <c r="G81" i="113"/>
  <c r="F81" i="113"/>
  <c r="F83" i="113" s="1"/>
  <c r="D81" i="113"/>
  <c r="D83" i="113" s="1"/>
  <c r="C81" i="113"/>
  <c r="M80" i="113"/>
  <c r="L80" i="113"/>
  <c r="J80" i="113"/>
  <c r="I80" i="113"/>
  <c r="G80" i="113"/>
  <c r="F80" i="113"/>
  <c r="D80" i="113"/>
  <c r="C80" i="113"/>
  <c r="N79" i="113"/>
  <c r="K79" i="113"/>
  <c r="H79" i="113"/>
  <c r="E79" i="113"/>
  <c r="N78" i="113"/>
  <c r="K78" i="113"/>
  <c r="H78" i="113"/>
  <c r="E78" i="113"/>
  <c r="E80" i="113" s="1"/>
  <c r="M77" i="113"/>
  <c r="L77" i="113"/>
  <c r="J77" i="113"/>
  <c r="I77" i="113"/>
  <c r="G77" i="113"/>
  <c r="F77" i="113"/>
  <c r="D77" i="113"/>
  <c r="C77" i="113"/>
  <c r="N76" i="113"/>
  <c r="K76" i="113"/>
  <c r="H76" i="113"/>
  <c r="H82" i="113" s="1"/>
  <c r="E76" i="113"/>
  <c r="E82" i="113" s="1"/>
  <c r="N75" i="113"/>
  <c r="N81" i="113" s="1"/>
  <c r="K75" i="113"/>
  <c r="K81" i="113" s="1"/>
  <c r="H75" i="113"/>
  <c r="E75" i="113"/>
  <c r="E81" i="113" s="1"/>
  <c r="E83" i="113" s="1"/>
  <c r="M73" i="113"/>
  <c r="L73" i="113"/>
  <c r="J73" i="113"/>
  <c r="I73" i="113"/>
  <c r="G73" i="113"/>
  <c r="F73" i="113"/>
  <c r="D73" i="113"/>
  <c r="C73" i="113"/>
  <c r="M72" i="113"/>
  <c r="L72" i="113"/>
  <c r="L74" i="113" s="1"/>
  <c r="J72" i="113"/>
  <c r="J74" i="113" s="1"/>
  <c r="I72" i="113"/>
  <c r="I74" i="113" s="1"/>
  <c r="G72" i="113"/>
  <c r="F72" i="113"/>
  <c r="F74" i="113" s="1"/>
  <c r="E72" i="113"/>
  <c r="D72" i="113"/>
  <c r="C72" i="113"/>
  <c r="M71" i="113"/>
  <c r="L71" i="113"/>
  <c r="J71" i="113"/>
  <c r="I71" i="113"/>
  <c r="G71" i="113"/>
  <c r="F71" i="113"/>
  <c r="D71" i="113"/>
  <c r="C71" i="113"/>
  <c r="N70" i="113"/>
  <c r="K70" i="113"/>
  <c r="H70" i="113"/>
  <c r="E70" i="113"/>
  <c r="N69" i="113"/>
  <c r="K69" i="113"/>
  <c r="H69" i="113"/>
  <c r="E69" i="113"/>
  <c r="M68" i="113"/>
  <c r="L68" i="113"/>
  <c r="J68" i="113"/>
  <c r="I68" i="113"/>
  <c r="G68" i="113"/>
  <c r="F68" i="113"/>
  <c r="D68" i="113"/>
  <c r="C68" i="113"/>
  <c r="N67" i="113"/>
  <c r="N73" i="113" s="1"/>
  <c r="K67" i="113"/>
  <c r="H67" i="113"/>
  <c r="H73" i="113" s="1"/>
  <c r="E67" i="113"/>
  <c r="E73" i="113" s="1"/>
  <c r="N66" i="113"/>
  <c r="K66" i="113"/>
  <c r="H66" i="113"/>
  <c r="H72" i="113" s="1"/>
  <c r="E66" i="113"/>
  <c r="E68" i="113" s="1"/>
  <c r="M60" i="113"/>
  <c r="L60" i="113"/>
  <c r="J60" i="113"/>
  <c r="I60" i="113"/>
  <c r="G60" i="113"/>
  <c r="F60" i="113"/>
  <c r="D60" i="113"/>
  <c r="C60" i="113"/>
  <c r="N59" i="113"/>
  <c r="K59" i="113"/>
  <c r="H59" i="113"/>
  <c r="E59" i="113"/>
  <c r="N58" i="113"/>
  <c r="K58" i="113"/>
  <c r="H58" i="113"/>
  <c r="E58" i="113"/>
  <c r="E60" i="113" s="1"/>
  <c r="M57" i="113"/>
  <c r="L57" i="113"/>
  <c r="J57" i="113"/>
  <c r="I57" i="113"/>
  <c r="G57" i="113"/>
  <c r="F57" i="113"/>
  <c r="D57" i="113"/>
  <c r="C57" i="113"/>
  <c r="N56" i="113"/>
  <c r="K56" i="113"/>
  <c r="H56" i="113"/>
  <c r="E56" i="113"/>
  <c r="N55" i="113"/>
  <c r="K55" i="113"/>
  <c r="H55" i="113"/>
  <c r="H57" i="113" s="1"/>
  <c r="E55" i="113"/>
  <c r="E57" i="113" s="1"/>
  <c r="I54" i="113"/>
  <c r="M53" i="113"/>
  <c r="M54" i="113" s="1"/>
  <c r="L53" i="113"/>
  <c r="J53" i="113"/>
  <c r="I53" i="113"/>
  <c r="G53" i="113"/>
  <c r="F53" i="113"/>
  <c r="D53" i="113"/>
  <c r="C53" i="113"/>
  <c r="M52" i="113"/>
  <c r="L52" i="113"/>
  <c r="L54" i="113" s="1"/>
  <c r="J52" i="113"/>
  <c r="J54" i="113" s="1"/>
  <c r="I52" i="113"/>
  <c r="G52" i="113"/>
  <c r="F52" i="113"/>
  <c r="F54" i="113" s="1"/>
  <c r="D52" i="113"/>
  <c r="C52" i="113"/>
  <c r="M51" i="113"/>
  <c r="L51" i="113"/>
  <c r="J51" i="113"/>
  <c r="I51" i="113"/>
  <c r="G51" i="113"/>
  <c r="F51" i="113"/>
  <c r="D51" i="113"/>
  <c r="C51" i="113"/>
  <c r="N50" i="113"/>
  <c r="K50" i="113"/>
  <c r="H50" i="113"/>
  <c r="E50" i="113"/>
  <c r="N49" i="113"/>
  <c r="N51" i="113" s="1"/>
  <c r="K49" i="113"/>
  <c r="K51" i="113" s="1"/>
  <c r="H49" i="113"/>
  <c r="E49" i="113"/>
  <c r="M48" i="113"/>
  <c r="L48" i="113"/>
  <c r="J48" i="113"/>
  <c r="I48" i="113"/>
  <c r="G48" i="113"/>
  <c r="F48" i="113"/>
  <c r="D48" i="113"/>
  <c r="C48" i="113"/>
  <c r="N47" i="113"/>
  <c r="N53" i="113" s="1"/>
  <c r="K47" i="113"/>
  <c r="K53" i="113" s="1"/>
  <c r="H47" i="113"/>
  <c r="H53" i="113" s="1"/>
  <c r="E47" i="113"/>
  <c r="E53" i="113" s="1"/>
  <c r="N46" i="113"/>
  <c r="K46" i="113"/>
  <c r="H46" i="113"/>
  <c r="E46" i="113"/>
  <c r="E48" i="113" s="1"/>
  <c r="M44" i="113"/>
  <c r="L44" i="113"/>
  <c r="J44" i="113"/>
  <c r="I44" i="113"/>
  <c r="G44" i="113"/>
  <c r="F44" i="113"/>
  <c r="D44" i="113"/>
  <c r="C44" i="113"/>
  <c r="M43" i="113"/>
  <c r="M45" i="113" s="1"/>
  <c r="L43" i="113"/>
  <c r="L45" i="113" s="1"/>
  <c r="J43" i="113"/>
  <c r="J45" i="113" s="1"/>
  <c r="I43" i="113"/>
  <c r="G43" i="113"/>
  <c r="F43" i="113"/>
  <c r="F45" i="113" s="1"/>
  <c r="D43" i="113"/>
  <c r="D45" i="113" s="1"/>
  <c r="C43" i="113"/>
  <c r="C45" i="113" s="1"/>
  <c r="M42" i="113"/>
  <c r="L42" i="113"/>
  <c r="J42" i="113"/>
  <c r="I42" i="113"/>
  <c r="G42" i="113"/>
  <c r="F42" i="113"/>
  <c r="D42" i="113"/>
  <c r="C42" i="113"/>
  <c r="N41" i="113"/>
  <c r="K41" i="113"/>
  <c r="H41" i="113"/>
  <c r="E41" i="113"/>
  <c r="N40" i="113"/>
  <c r="K40" i="113"/>
  <c r="K42" i="113" s="1"/>
  <c r="H40" i="113"/>
  <c r="H42" i="113" s="1"/>
  <c r="E40" i="113"/>
  <c r="E42" i="113" s="1"/>
  <c r="M39" i="113"/>
  <c r="L39" i="113"/>
  <c r="J39" i="113"/>
  <c r="I39" i="113"/>
  <c r="G39" i="113"/>
  <c r="F39" i="113"/>
  <c r="D39" i="113"/>
  <c r="C39" i="113"/>
  <c r="N38" i="113"/>
  <c r="K38" i="113"/>
  <c r="K44" i="113" s="1"/>
  <c r="H38" i="113"/>
  <c r="E38" i="113"/>
  <c r="E44" i="113" s="1"/>
  <c r="N37" i="113"/>
  <c r="K37" i="113"/>
  <c r="K43" i="113" s="1"/>
  <c r="H37" i="113"/>
  <c r="H43" i="113" s="1"/>
  <c r="E37" i="113"/>
  <c r="M31" i="113"/>
  <c r="L31" i="113"/>
  <c r="J31" i="113"/>
  <c r="I31" i="113"/>
  <c r="G31" i="113"/>
  <c r="F31" i="113"/>
  <c r="D31" i="113"/>
  <c r="C31" i="113"/>
  <c r="N30" i="113"/>
  <c r="K30" i="113"/>
  <c r="H30" i="113"/>
  <c r="E30" i="113"/>
  <c r="N29" i="113"/>
  <c r="N31" i="113" s="1"/>
  <c r="K29" i="113"/>
  <c r="K31" i="113" s="1"/>
  <c r="H29" i="113"/>
  <c r="E29" i="113"/>
  <c r="M28" i="113"/>
  <c r="L28" i="113"/>
  <c r="J28" i="113"/>
  <c r="I28" i="113"/>
  <c r="G28" i="113"/>
  <c r="F28" i="113"/>
  <c r="D28" i="113"/>
  <c r="C28" i="113"/>
  <c r="N27" i="113"/>
  <c r="K27" i="113"/>
  <c r="H27" i="113"/>
  <c r="E27" i="113"/>
  <c r="N26" i="113"/>
  <c r="N28" i="113" s="1"/>
  <c r="K26" i="113"/>
  <c r="K28" i="113" s="1"/>
  <c r="H26" i="113"/>
  <c r="H28" i="113" s="1"/>
  <c r="E26" i="113"/>
  <c r="M24" i="113"/>
  <c r="L24" i="113"/>
  <c r="J24" i="113"/>
  <c r="I24" i="113"/>
  <c r="G24" i="113"/>
  <c r="F24" i="113"/>
  <c r="D24" i="113"/>
  <c r="C24" i="113"/>
  <c r="M23" i="113"/>
  <c r="M25" i="113" s="1"/>
  <c r="L23" i="113"/>
  <c r="L25" i="113" s="1"/>
  <c r="J23" i="113"/>
  <c r="I23" i="113"/>
  <c r="I25" i="113" s="1"/>
  <c r="G23" i="113"/>
  <c r="G25" i="113" s="1"/>
  <c r="F23" i="113"/>
  <c r="F25" i="113" s="1"/>
  <c r="D23" i="113"/>
  <c r="D25" i="113" s="1"/>
  <c r="C23" i="113"/>
  <c r="C25" i="113" s="1"/>
  <c r="M22" i="113"/>
  <c r="L22" i="113"/>
  <c r="J22" i="113"/>
  <c r="I22" i="113"/>
  <c r="G22" i="113"/>
  <c r="F22" i="113"/>
  <c r="D22" i="113"/>
  <c r="C22" i="113"/>
  <c r="N21" i="113"/>
  <c r="K21" i="113"/>
  <c r="H21" i="113"/>
  <c r="E21" i="113"/>
  <c r="N20" i="113"/>
  <c r="K20" i="113"/>
  <c r="K22" i="113" s="1"/>
  <c r="H20" i="113"/>
  <c r="E20" i="113"/>
  <c r="M19" i="113"/>
  <c r="L19" i="113"/>
  <c r="J19" i="113"/>
  <c r="I19" i="113"/>
  <c r="G19" i="113"/>
  <c r="F19" i="113"/>
  <c r="D19" i="113"/>
  <c r="C19" i="113"/>
  <c r="N18" i="113"/>
  <c r="N24" i="113" s="1"/>
  <c r="K18" i="113"/>
  <c r="H18" i="113"/>
  <c r="H24" i="113" s="1"/>
  <c r="E18" i="113"/>
  <c r="E24" i="113" s="1"/>
  <c r="N17" i="113"/>
  <c r="N23" i="113" s="1"/>
  <c r="K17" i="113"/>
  <c r="K23" i="113" s="1"/>
  <c r="H17" i="113"/>
  <c r="E17" i="113"/>
  <c r="E23" i="113" s="1"/>
  <c r="M15" i="113"/>
  <c r="L15" i="113"/>
  <c r="J15" i="113"/>
  <c r="I15" i="113"/>
  <c r="G15" i="113"/>
  <c r="F15" i="113"/>
  <c r="D15" i="113"/>
  <c r="C15" i="113"/>
  <c r="M14" i="113"/>
  <c r="M16" i="113" s="1"/>
  <c r="L14" i="113"/>
  <c r="L16" i="113" s="1"/>
  <c r="J14" i="113"/>
  <c r="I14" i="113"/>
  <c r="I16" i="113" s="1"/>
  <c r="G14" i="113"/>
  <c r="G16" i="113" s="1"/>
  <c r="F14" i="113"/>
  <c r="F16" i="113" s="1"/>
  <c r="D14" i="113"/>
  <c r="D16" i="113" s="1"/>
  <c r="C14" i="113"/>
  <c r="C16" i="113" s="1"/>
  <c r="M13" i="113"/>
  <c r="L13" i="113"/>
  <c r="J13" i="113"/>
  <c r="I13" i="113"/>
  <c r="G13" i="113"/>
  <c r="F13" i="113"/>
  <c r="D13" i="113"/>
  <c r="C13" i="113"/>
  <c r="N12" i="113"/>
  <c r="K12" i="113"/>
  <c r="H12" i="113"/>
  <c r="E12" i="113"/>
  <c r="N11" i="113"/>
  <c r="K11" i="113"/>
  <c r="H11" i="113"/>
  <c r="E11" i="113"/>
  <c r="M10" i="113"/>
  <c r="L10" i="113"/>
  <c r="J10" i="113"/>
  <c r="I10" i="113"/>
  <c r="G10" i="113"/>
  <c r="F10" i="113"/>
  <c r="D10" i="113"/>
  <c r="C10" i="113"/>
  <c r="N9" i="113"/>
  <c r="K9" i="113"/>
  <c r="H9" i="113"/>
  <c r="E9" i="113"/>
  <c r="E15" i="113" s="1"/>
  <c r="N8" i="113"/>
  <c r="N14" i="113" s="1"/>
  <c r="K8" i="113"/>
  <c r="K10" i="113" s="1"/>
  <c r="H8" i="113"/>
  <c r="H14" i="113" s="1"/>
  <c r="E8" i="113"/>
  <c r="E14" i="113" s="1"/>
  <c r="G26" i="95" l="1"/>
  <c r="E39" i="113"/>
  <c r="H102" i="113"/>
  <c r="E102" i="113"/>
  <c r="N43" i="113"/>
  <c r="E52" i="113"/>
  <c r="K109" i="113"/>
  <c r="K71" i="113"/>
  <c r="H80" i="113"/>
  <c r="E100" i="113"/>
  <c r="E147" i="113"/>
  <c r="K24" i="113"/>
  <c r="N71" i="113"/>
  <c r="K86" i="113"/>
  <c r="K89" i="113"/>
  <c r="H100" i="113"/>
  <c r="H138" i="113"/>
  <c r="H144" i="113"/>
  <c r="E51" i="113"/>
  <c r="E16" i="113"/>
  <c r="E13" i="113"/>
  <c r="E71" i="113"/>
  <c r="N89" i="113"/>
  <c r="K97" i="113"/>
  <c r="K100" i="113"/>
  <c r="K144" i="113"/>
  <c r="K147" i="113"/>
  <c r="E31" i="113"/>
  <c r="E43" i="113"/>
  <c r="E45" i="113" s="1"/>
  <c r="H60" i="113"/>
  <c r="H71" i="113"/>
  <c r="E86" i="113"/>
  <c r="N115" i="113"/>
  <c r="N118" i="113"/>
  <c r="N132" i="113"/>
  <c r="N129" i="113"/>
  <c r="N141" i="113"/>
  <c r="N138" i="113"/>
  <c r="N144" i="113"/>
  <c r="N147" i="113"/>
  <c r="G23" i="94"/>
  <c r="L103" i="113"/>
  <c r="N15" i="113"/>
  <c r="K14" i="113"/>
  <c r="I45" i="113"/>
  <c r="N52" i="113"/>
  <c r="D54" i="113"/>
  <c r="N72" i="113"/>
  <c r="N74" i="113" s="1"/>
  <c r="D74" i="113"/>
  <c r="N82" i="113"/>
  <c r="N83" i="113" s="1"/>
  <c r="I83" i="113"/>
  <c r="E101" i="113"/>
  <c r="E103" i="113" s="1"/>
  <c r="K101" i="113"/>
  <c r="K103" i="113" s="1"/>
  <c r="H132" i="113"/>
  <c r="N45" i="113"/>
  <c r="G54" i="113"/>
  <c r="K73" i="113"/>
  <c r="G74" i="113"/>
  <c r="E77" i="113"/>
  <c r="C83" i="113"/>
  <c r="K111" i="113"/>
  <c r="K112" i="113" s="1"/>
  <c r="E140" i="113"/>
  <c r="E141" i="113" s="1"/>
  <c r="E144" i="113"/>
  <c r="E54" i="113"/>
  <c r="E74" i="113"/>
  <c r="K13" i="113"/>
  <c r="E22" i="113"/>
  <c r="N42" i="113"/>
  <c r="K57" i="113"/>
  <c r="K80" i="113"/>
  <c r="H89" i="113"/>
  <c r="N100" i="113"/>
  <c r="E109" i="113"/>
  <c r="H118" i="113"/>
  <c r="H131" i="113"/>
  <c r="H147" i="113"/>
  <c r="H45" i="113"/>
  <c r="N13" i="113"/>
  <c r="H22" i="113"/>
  <c r="H31" i="113"/>
  <c r="N57" i="113"/>
  <c r="K60" i="113"/>
  <c r="N80" i="113"/>
  <c r="G103" i="113"/>
  <c r="H109" i="113"/>
  <c r="K118" i="113"/>
  <c r="J25" i="113"/>
  <c r="M103" i="113"/>
  <c r="K25" i="113"/>
  <c r="H44" i="113"/>
  <c r="N60" i="113"/>
  <c r="E115" i="113"/>
  <c r="K15" i="113"/>
  <c r="H15" i="113"/>
  <c r="H16" i="113" s="1"/>
  <c r="J16" i="113"/>
  <c r="N22" i="113"/>
  <c r="E28" i="113"/>
  <c r="N44" i="113"/>
  <c r="G45" i="113"/>
  <c r="K52" i="113"/>
  <c r="H51" i="113"/>
  <c r="C54" i="113"/>
  <c r="K72" i="113"/>
  <c r="K74" i="113" s="1"/>
  <c r="C74" i="113"/>
  <c r="M74" i="113"/>
  <c r="K82" i="113"/>
  <c r="G83" i="113"/>
  <c r="H86" i="113"/>
  <c r="N102" i="113"/>
  <c r="N103" i="113" s="1"/>
  <c r="J103" i="113"/>
  <c r="N112" i="113"/>
  <c r="N109" i="113"/>
  <c r="H115" i="113"/>
  <c r="E118" i="113"/>
  <c r="E129" i="113"/>
  <c r="K126" i="113"/>
  <c r="H129" i="113"/>
  <c r="H139" i="113"/>
  <c r="H141" i="113" s="1"/>
  <c r="E126" i="113"/>
  <c r="E130" i="113"/>
  <c r="E132" i="113" s="1"/>
  <c r="E138" i="113"/>
  <c r="H135" i="113"/>
  <c r="N126" i="113"/>
  <c r="K135" i="113"/>
  <c r="H126" i="113"/>
  <c r="E135" i="113"/>
  <c r="N135" i="113"/>
  <c r="H103" i="113"/>
  <c r="E112" i="113"/>
  <c r="H110" i="113"/>
  <c r="E97" i="113"/>
  <c r="N97" i="113"/>
  <c r="H97" i="113"/>
  <c r="H111" i="113"/>
  <c r="E106" i="113"/>
  <c r="N106" i="113"/>
  <c r="K83" i="113"/>
  <c r="H74" i="113"/>
  <c r="K68" i="113"/>
  <c r="H77" i="113"/>
  <c r="H81" i="113"/>
  <c r="H83" i="113" s="1"/>
  <c r="N68" i="113"/>
  <c r="K77" i="113"/>
  <c r="H68" i="113"/>
  <c r="N77" i="113"/>
  <c r="K54" i="113"/>
  <c r="N54" i="113"/>
  <c r="K45" i="113"/>
  <c r="K39" i="113"/>
  <c r="N39" i="113"/>
  <c r="H52" i="113"/>
  <c r="H54" i="113" s="1"/>
  <c r="K48" i="113"/>
  <c r="H48" i="113"/>
  <c r="H39" i="113"/>
  <c r="N48" i="113"/>
  <c r="N16" i="113"/>
  <c r="E25" i="113"/>
  <c r="N25" i="113"/>
  <c r="H13" i="113"/>
  <c r="H23" i="113"/>
  <c r="H25" i="113" s="1"/>
  <c r="E10" i="113"/>
  <c r="H19" i="113"/>
  <c r="N10" i="113"/>
  <c r="K19" i="113"/>
  <c r="H10" i="113"/>
  <c r="E19" i="113"/>
  <c r="N19" i="113"/>
  <c r="K16" i="113" l="1"/>
  <c r="H112" i="113"/>
  <c r="D11" i="1" l="1"/>
  <c r="F29" i="100" l="1"/>
  <c r="F26" i="100"/>
  <c r="F22" i="100"/>
  <c r="F21" i="100"/>
  <c r="F20" i="100"/>
  <c r="F17" i="100"/>
  <c r="F13" i="100"/>
  <c r="F12" i="100"/>
  <c r="F14" i="100" s="1"/>
  <c r="F11" i="100"/>
  <c r="F8" i="100"/>
  <c r="F23" i="100" l="1"/>
  <c r="M27" i="13"/>
  <c r="L27" i="13"/>
  <c r="AJ19" i="57" l="1"/>
  <c r="AK19" i="57" s="1"/>
  <c r="M19" i="5" l="1"/>
  <c r="M16" i="5"/>
  <c r="K71" i="98" l="1"/>
  <c r="K72" i="98"/>
  <c r="F111" i="111" l="1"/>
  <c r="F125" i="110"/>
  <c r="F116" i="110"/>
  <c r="F88" i="111"/>
  <c r="F86" i="110"/>
  <c r="F63" i="110"/>
  <c r="F56" i="111"/>
  <c r="F64" i="110"/>
  <c r="F38" i="111"/>
  <c r="F39" i="111"/>
  <c r="F45" i="110"/>
  <c r="F21" i="111"/>
  <c r="F20" i="111"/>
  <c r="AH20" i="57" l="1"/>
  <c r="AF20" i="57"/>
  <c r="AD20" i="57"/>
  <c r="AB20" i="57"/>
  <c r="Z20" i="57"/>
  <c r="X20" i="57"/>
  <c r="V20" i="57"/>
  <c r="T20" i="57"/>
  <c r="R20" i="57"/>
  <c r="P20" i="57"/>
  <c r="N20" i="57"/>
  <c r="L20" i="57"/>
  <c r="J20" i="57"/>
  <c r="H20" i="57"/>
  <c r="F20" i="57"/>
  <c r="D20" i="57"/>
  <c r="B20" i="57"/>
  <c r="E29" i="99" l="1"/>
  <c r="E26" i="99"/>
  <c r="E22" i="99"/>
  <c r="E21" i="99"/>
  <c r="E20" i="99"/>
  <c r="E17" i="99"/>
  <c r="E13" i="99"/>
  <c r="E12" i="99"/>
  <c r="E14" i="99" s="1"/>
  <c r="E11" i="99"/>
  <c r="E8" i="99"/>
  <c r="L10" i="3"/>
  <c r="J10" i="3"/>
  <c r="K27" i="13"/>
  <c r="J27" i="13"/>
  <c r="E23" i="99" l="1"/>
  <c r="M27" i="5"/>
  <c r="M24" i="5"/>
  <c r="M11" i="5"/>
  <c r="M8" i="5"/>
  <c r="K37" i="5"/>
  <c r="K36" i="5"/>
  <c r="K34" i="5"/>
  <c r="K33" i="5"/>
  <c r="K31" i="5"/>
  <c r="K30" i="5"/>
  <c r="K27" i="5"/>
  <c r="K24" i="5"/>
  <c r="K19" i="5"/>
  <c r="K16" i="5"/>
  <c r="K11" i="5"/>
  <c r="K35" i="5" s="1"/>
  <c r="K8" i="5"/>
  <c r="K32" i="5" l="1"/>
  <c r="E29" i="88"/>
  <c r="E26" i="88"/>
  <c r="E22" i="88"/>
  <c r="E21" i="88"/>
  <c r="E23" i="88" s="1"/>
  <c r="E20" i="88"/>
  <c r="E17" i="88"/>
  <c r="E13" i="88"/>
  <c r="E12" i="88"/>
  <c r="E11" i="88"/>
  <c r="E8" i="88"/>
  <c r="E14" i="88" l="1"/>
  <c r="E29" i="91"/>
  <c r="E26" i="91"/>
  <c r="E22" i="91"/>
  <c r="E21" i="91"/>
  <c r="E23" i="91" s="1"/>
  <c r="E20" i="91"/>
  <c r="E17" i="91"/>
  <c r="E13" i="91"/>
  <c r="E12" i="91"/>
  <c r="E11" i="91"/>
  <c r="E8" i="91"/>
  <c r="E14" i="91" l="1"/>
  <c r="D9" i="1" l="1"/>
  <c r="H10" i="17" l="1"/>
  <c r="I10" i="17"/>
  <c r="J10" i="17"/>
  <c r="H11" i="17"/>
  <c r="I11" i="17"/>
  <c r="J11" i="17"/>
  <c r="H12" i="17"/>
  <c r="I12" i="17"/>
  <c r="J12" i="17"/>
  <c r="H13" i="17"/>
  <c r="I13" i="17"/>
  <c r="J13" i="17"/>
  <c r="H14" i="17"/>
  <c r="I14" i="17"/>
  <c r="J14" i="17"/>
  <c r="H15" i="17"/>
  <c r="I15" i="17"/>
  <c r="J15" i="17"/>
  <c r="H16" i="17"/>
  <c r="I16" i="17"/>
  <c r="J16" i="17"/>
  <c r="H17" i="17"/>
  <c r="I17" i="17"/>
  <c r="J17" i="17"/>
  <c r="H18" i="17"/>
  <c r="I18" i="17"/>
  <c r="J18" i="17"/>
  <c r="H19" i="17"/>
  <c r="I19" i="17"/>
  <c r="J19" i="17"/>
  <c r="H20" i="17"/>
  <c r="I20" i="17"/>
  <c r="J20" i="17"/>
  <c r="H21" i="17"/>
  <c r="I21" i="17"/>
  <c r="J21" i="17"/>
  <c r="H22" i="17"/>
  <c r="I22" i="17"/>
  <c r="J22" i="17"/>
  <c r="H23" i="17"/>
  <c r="I23" i="17"/>
  <c r="J23" i="17"/>
  <c r="H24" i="17"/>
  <c r="I24" i="17"/>
  <c r="J24" i="17"/>
  <c r="H25" i="17"/>
  <c r="I25" i="17"/>
  <c r="J25" i="17"/>
  <c r="H26" i="17"/>
  <c r="I26" i="17"/>
  <c r="J26" i="17"/>
  <c r="H27" i="17"/>
  <c r="I27" i="17"/>
  <c r="J27" i="17"/>
  <c r="I9" i="17"/>
  <c r="J9" i="17"/>
  <c r="H9" i="17"/>
  <c r="I8" i="17"/>
  <c r="J8" i="17"/>
  <c r="H8" i="17"/>
  <c r="AD13" i="58" l="1"/>
  <c r="Y8" i="79" l="1"/>
  <c r="Y9" i="79"/>
  <c r="Y10" i="79"/>
  <c r="Y11" i="79"/>
  <c r="Y12" i="79"/>
  <c r="Y13" i="79"/>
  <c r="Y14" i="79"/>
  <c r="Y15" i="79"/>
  <c r="Y16" i="79"/>
  <c r="Y17" i="79"/>
  <c r="Y18" i="79"/>
  <c r="Y19" i="79"/>
  <c r="Y20" i="79"/>
  <c r="Y21" i="79"/>
  <c r="Y22" i="79"/>
  <c r="Y23" i="79"/>
  <c r="Y24" i="79"/>
  <c r="Y25" i="79"/>
  <c r="Y26" i="79"/>
  <c r="Y27" i="79"/>
  <c r="Y28" i="79"/>
  <c r="Y29" i="79"/>
  <c r="Y30" i="79"/>
  <c r="Y31" i="79"/>
  <c r="Y32" i="79"/>
  <c r="Y33" i="79"/>
  <c r="Y34" i="79"/>
  <c r="Y35" i="79"/>
  <c r="Y36" i="79"/>
  <c r="Y37" i="79"/>
  <c r="Y38" i="79"/>
  <c r="Y39" i="79"/>
  <c r="Y40" i="79"/>
  <c r="Y41" i="79"/>
  <c r="Y42" i="79"/>
  <c r="Y43" i="79"/>
  <c r="G147" i="103" l="1"/>
  <c r="F147" i="103"/>
  <c r="H146" i="103"/>
  <c r="H145" i="103"/>
  <c r="H147" i="103" s="1"/>
  <c r="G144" i="103"/>
  <c r="F144" i="103"/>
  <c r="H143" i="103"/>
  <c r="H142" i="103"/>
  <c r="G140" i="103"/>
  <c r="F140" i="103"/>
  <c r="G139" i="103"/>
  <c r="F139" i="103"/>
  <c r="G138" i="103"/>
  <c r="F138" i="103"/>
  <c r="H137" i="103"/>
  <c r="H136" i="103"/>
  <c r="G135" i="103"/>
  <c r="F135" i="103"/>
  <c r="H134" i="103"/>
  <c r="H133" i="103"/>
  <c r="G131" i="103"/>
  <c r="F131" i="103"/>
  <c r="G130" i="103"/>
  <c r="F130" i="103"/>
  <c r="G129" i="103"/>
  <c r="F129" i="103"/>
  <c r="H128" i="103"/>
  <c r="H127" i="103"/>
  <c r="H129" i="103" s="1"/>
  <c r="G126" i="103"/>
  <c r="F126" i="103"/>
  <c r="H125" i="103"/>
  <c r="H124" i="103"/>
  <c r="E29" i="100"/>
  <c r="D29" i="100"/>
  <c r="C29" i="100"/>
  <c r="E26" i="100"/>
  <c r="D26" i="100"/>
  <c r="C26" i="100"/>
  <c r="E22" i="100"/>
  <c r="D22" i="100"/>
  <c r="D23" i="100" s="1"/>
  <c r="C22" i="100"/>
  <c r="E21" i="100"/>
  <c r="D21" i="100"/>
  <c r="C21" i="100"/>
  <c r="E20" i="100"/>
  <c r="D20" i="100"/>
  <c r="C20" i="100"/>
  <c r="E17" i="100"/>
  <c r="D17" i="100"/>
  <c r="C17" i="100"/>
  <c r="E13" i="100"/>
  <c r="D13" i="100"/>
  <c r="C13" i="100"/>
  <c r="E12" i="100"/>
  <c r="E14" i="100" s="1"/>
  <c r="D12" i="100"/>
  <c r="C12" i="100"/>
  <c r="E11" i="100"/>
  <c r="D11" i="100"/>
  <c r="C11" i="100"/>
  <c r="E8" i="100"/>
  <c r="D8" i="100"/>
  <c r="C8" i="100"/>
  <c r="E23" i="100" l="1"/>
  <c r="H138" i="103"/>
  <c r="H139" i="103"/>
  <c r="C23" i="100"/>
  <c r="C14" i="100"/>
  <c r="D14" i="100"/>
  <c r="H130" i="103"/>
  <c r="H144" i="103"/>
  <c r="H140" i="103"/>
  <c r="G141" i="103"/>
  <c r="H141" i="103"/>
  <c r="F141" i="103"/>
  <c r="G132" i="103"/>
  <c r="F132" i="103"/>
  <c r="H126" i="103"/>
  <c r="H135" i="103"/>
  <c r="H131" i="103"/>
  <c r="AD8" i="58"/>
  <c r="H132" i="103" l="1"/>
  <c r="D25" i="21"/>
  <c r="C25" i="21"/>
  <c r="B25" i="21"/>
  <c r="G175" i="113" l="1"/>
  <c r="C175" i="113"/>
  <c r="G174" i="113"/>
  <c r="C174" i="113"/>
  <c r="K172" i="113"/>
  <c r="G172" i="113"/>
  <c r="C172" i="113"/>
  <c r="G171" i="113"/>
  <c r="C171" i="113"/>
  <c r="G166" i="113"/>
  <c r="C166" i="113"/>
  <c r="G165" i="113"/>
  <c r="C165" i="113"/>
  <c r="G163" i="113"/>
  <c r="C163" i="113"/>
  <c r="G162" i="113"/>
  <c r="C162" i="113"/>
  <c r="G157" i="113"/>
  <c r="C157" i="113"/>
  <c r="G156" i="113"/>
  <c r="C156" i="113"/>
  <c r="G154" i="113"/>
  <c r="C154" i="113"/>
  <c r="G153" i="113"/>
  <c r="C153" i="113"/>
  <c r="G176" i="113"/>
  <c r="C176" i="113"/>
  <c r="K175" i="113"/>
  <c r="K174" i="113"/>
  <c r="G173" i="113"/>
  <c r="C173" i="113"/>
  <c r="K171" i="113"/>
  <c r="G169" i="113"/>
  <c r="G168" i="113"/>
  <c r="C168" i="113"/>
  <c r="G167" i="113"/>
  <c r="G164" i="113"/>
  <c r="C164" i="113"/>
  <c r="K162" i="113"/>
  <c r="G160" i="113"/>
  <c r="C160" i="113"/>
  <c r="G158" i="113"/>
  <c r="C158" i="113"/>
  <c r="K157" i="113"/>
  <c r="G155" i="113"/>
  <c r="C155" i="113"/>
  <c r="K154" i="113"/>
  <c r="C169" i="113" l="1"/>
  <c r="C167" i="113"/>
  <c r="K166" i="113"/>
  <c r="G161" i="113"/>
  <c r="K158" i="113"/>
  <c r="K176" i="113"/>
  <c r="C161" i="113"/>
  <c r="K173" i="113"/>
  <c r="C159" i="113"/>
  <c r="K156" i="113"/>
  <c r="K155" i="113"/>
  <c r="G159" i="113"/>
  <c r="C170" i="113"/>
  <c r="K153" i="113"/>
  <c r="K163" i="113"/>
  <c r="K165" i="113"/>
  <c r="K160" i="113"/>
  <c r="G170" i="113"/>
  <c r="K167" i="113" l="1"/>
  <c r="K169" i="113"/>
  <c r="K164" i="113"/>
  <c r="K159" i="113"/>
  <c r="K161" i="113"/>
  <c r="K168" i="113"/>
  <c r="K170" i="113"/>
  <c r="E25" i="95" l="1"/>
  <c r="E24" i="95"/>
  <c r="E26" i="95" s="1"/>
  <c r="E23" i="95"/>
  <c r="E20" i="95"/>
  <c r="E17" i="95"/>
  <c r="E14" i="95"/>
  <c r="E11" i="95"/>
  <c r="E8" i="95"/>
  <c r="M117" i="97" l="1"/>
  <c r="L117" i="97"/>
  <c r="J117" i="97"/>
  <c r="I117" i="97"/>
  <c r="G117" i="97"/>
  <c r="F117" i="97"/>
  <c r="D117" i="97"/>
  <c r="C117" i="97"/>
  <c r="N116" i="97"/>
  <c r="K116" i="97"/>
  <c r="H116" i="97"/>
  <c r="E116" i="97"/>
  <c r="N115" i="97"/>
  <c r="N117" i="97" s="1"/>
  <c r="K115" i="97"/>
  <c r="K117" i="97" s="1"/>
  <c r="H115" i="97"/>
  <c r="E115" i="97"/>
  <c r="M91" i="97"/>
  <c r="L91" i="97"/>
  <c r="J91" i="97"/>
  <c r="I91" i="97"/>
  <c r="G91" i="97"/>
  <c r="F91" i="97"/>
  <c r="D91" i="97"/>
  <c r="C91" i="97"/>
  <c r="N90" i="97"/>
  <c r="K90" i="97"/>
  <c r="H90" i="97"/>
  <c r="E90" i="97"/>
  <c r="N89" i="97"/>
  <c r="K89" i="97"/>
  <c r="H89" i="97"/>
  <c r="E89" i="97"/>
  <c r="M65" i="97"/>
  <c r="L65" i="97"/>
  <c r="J65" i="97"/>
  <c r="I65" i="97"/>
  <c r="G65" i="97"/>
  <c r="F65" i="97"/>
  <c r="D65" i="97"/>
  <c r="C65" i="97"/>
  <c r="N64" i="97"/>
  <c r="K64" i="97"/>
  <c r="H64" i="97"/>
  <c r="E64" i="97"/>
  <c r="N63" i="97"/>
  <c r="N65" i="97" s="1"/>
  <c r="K63" i="97"/>
  <c r="H63" i="97"/>
  <c r="E63" i="97"/>
  <c r="M39" i="97"/>
  <c r="L39" i="97"/>
  <c r="J39" i="97"/>
  <c r="I39" i="97"/>
  <c r="G39" i="97"/>
  <c r="F39" i="97"/>
  <c r="D39" i="97"/>
  <c r="C39" i="97"/>
  <c r="N38" i="97"/>
  <c r="K38" i="97"/>
  <c r="H38" i="97"/>
  <c r="E38" i="97"/>
  <c r="N37" i="97"/>
  <c r="N39" i="97" s="1"/>
  <c r="K37" i="97"/>
  <c r="H37" i="97"/>
  <c r="E37" i="97"/>
  <c r="M13" i="97"/>
  <c r="L13" i="97"/>
  <c r="J13" i="97"/>
  <c r="I13" i="97"/>
  <c r="G13" i="97"/>
  <c r="F13" i="97"/>
  <c r="D13" i="97"/>
  <c r="C13" i="97"/>
  <c r="N12" i="97"/>
  <c r="K12" i="97"/>
  <c r="H12" i="97"/>
  <c r="E12" i="97"/>
  <c r="N11" i="97"/>
  <c r="K11" i="97"/>
  <c r="H11" i="97"/>
  <c r="E11" i="97"/>
  <c r="E29" i="94"/>
  <c r="D29" i="94"/>
  <c r="C29" i="94"/>
  <c r="E26" i="94"/>
  <c r="D26" i="94"/>
  <c r="C26" i="94"/>
  <c r="D23" i="94"/>
  <c r="C23" i="94"/>
  <c r="E22" i="94"/>
  <c r="E21" i="94"/>
  <c r="E23" i="94" s="1"/>
  <c r="E20" i="94"/>
  <c r="D20" i="94"/>
  <c r="C20" i="94"/>
  <c r="E17" i="94"/>
  <c r="D17" i="94"/>
  <c r="C17" i="94"/>
  <c r="D14" i="94"/>
  <c r="C14" i="94"/>
  <c r="E13" i="94"/>
  <c r="E12" i="94"/>
  <c r="E14" i="94" s="1"/>
  <c r="E11" i="94"/>
  <c r="D11" i="94"/>
  <c r="C11" i="94"/>
  <c r="E8" i="94"/>
  <c r="D8" i="94"/>
  <c r="C8" i="94"/>
  <c r="E13" i="97" l="1"/>
  <c r="E65" i="97"/>
  <c r="E91" i="97"/>
  <c r="H117" i="97"/>
  <c r="E117" i="97"/>
  <c r="N91" i="97"/>
  <c r="K91" i="97"/>
  <c r="H91" i="97"/>
  <c r="K65" i="97"/>
  <c r="H65" i="97"/>
  <c r="K39" i="97"/>
  <c r="H39" i="97"/>
  <c r="E39" i="97"/>
  <c r="N13" i="97"/>
  <c r="K13" i="97"/>
  <c r="H13" i="97"/>
  <c r="F15" i="111"/>
  <c r="F97" i="111" l="1"/>
  <c r="F63" i="111"/>
  <c r="F89" i="111"/>
  <c r="F105" i="111"/>
  <c r="F119" i="110"/>
  <c r="F112" i="111"/>
  <c r="F110" i="111"/>
  <c r="F109" i="111"/>
  <c r="F108" i="111"/>
  <c r="F107" i="111"/>
  <c r="F29" i="111"/>
  <c r="F30" i="111"/>
  <c r="F31" i="111"/>
  <c r="F32" i="111"/>
  <c r="F33" i="111"/>
  <c r="F34" i="111"/>
  <c r="F35" i="111"/>
  <c r="F36" i="111"/>
  <c r="F37" i="111"/>
  <c r="F40" i="111"/>
  <c r="F41" i="111"/>
  <c r="F42" i="111"/>
  <c r="F117" i="110"/>
  <c r="F115" i="110"/>
  <c r="F114" i="110"/>
  <c r="F113" i="110"/>
  <c r="F103" i="111"/>
  <c r="F102" i="111"/>
  <c r="F101" i="111"/>
  <c r="F100" i="111"/>
  <c r="F99" i="111"/>
  <c r="F106" i="111"/>
  <c r="F96" i="111"/>
  <c r="F95" i="111"/>
  <c r="F94" i="111"/>
  <c r="F93" i="111"/>
  <c r="F92" i="111"/>
  <c r="F91" i="111"/>
  <c r="F90" i="111"/>
  <c r="F87" i="111"/>
  <c r="F86" i="111"/>
  <c r="F85" i="111"/>
  <c r="F84" i="111"/>
  <c r="F83" i="111"/>
  <c r="F82" i="111"/>
  <c r="F81" i="111"/>
  <c r="F80" i="111"/>
  <c r="F79" i="111"/>
  <c r="F78" i="111"/>
  <c r="F76" i="111"/>
  <c r="F75" i="111"/>
  <c r="F74" i="111"/>
  <c r="F73" i="111"/>
  <c r="F72" i="111"/>
  <c r="F71" i="111"/>
  <c r="F70" i="111"/>
  <c r="F69" i="111"/>
  <c r="F68" i="111"/>
  <c r="F67" i="111"/>
  <c r="F66" i="111"/>
  <c r="F65" i="111"/>
  <c r="F62" i="111"/>
  <c r="F61" i="111"/>
  <c r="F60" i="111"/>
  <c r="F59" i="111"/>
  <c r="F58" i="111"/>
  <c r="F57" i="111"/>
  <c r="F55" i="111"/>
  <c r="F54" i="111"/>
  <c r="F53" i="111"/>
  <c r="F52" i="111"/>
  <c r="F51" i="111"/>
  <c r="F50" i="111"/>
  <c r="F49" i="111"/>
  <c r="F48" i="111"/>
  <c r="F47" i="111"/>
  <c r="F46" i="111"/>
  <c r="F45" i="111"/>
  <c r="F44" i="111"/>
  <c r="F27" i="111"/>
  <c r="F26" i="111"/>
  <c r="F25" i="111"/>
  <c r="F24" i="111"/>
  <c r="F23" i="111"/>
  <c r="F22" i="111"/>
  <c r="F19" i="111"/>
  <c r="F18" i="111"/>
  <c r="F17" i="111"/>
  <c r="F16" i="111"/>
  <c r="F14" i="111"/>
  <c r="F13" i="111"/>
  <c r="F12" i="111"/>
  <c r="F11" i="111"/>
  <c r="F10" i="111"/>
  <c r="F9" i="111"/>
  <c r="F126" i="110"/>
  <c r="F124" i="110"/>
  <c r="F123" i="110"/>
  <c r="F122" i="110"/>
  <c r="F121" i="110"/>
  <c r="F120" i="110"/>
  <c r="F111" i="110"/>
  <c r="F110" i="110"/>
  <c r="F109" i="110"/>
  <c r="F108" i="110"/>
  <c r="F107" i="110"/>
  <c r="F106" i="110"/>
  <c r="F105" i="110"/>
  <c r="F104" i="110"/>
  <c r="F103" i="110"/>
  <c r="F102" i="110"/>
  <c r="F101" i="110"/>
  <c r="F100" i="110"/>
  <c r="F99" i="110"/>
  <c r="F98" i="110"/>
  <c r="F97" i="110"/>
  <c r="F96" i="110"/>
  <c r="F95" i="110"/>
  <c r="F94" i="110"/>
  <c r="F93" i="110"/>
  <c r="F92" i="110"/>
  <c r="F91" i="110"/>
  <c r="F90" i="110"/>
  <c r="F89" i="110"/>
  <c r="F87" i="110"/>
  <c r="F85" i="110"/>
  <c r="F84" i="110"/>
  <c r="F83" i="110"/>
  <c r="F82" i="110"/>
  <c r="F81" i="110"/>
  <c r="F80" i="110"/>
  <c r="F79" i="110"/>
  <c r="F78" i="110"/>
  <c r="F77" i="110"/>
  <c r="F76" i="110"/>
  <c r="F75" i="110"/>
  <c r="F74" i="110"/>
  <c r="F72" i="110"/>
  <c r="F71" i="110"/>
  <c r="F70" i="110"/>
  <c r="F69" i="110"/>
  <c r="F68" i="110"/>
  <c r="F67" i="110"/>
  <c r="F66" i="110"/>
  <c r="F65" i="110"/>
  <c r="F62" i="110"/>
  <c r="F61" i="110"/>
  <c r="F60" i="110"/>
  <c r="F59" i="110"/>
  <c r="F58" i="110"/>
  <c r="F57" i="110"/>
  <c r="F56" i="110"/>
  <c r="F55" i="110"/>
  <c r="F54" i="110"/>
  <c r="F53" i="110"/>
  <c r="F52" i="110"/>
  <c r="F50" i="110"/>
  <c r="F49" i="110"/>
  <c r="F48" i="110"/>
  <c r="F47" i="110"/>
  <c r="F46" i="110"/>
  <c r="F44" i="110"/>
  <c r="F43" i="110"/>
  <c r="F42" i="110"/>
  <c r="F41" i="110"/>
  <c r="F40" i="110"/>
  <c r="F39" i="110"/>
  <c r="F38" i="110"/>
  <c r="F37" i="110"/>
  <c r="F36" i="110"/>
  <c r="F35" i="110"/>
  <c r="F34" i="110"/>
  <c r="F33" i="110"/>
  <c r="F11" i="110"/>
  <c r="F12" i="110"/>
  <c r="F13" i="110"/>
  <c r="F14" i="110"/>
  <c r="F15" i="110"/>
  <c r="F16" i="110"/>
  <c r="F17" i="110"/>
  <c r="F18" i="110"/>
  <c r="F19" i="110"/>
  <c r="F20" i="110"/>
  <c r="F21" i="110"/>
  <c r="F22" i="110"/>
  <c r="F23" i="110"/>
  <c r="F24" i="110"/>
  <c r="F25" i="110"/>
  <c r="F26" i="110"/>
  <c r="F27" i="110"/>
  <c r="F28" i="110"/>
  <c r="F29" i="110"/>
  <c r="F30" i="110"/>
  <c r="F31" i="110"/>
  <c r="F10" i="110"/>
  <c r="F9" i="110"/>
  <c r="AD14" i="58"/>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Q8" i="14"/>
  <c r="P8" i="14"/>
  <c r="M31" i="5"/>
  <c r="M32" i="5"/>
  <c r="I29" i="90"/>
  <c r="H29" i="90"/>
  <c r="J10" i="90"/>
  <c r="J11" i="90"/>
  <c r="J12" i="90"/>
  <c r="J13" i="90"/>
  <c r="J14" i="90"/>
  <c r="J15" i="90"/>
  <c r="J16" i="90"/>
  <c r="J17" i="90"/>
  <c r="J18" i="90"/>
  <c r="J19" i="90"/>
  <c r="J20" i="90"/>
  <c r="J21" i="90"/>
  <c r="J22" i="90"/>
  <c r="J23" i="90"/>
  <c r="J24" i="90"/>
  <c r="J25" i="90"/>
  <c r="J26" i="90"/>
  <c r="J27" i="90"/>
  <c r="J28" i="90"/>
  <c r="J9" i="90"/>
  <c r="J8" i="90"/>
  <c r="K9" i="90"/>
  <c r="L9" i="90"/>
  <c r="K10" i="90"/>
  <c r="L10" i="90"/>
  <c r="K11" i="90"/>
  <c r="L11" i="90"/>
  <c r="K12" i="90"/>
  <c r="L12" i="90"/>
  <c r="K13" i="90"/>
  <c r="L13" i="90"/>
  <c r="K14" i="90"/>
  <c r="L14" i="90"/>
  <c r="K15" i="90"/>
  <c r="L15" i="90"/>
  <c r="K16" i="90"/>
  <c r="L16" i="90"/>
  <c r="K17" i="90"/>
  <c r="L17" i="90"/>
  <c r="K18" i="90"/>
  <c r="L18" i="90"/>
  <c r="K19" i="90"/>
  <c r="L19" i="90"/>
  <c r="K20" i="90"/>
  <c r="L20" i="90"/>
  <c r="K21" i="90"/>
  <c r="L21" i="90"/>
  <c r="K22" i="90"/>
  <c r="L22" i="90"/>
  <c r="K23" i="90"/>
  <c r="L23" i="90"/>
  <c r="K24" i="90"/>
  <c r="L24" i="90"/>
  <c r="K25" i="90"/>
  <c r="L25" i="90"/>
  <c r="K26" i="90"/>
  <c r="L26" i="90"/>
  <c r="K27" i="90"/>
  <c r="L27" i="90"/>
  <c r="K28" i="90"/>
  <c r="L28" i="90"/>
  <c r="L8" i="90"/>
  <c r="K8" i="90"/>
  <c r="P10" i="3"/>
  <c r="N10" i="3"/>
  <c r="C29" i="99"/>
  <c r="D29" i="99"/>
  <c r="F29" i="99"/>
  <c r="C26" i="99"/>
  <c r="D26" i="99"/>
  <c r="F26" i="99"/>
  <c r="C21" i="99"/>
  <c r="D21" i="99"/>
  <c r="F21" i="99"/>
  <c r="C22" i="99"/>
  <c r="D22" i="99"/>
  <c r="F22" i="99"/>
  <c r="C17" i="99"/>
  <c r="D17" i="99"/>
  <c r="F17" i="99"/>
  <c r="C20" i="99"/>
  <c r="D20" i="99"/>
  <c r="F20" i="99"/>
  <c r="C12" i="99"/>
  <c r="D12" i="99"/>
  <c r="D14" i="99" s="1"/>
  <c r="F12" i="99"/>
  <c r="C13" i="99"/>
  <c r="C14" i="99"/>
  <c r="D13" i="99"/>
  <c r="F13" i="99"/>
  <c r="C8" i="99"/>
  <c r="D8" i="99"/>
  <c r="F8" i="99"/>
  <c r="C11" i="99"/>
  <c r="D11" i="99"/>
  <c r="F11" i="99"/>
  <c r="C23" i="99"/>
  <c r="I27" i="5"/>
  <c r="G27" i="5"/>
  <c r="E27" i="5"/>
  <c r="C27" i="5"/>
  <c r="I19" i="5"/>
  <c r="G19" i="5"/>
  <c r="E19" i="5"/>
  <c r="C19" i="5"/>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I9" i="4"/>
  <c r="H9" i="4"/>
  <c r="I8" i="4"/>
  <c r="H8" i="4"/>
  <c r="E28" i="4"/>
  <c r="D28" i="4"/>
  <c r="G28" i="4"/>
  <c r="F28" i="4"/>
  <c r="I11" i="5"/>
  <c r="G11" i="5"/>
  <c r="E11" i="5"/>
  <c r="C11" i="5"/>
  <c r="M24" i="80"/>
  <c r="L24" i="80"/>
  <c r="N24" i="80" s="1"/>
  <c r="M23" i="80"/>
  <c r="M25" i="80" s="1"/>
  <c r="P25" i="80" s="1"/>
  <c r="L23" i="80"/>
  <c r="M15" i="80"/>
  <c r="P15" i="80" s="1"/>
  <c r="L15" i="80"/>
  <c r="M14" i="80"/>
  <c r="L14" i="80"/>
  <c r="H15" i="80"/>
  <c r="H14" i="80"/>
  <c r="H16" i="80" s="1"/>
  <c r="M31" i="80"/>
  <c r="P31" i="80" s="1"/>
  <c r="L31" i="80"/>
  <c r="O31" i="80" s="1"/>
  <c r="P30" i="80"/>
  <c r="O30" i="80"/>
  <c r="N30" i="80"/>
  <c r="K30" i="80"/>
  <c r="H30" i="80"/>
  <c r="E30" i="80"/>
  <c r="P29" i="80"/>
  <c r="O29" i="80"/>
  <c r="N29" i="80"/>
  <c r="K29" i="80"/>
  <c r="H29" i="80"/>
  <c r="E29" i="80"/>
  <c r="M28" i="80"/>
  <c r="P28" i="80" s="1"/>
  <c r="L28" i="80"/>
  <c r="O28" i="80" s="1"/>
  <c r="P27" i="80"/>
  <c r="O27" i="80"/>
  <c r="N27" i="80"/>
  <c r="K27" i="80"/>
  <c r="H27" i="80"/>
  <c r="E27" i="80"/>
  <c r="P26" i="80"/>
  <c r="O26" i="80"/>
  <c r="N26" i="80"/>
  <c r="K26" i="80"/>
  <c r="H26" i="80"/>
  <c r="E26" i="80"/>
  <c r="M22" i="80"/>
  <c r="L22" i="80"/>
  <c r="P21" i="80"/>
  <c r="O21" i="80"/>
  <c r="N21" i="80"/>
  <c r="N22" i="80" s="1"/>
  <c r="K21" i="80"/>
  <c r="H21" i="80"/>
  <c r="E21" i="80"/>
  <c r="P20" i="80"/>
  <c r="O20" i="80"/>
  <c r="N20" i="80"/>
  <c r="K20" i="80"/>
  <c r="H20" i="80"/>
  <c r="E20" i="80"/>
  <c r="M19" i="80"/>
  <c r="P19" i="80" s="1"/>
  <c r="L19" i="80"/>
  <c r="P18" i="80"/>
  <c r="O18" i="80"/>
  <c r="N18" i="80"/>
  <c r="K18" i="80"/>
  <c r="H18" i="80"/>
  <c r="E18" i="80"/>
  <c r="E19" i="80" s="1"/>
  <c r="P17" i="80"/>
  <c r="O17" i="80"/>
  <c r="N17" i="80"/>
  <c r="K17" i="80"/>
  <c r="K19" i="80" s="1"/>
  <c r="H17" i="80"/>
  <c r="E17" i="80"/>
  <c r="M13" i="80"/>
  <c r="P13" i="80" s="1"/>
  <c r="L13" i="80"/>
  <c r="O13" i="80" s="1"/>
  <c r="P12" i="80"/>
  <c r="O12" i="80"/>
  <c r="N12" i="80"/>
  <c r="K12" i="80"/>
  <c r="H12" i="80"/>
  <c r="E12" i="80"/>
  <c r="P11" i="80"/>
  <c r="O11" i="80"/>
  <c r="N11" i="80"/>
  <c r="N13" i="80" s="1"/>
  <c r="K11" i="80"/>
  <c r="H11" i="80"/>
  <c r="H13" i="80" s="1"/>
  <c r="E11" i="80"/>
  <c r="O9" i="80"/>
  <c r="P9" i="80"/>
  <c r="P8" i="80"/>
  <c r="O8" i="80"/>
  <c r="N9" i="80"/>
  <c r="N8" i="80"/>
  <c r="K9" i="80"/>
  <c r="K8" i="80"/>
  <c r="H9" i="80"/>
  <c r="H10" i="80" s="1"/>
  <c r="H8" i="80"/>
  <c r="L10" i="80"/>
  <c r="O10" i="80" s="1"/>
  <c r="M10" i="80"/>
  <c r="P10" i="80" s="1"/>
  <c r="E9" i="80"/>
  <c r="E8" i="80"/>
  <c r="K15" i="80"/>
  <c r="H24" i="80"/>
  <c r="H23" i="80"/>
  <c r="K23" i="80"/>
  <c r="K24" i="80"/>
  <c r="L25" i="80"/>
  <c r="O25" i="80" s="1"/>
  <c r="M16" i="80"/>
  <c r="E23" i="80"/>
  <c r="E24" i="80"/>
  <c r="E14" i="80"/>
  <c r="N23" i="80"/>
  <c r="O23" i="80"/>
  <c r="P24" i="80"/>
  <c r="O24" i="80"/>
  <c r="N14" i="80"/>
  <c r="O14" i="80"/>
  <c r="P14" i="80"/>
  <c r="K14" i="80"/>
  <c r="N19" i="80"/>
  <c r="P22" i="80"/>
  <c r="E13" i="80"/>
  <c r="O19" i="80"/>
  <c r="O22" i="80"/>
  <c r="N136" i="101"/>
  <c r="K136" i="101"/>
  <c r="H136" i="101"/>
  <c r="E136" i="101"/>
  <c r="N107" i="101"/>
  <c r="K107" i="101"/>
  <c r="H107" i="101"/>
  <c r="E107" i="101"/>
  <c r="N78" i="101"/>
  <c r="K78" i="101"/>
  <c r="H78" i="101"/>
  <c r="E78" i="101"/>
  <c r="N49" i="101"/>
  <c r="K49" i="101"/>
  <c r="H49" i="101"/>
  <c r="E49" i="101"/>
  <c r="G21" i="100"/>
  <c r="G22" i="100"/>
  <c r="AH5" i="107"/>
  <c r="AH6" i="107"/>
  <c r="AH7" i="107"/>
  <c r="AH8" i="107"/>
  <c r="AH9" i="107"/>
  <c r="AH10" i="107"/>
  <c r="AH11" i="107"/>
  <c r="AH12" i="107"/>
  <c r="AH13" i="107"/>
  <c r="AH14" i="107"/>
  <c r="AH15" i="107"/>
  <c r="AH16" i="107"/>
  <c r="AH17" i="107"/>
  <c r="AH18" i="107"/>
  <c r="AH19" i="107"/>
  <c r="AH20" i="107"/>
  <c r="AH21" i="107"/>
  <c r="AH22" i="107"/>
  <c r="AH23" i="107"/>
  <c r="AH24" i="107"/>
  <c r="B25" i="107"/>
  <c r="D25" i="107"/>
  <c r="F25" i="107"/>
  <c r="H25" i="107"/>
  <c r="J25" i="107"/>
  <c r="L25" i="107"/>
  <c r="N25" i="107"/>
  <c r="P25" i="107"/>
  <c r="R25" i="107"/>
  <c r="T25" i="107"/>
  <c r="V25" i="107"/>
  <c r="X25" i="107"/>
  <c r="Z25" i="107"/>
  <c r="AB25" i="107"/>
  <c r="AD25" i="107"/>
  <c r="AF25" i="107"/>
  <c r="C28" i="4"/>
  <c r="B28" i="4"/>
  <c r="B28" i="14"/>
  <c r="C28" i="14"/>
  <c r="D28" i="14"/>
  <c r="E28" i="14"/>
  <c r="F28" i="14"/>
  <c r="G28" i="14"/>
  <c r="H28" i="14"/>
  <c r="I28" i="14"/>
  <c r="J28" i="14"/>
  <c r="K28" i="14"/>
  <c r="L28" i="14"/>
  <c r="M28" i="14"/>
  <c r="N28" i="14"/>
  <c r="O28" i="14"/>
  <c r="D7" i="106"/>
  <c r="D8" i="106"/>
  <c r="D9" i="106"/>
  <c r="D10" i="106"/>
  <c r="D11" i="106"/>
  <c r="D12" i="106"/>
  <c r="D13" i="106"/>
  <c r="D14" i="106"/>
  <c r="D15" i="106"/>
  <c r="D16" i="106"/>
  <c r="D17" i="106"/>
  <c r="D18" i="106"/>
  <c r="D19" i="106"/>
  <c r="D20" i="106"/>
  <c r="D21" i="106"/>
  <c r="D22" i="106"/>
  <c r="D23" i="106"/>
  <c r="D24" i="106"/>
  <c r="D25" i="106"/>
  <c r="D6" i="106"/>
  <c r="C26" i="106"/>
  <c r="B26" i="106"/>
  <c r="D10" i="1"/>
  <c r="D8" i="1"/>
  <c r="AB87" i="79"/>
  <c r="AA87" i="79"/>
  <c r="Z87" i="79"/>
  <c r="X87" i="79"/>
  <c r="W87" i="79"/>
  <c r="V87" i="79"/>
  <c r="T87" i="79"/>
  <c r="S87" i="79"/>
  <c r="R87" i="79"/>
  <c r="P87" i="79"/>
  <c r="O87" i="79"/>
  <c r="N87" i="79"/>
  <c r="L87" i="79"/>
  <c r="K87" i="79"/>
  <c r="J87" i="79"/>
  <c r="H87" i="79"/>
  <c r="G87" i="79"/>
  <c r="F87" i="79"/>
  <c r="D87" i="79"/>
  <c r="C87" i="79"/>
  <c r="B87" i="79"/>
  <c r="AC86" i="79"/>
  <c r="Y86" i="79"/>
  <c r="U86" i="79"/>
  <c r="Q86" i="79"/>
  <c r="M86" i="79"/>
  <c r="I86" i="79"/>
  <c r="E86" i="79"/>
  <c r="AC85" i="79"/>
  <c r="Y85" i="79"/>
  <c r="U85" i="79"/>
  <c r="Q85" i="79"/>
  <c r="M85" i="79"/>
  <c r="I85" i="79"/>
  <c r="E85" i="79"/>
  <c r="AC84" i="79"/>
  <c r="Y84" i="79"/>
  <c r="U84" i="79"/>
  <c r="Q84" i="79"/>
  <c r="M84" i="79"/>
  <c r="I84" i="79"/>
  <c r="E84" i="79"/>
  <c r="AC83" i="79"/>
  <c r="Y83" i="79"/>
  <c r="U83" i="79"/>
  <c r="Q83" i="79"/>
  <c r="M83" i="79"/>
  <c r="I83" i="79"/>
  <c r="E83" i="79"/>
  <c r="AC82" i="79"/>
  <c r="Y82" i="79"/>
  <c r="U82" i="79"/>
  <c r="Q82" i="79"/>
  <c r="M82" i="79"/>
  <c r="I82" i="79"/>
  <c r="E82" i="79"/>
  <c r="AC81" i="79"/>
  <c r="Y81" i="79"/>
  <c r="U81" i="79"/>
  <c r="Q81" i="79"/>
  <c r="M81" i="79"/>
  <c r="I81" i="79"/>
  <c r="E81" i="79"/>
  <c r="AC80" i="79"/>
  <c r="Y80" i="79"/>
  <c r="U80" i="79"/>
  <c r="Q80" i="79"/>
  <c r="M80" i="79"/>
  <c r="I80" i="79"/>
  <c r="E80" i="79"/>
  <c r="AC79" i="79"/>
  <c r="Y79" i="79"/>
  <c r="U79" i="79"/>
  <c r="Q79" i="79"/>
  <c r="M79" i="79"/>
  <c r="I79" i="79"/>
  <c r="E79" i="79"/>
  <c r="AC78" i="79"/>
  <c r="Y78" i="79"/>
  <c r="U78" i="79"/>
  <c r="Q78" i="79"/>
  <c r="M78" i="79"/>
  <c r="I78" i="79"/>
  <c r="E78" i="79"/>
  <c r="AC77" i="79"/>
  <c r="Y77" i="79"/>
  <c r="U77" i="79"/>
  <c r="Q77" i="79"/>
  <c r="M77" i="79"/>
  <c r="I77" i="79"/>
  <c r="E77" i="79"/>
  <c r="AC76" i="79"/>
  <c r="Y76" i="79"/>
  <c r="U76" i="79"/>
  <c r="Q76" i="79"/>
  <c r="M76" i="79"/>
  <c r="I76" i="79"/>
  <c r="E76" i="79"/>
  <c r="AC75" i="79"/>
  <c r="Y75" i="79"/>
  <c r="U75" i="79"/>
  <c r="Q75" i="79"/>
  <c r="M75" i="79"/>
  <c r="I75" i="79"/>
  <c r="E75" i="79"/>
  <c r="AC74" i="79"/>
  <c r="Y74" i="79"/>
  <c r="U74" i="79"/>
  <c r="Q74" i="79"/>
  <c r="M74" i="79"/>
  <c r="I74" i="79"/>
  <c r="E74" i="79"/>
  <c r="AC73" i="79"/>
  <c r="Y73" i="79"/>
  <c r="U73" i="79"/>
  <c r="Q73" i="79"/>
  <c r="M73" i="79"/>
  <c r="I73" i="79"/>
  <c r="E73" i="79"/>
  <c r="AC72" i="79"/>
  <c r="Y72" i="79"/>
  <c r="U72" i="79"/>
  <c r="Q72" i="79"/>
  <c r="M72" i="79"/>
  <c r="I72" i="79"/>
  <c r="E72" i="79"/>
  <c r="AC71" i="79"/>
  <c r="Y71" i="79"/>
  <c r="U71" i="79"/>
  <c r="Q71" i="79"/>
  <c r="M71" i="79"/>
  <c r="I71" i="79"/>
  <c r="E71" i="79"/>
  <c r="AC70" i="79"/>
  <c r="Y70" i="79"/>
  <c r="U70" i="79"/>
  <c r="Q70" i="79"/>
  <c r="M70" i="79"/>
  <c r="I70" i="79"/>
  <c r="E70" i="79"/>
  <c r="AC69" i="79"/>
  <c r="Y69" i="79"/>
  <c r="U69" i="79"/>
  <c r="Q69" i="79"/>
  <c r="M69" i="79"/>
  <c r="I69" i="79"/>
  <c r="E69" i="79"/>
  <c r="AC68" i="79"/>
  <c r="Y68" i="79"/>
  <c r="U68" i="79"/>
  <c r="Q68" i="79"/>
  <c r="M68" i="79"/>
  <c r="I68" i="79"/>
  <c r="E68" i="79"/>
  <c r="AC67" i="79"/>
  <c r="Y67" i="79"/>
  <c r="U67" i="79"/>
  <c r="Q67" i="79"/>
  <c r="M67" i="79"/>
  <c r="I67" i="79"/>
  <c r="E67" i="79"/>
  <c r="AC66" i="79"/>
  <c r="Y66" i="79"/>
  <c r="U66" i="79"/>
  <c r="Q66" i="79"/>
  <c r="M66" i="79"/>
  <c r="I66" i="79"/>
  <c r="E66" i="79"/>
  <c r="AC65" i="79"/>
  <c r="Y65" i="79"/>
  <c r="U65" i="79"/>
  <c r="Q65" i="79"/>
  <c r="M65" i="79"/>
  <c r="I65" i="79"/>
  <c r="E65" i="79"/>
  <c r="AC64" i="79"/>
  <c r="Y64" i="79"/>
  <c r="U64" i="79"/>
  <c r="Q64" i="79"/>
  <c r="M64" i="79"/>
  <c r="I64" i="79"/>
  <c r="E64" i="79"/>
  <c r="AC63" i="79"/>
  <c r="Y63" i="79"/>
  <c r="U63" i="79"/>
  <c r="Q63" i="79"/>
  <c r="M63" i="79"/>
  <c r="I63" i="79"/>
  <c r="E63" i="79"/>
  <c r="AC62" i="79"/>
  <c r="Y62" i="79"/>
  <c r="U62" i="79"/>
  <c r="Q62" i="79"/>
  <c r="M62" i="79"/>
  <c r="I62" i="79"/>
  <c r="E62" i="79"/>
  <c r="AC61" i="79"/>
  <c r="Y61" i="79"/>
  <c r="U61" i="79"/>
  <c r="Q61" i="79"/>
  <c r="M61" i="79"/>
  <c r="I61" i="79"/>
  <c r="E61" i="79"/>
  <c r="AC60" i="79"/>
  <c r="Y60" i="79"/>
  <c r="U60" i="79"/>
  <c r="Q60" i="79"/>
  <c r="M60" i="79"/>
  <c r="I60" i="79"/>
  <c r="E60" i="79"/>
  <c r="AC59" i="79"/>
  <c r="Y59" i="79"/>
  <c r="U59" i="79"/>
  <c r="Q59" i="79"/>
  <c r="M59" i="79"/>
  <c r="I59" i="79"/>
  <c r="E59" i="79"/>
  <c r="AC58" i="79"/>
  <c r="Y58" i="79"/>
  <c r="U58" i="79"/>
  <c r="Q58" i="79"/>
  <c r="M58" i="79"/>
  <c r="I58" i="79"/>
  <c r="E58" i="79"/>
  <c r="AC57" i="79"/>
  <c r="Y57" i="79"/>
  <c r="U57" i="79"/>
  <c r="Q57" i="79"/>
  <c r="M57" i="79"/>
  <c r="I57" i="79"/>
  <c r="E57" i="79"/>
  <c r="AC56" i="79"/>
  <c r="Y56" i="79"/>
  <c r="U56" i="79"/>
  <c r="Q56" i="79"/>
  <c r="M56" i="79"/>
  <c r="I56" i="79"/>
  <c r="E56" i="79"/>
  <c r="AC55" i="79"/>
  <c r="Y55" i="79"/>
  <c r="U55" i="79"/>
  <c r="Q55" i="79"/>
  <c r="M55" i="79"/>
  <c r="I55" i="79"/>
  <c r="E55" i="79"/>
  <c r="AC54" i="79"/>
  <c r="Y54" i="79"/>
  <c r="U54" i="79"/>
  <c r="Q54" i="79"/>
  <c r="M54" i="79"/>
  <c r="I54" i="79"/>
  <c r="E54" i="79"/>
  <c r="AC53" i="79"/>
  <c r="Y53" i="79"/>
  <c r="U53" i="79"/>
  <c r="Q53" i="79"/>
  <c r="M53" i="79"/>
  <c r="I53" i="79"/>
  <c r="E53" i="79"/>
  <c r="AC52" i="79"/>
  <c r="Y52" i="79"/>
  <c r="U52" i="79"/>
  <c r="Q52" i="79"/>
  <c r="M52" i="79"/>
  <c r="I52" i="79"/>
  <c r="E52" i="79"/>
  <c r="AC51" i="79"/>
  <c r="Y51" i="79"/>
  <c r="U51" i="79"/>
  <c r="Q51" i="79"/>
  <c r="M51" i="79"/>
  <c r="I51" i="79"/>
  <c r="E51" i="79"/>
  <c r="G175" i="104"/>
  <c r="C175" i="104"/>
  <c r="G174" i="104"/>
  <c r="C174" i="104"/>
  <c r="G172" i="104"/>
  <c r="C172" i="104"/>
  <c r="G171" i="104"/>
  <c r="C171" i="104"/>
  <c r="G166" i="104"/>
  <c r="C166" i="104"/>
  <c r="G165" i="104"/>
  <c r="C165" i="104"/>
  <c r="G163" i="104"/>
  <c r="C163" i="104"/>
  <c r="G162" i="104"/>
  <c r="C162" i="104"/>
  <c r="G157" i="104"/>
  <c r="C157" i="104"/>
  <c r="G156" i="104"/>
  <c r="C156" i="104"/>
  <c r="G154" i="104"/>
  <c r="C154" i="104"/>
  <c r="G153" i="104"/>
  <c r="C153" i="104"/>
  <c r="M147" i="104"/>
  <c r="L147" i="104"/>
  <c r="J147" i="104"/>
  <c r="I147" i="104"/>
  <c r="G147" i="104"/>
  <c r="F147" i="104"/>
  <c r="D147" i="104"/>
  <c r="C147" i="104"/>
  <c r="N146" i="104"/>
  <c r="K146" i="104"/>
  <c r="H146" i="104"/>
  <c r="E146" i="104"/>
  <c r="N145" i="104"/>
  <c r="K145" i="104"/>
  <c r="H145" i="104"/>
  <c r="E145" i="104"/>
  <c r="M144" i="104"/>
  <c r="L144" i="104"/>
  <c r="J144" i="104"/>
  <c r="I144" i="104"/>
  <c r="G144" i="104"/>
  <c r="F144" i="104"/>
  <c r="D144" i="104"/>
  <c r="C144" i="104"/>
  <c r="N143" i="104"/>
  <c r="K143" i="104"/>
  <c r="H143" i="104"/>
  <c r="E143" i="104"/>
  <c r="E144" i="104" s="1"/>
  <c r="N142" i="104"/>
  <c r="K142" i="104"/>
  <c r="H142" i="104"/>
  <c r="E142" i="104"/>
  <c r="M140" i="104"/>
  <c r="L140" i="104"/>
  <c r="J140" i="104"/>
  <c r="I140" i="104"/>
  <c r="G140" i="104"/>
  <c r="F140" i="104"/>
  <c r="D140" i="104"/>
  <c r="C140" i="104"/>
  <c r="M139" i="104"/>
  <c r="M141" i="104" s="1"/>
  <c r="L139" i="104"/>
  <c r="J139" i="104"/>
  <c r="I139" i="104"/>
  <c r="I141" i="104" s="1"/>
  <c r="G139" i="104"/>
  <c r="F139" i="104"/>
  <c r="D139" i="104"/>
  <c r="C139" i="104"/>
  <c r="M138" i="104"/>
  <c r="L138" i="104"/>
  <c r="J138" i="104"/>
  <c r="I138" i="104"/>
  <c r="G138" i="104"/>
  <c r="F138" i="104"/>
  <c r="D138" i="104"/>
  <c r="C138" i="104"/>
  <c r="N137" i="104"/>
  <c r="K137" i="104"/>
  <c r="H137" i="104"/>
  <c r="E137" i="104"/>
  <c r="E138" i="104" s="1"/>
  <c r="N136" i="104"/>
  <c r="K136" i="104"/>
  <c r="H136" i="104"/>
  <c r="E136" i="104"/>
  <c r="M135" i="104"/>
  <c r="L135" i="104"/>
  <c r="J135" i="104"/>
  <c r="I135" i="104"/>
  <c r="G135" i="104"/>
  <c r="F135" i="104"/>
  <c r="D135" i="104"/>
  <c r="C135" i="104"/>
  <c r="N134" i="104"/>
  <c r="K134" i="104"/>
  <c r="K140" i="104" s="1"/>
  <c r="H134" i="104"/>
  <c r="E134" i="104"/>
  <c r="N133" i="104"/>
  <c r="K133" i="104"/>
  <c r="H133" i="104"/>
  <c r="E133" i="104"/>
  <c r="E139" i="104" s="1"/>
  <c r="M131" i="104"/>
  <c r="L131" i="104"/>
  <c r="J131" i="104"/>
  <c r="I131" i="104"/>
  <c r="G131" i="104"/>
  <c r="F131" i="104"/>
  <c r="D131" i="104"/>
  <c r="C131" i="104"/>
  <c r="M130" i="104"/>
  <c r="M132" i="104" s="1"/>
  <c r="L130" i="104"/>
  <c r="L132" i="104" s="1"/>
  <c r="J130" i="104"/>
  <c r="I130" i="104"/>
  <c r="G130" i="104"/>
  <c r="F130" i="104"/>
  <c r="D130" i="104"/>
  <c r="D132" i="104" s="1"/>
  <c r="C130" i="104"/>
  <c r="C132" i="104" s="1"/>
  <c r="M129" i="104"/>
  <c r="L129" i="104"/>
  <c r="J129" i="104"/>
  <c r="I129" i="104"/>
  <c r="G129" i="104"/>
  <c r="F129" i="104"/>
  <c r="D129" i="104"/>
  <c r="C129" i="104"/>
  <c r="N128" i="104"/>
  <c r="N129" i="104" s="1"/>
  <c r="K128" i="104"/>
  <c r="H128" i="104"/>
  <c r="E128" i="104"/>
  <c r="N127" i="104"/>
  <c r="K127" i="104"/>
  <c r="H127" i="104"/>
  <c r="E127" i="104"/>
  <c r="M126" i="104"/>
  <c r="L126" i="104"/>
  <c r="J126" i="104"/>
  <c r="I126" i="104"/>
  <c r="G126" i="104"/>
  <c r="F126" i="104"/>
  <c r="D126" i="104"/>
  <c r="C126" i="104"/>
  <c r="N125" i="104"/>
  <c r="N126" i="104" s="1"/>
  <c r="K125" i="104"/>
  <c r="H125" i="104"/>
  <c r="E125" i="104"/>
  <c r="N124" i="104"/>
  <c r="K124" i="104"/>
  <c r="K130" i="104" s="1"/>
  <c r="H124" i="104"/>
  <c r="E124" i="104"/>
  <c r="E130" i="104" s="1"/>
  <c r="M118" i="104"/>
  <c r="L118" i="104"/>
  <c r="J118" i="104"/>
  <c r="I118" i="104"/>
  <c r="G118" i="104"/>
  <c r="F118" i="104"/>
  <c r="D118" i="104"/>
  <c r="C118" i="104"/>
  <c r="N117" i="104"/>
  <c r="N118" i="104" s="1"/>
  <c r="K117" i="104"/>
  <c r="H117" i="104"/>
  <c r="E117" i="104"/>
  <c r="N116" i="104"/>
  <c r="K116" i="104"/>
  <c r="H116" i="104"/>
  <c r="E116" i="104"/>
  <c r="M115" i="104"/>
  <c r="L115" i="104"/>
  <c r="J115" i="104"/>
  <c r="I115" i="104"/>
  <c r="G115" i="104"/>
  <c r="F115" i="104"/>
  <c r="D115" i="104"/>
  <c r="C115" i="104"/>
  <c r="N114" i="104"/>
  <c r="K114" i="104"/>
  <c r="H114" i="104"/>
  <c r="E114" i="104"/>
  <c r="N113" i="104"/>
  <c r="K113" i="104"/>
  <c r="H113" i="104"/>
  <c r="E113" i="104"/>
  <c r="M111" i="104"/>
  <c r="L111" i="104"/>
  <c r="J111" i="104"/>
  <c r="I111" i="104"/>
  <c r="G111" i="104"/>
  <c r="F111" i="104"/>
  <c r="D111" i="104"/>
  <c r="C111" i="104"/>
  <c r="M110" i="104"/>
  <c r="L110" i="104"/>
  <c r="J110" i="104"/>
  <c r="J112" i="104" s="1"/>
  <c r="I110" i="104"/>
  <c r="G110" i="104"/>
  <c r="F110" i="104"/>
  <c r="D110" i="104"/>
  <c r="C110" i="104"/>
  <c r="M109" i="104"/>
  <c r="L109" i="104"/>
  <c r="J109" i="104"/>
  <c r="I109" i="104"/>
  <c r="G109" i="104"/>
  <c r="F109" i="104"/>
  <c r="D109" i="104"/>
  <c r="C109" i="104"/>
  <c r="N108" i="104"/>
  <c r="N109" i="104" s="1"/>
  <c r="K108" i="104"/>
  <c r="H108" i="104"/>
  <c r="H109" i="104" s="1"/>
  <c r="E108" i="104"/>
  <c r="E109" i="104" s="1"/>
  <c r="N107" i="104"/>
  <c r="K107" i="104"/>
  <c r="H107" i="104"/>
  <c r="E107" i="104"/>
  <c r="M106" i="104"/>
  <c r="L106" i="104"/>
  <c r="J106" i="104"/>
  <c r="I106" i="104"/>
  <c r="G106" i="104"/>
  <c r="F106" i="104"/>
  <c r="D106" i="104"/>
  <c r="C106" i="104"/>
  <c r="N105" i="104"/>
  <c r="K105" i="104"/>
  <c r="K111" i="104" s="1"/>
  <c r="H105" i="104"/>
  <c r="E105" i="104"/>
  <c r="N104" i="104"/>
  <c r="N110" i="104" s="1"/>
  <c r="K104" i="104"/>
  <c r="K110" i="104" s="1"/>
  <c r="H104" i="104"/>
  <c r="E104" i="104"/>
  <c r="E110" i="104" s="1"/>
  <c r="M102" i="104"/>
  <c r="L102" i="104"/>
  <c r="J102" i="104"/>
  <c r="I102" i="104"/>
  <c r="G102" i="104"/>
  <c r="F102" i="104"/>
  <c r="D102" i="104"/>
  <c r="C102" i="104"/>
  <c r="M101" i="104"/>
  <c r="M103" i="104" s="1"/>
  <c r="L101" i="104"/>
  <c r="J101" i="104"/>
  <c r="I101" i="104"/>
  <c r="G101" i="104"/>
  <c r="F101" i="104"/>
  <c r="D101" i="104"/>
  <c r="C101" i="104"/>
  <c r="C103" i="104" s="1"/>
  <c r="M100" i="104"/>
  <c r="L100" i="104"/>
  <c r="J100" i="104"/>
  <c r="I100" i="104"/>
  <c r="G100" i="104"/>
  <c r="F100" i="104"/>
  <c r="D100" i="104"/>
  <c r="C100" i="104"/>
  <c r="N99" i="104"/>
  <c r="K99" i="104"/>
  <c r="H99" i="104"/>
  <c r="E99" i="104"/>
  <c r="N98" i="104"/>
  <c r="K98" i="104"/>
  <c r="H98" i="104"/>
  <c r="E98" i="104"/>
  <c r="M97" i="104"/>
  <c r="L97" i="104"/>
  <c r="J97" i="104"/>
  <c r="I97" i="104"/>
  <c r="G97" i="104"/>
  <c r="F97" i="104"/>
  <c r="D97" i="104"/>
  <c r="C97" i="104"/>
  <c r="N96" i="104"/>
  <c r="K96" i="104"/>
  <c r="H96" i="104"/>
  <c r="E96" i="104"/>
  <c r="N95" i="104"/>
  <c r="K95" i="104"/>
  <c r="H95" i="104"/>
  <c r="E95" i="104"/>
  <c r="M89" i="104"/>
  <c r="L89" i="104"/>
  <c r="J89" i="104"/>
  <c r="I89" i="104"/>
  <c r="G89" i="104"/>
  <c r="F89" i="104"/>
  <c r="D89" i="104"/>
  <c r="C89" i="104"/>
  <c r="N88" i="104"/>
  <c r="K88" i="104"/>
  <c r="H88" i="104"/>
  <c r="E88" i="104"/>
  <c r="N87" i="104"/>
  <c r="K87" i="104"/>
  <c r="H87" i="104"/>
  <c r="E87" i="104"/>
  <c r="M86" i="104"/>
  <c r="L86" i="104"/>
  <c r="J86" i="104"/>
  <c r="I86" i="104"/>
  <c r="G86" i="104"/>
  <c r="F86" i="104"/>
  <c r="D86" i="104"/>
  <c r="C86" i="104"/>
  <c r="N85" i="104"/>
  <c r="K85" i="104"/>
  <c r="H85" i="104"/>
  <c r="E85" i="104"/>
  <c r="N84" i="104"/>
  <c r="K84" i="104"/>
  <c r="K86" i="104" s="1"/>
  <c r="H84" i="104"/>
  <c r="E84" i="104"/>
  <c r="M82" i="104"/>
  <c r="L82" i="104"/>
  <c r="J82" i="104"/>
  <c r="I82" i="104"/>
  <c r="G82" i="104"/>
  <c r="F82" i="104"/>
  <c r="D82" i="104"/>
  <c r="C82" i="104"/>
  <c r="M81" i="104"/>
  <c r="L81" i="104"/>
  <c r="J81" i="104"/>
  <c r="I81" i="104"/>
  <c r="G81" i="104"/>
  <c r="F81" i="104"/>
  <c r="D81" i="104"/>
  <c r="C81" i="104"/>
  <c r="M80" i="104"/>
  <c r="L80" i="104"/>
  <c r="J80" i="104"/>
  <c r="I80" i="104"/>
  <c r="G80" i="104"/>
  <c r="F80" i="104"/>
  <c r="D80" i="104"/>
  <c r="C80" i="104"/>
  <c r="N79" i="104"/>
  <c r="K79" i="104"/>
  <c r="H79" i="104"/>
  <c r="H80" i="104" s="1"/>
  <c r="E79" i="104"/>
  <c r="N78" i="104"/>
  <c r="K78" i="104"/>
  <c r="H78" i="104"/>
  <c r="E78" i="104"/>
  <c r="M77" i="104"/>
  <c r="L77" i="104"/>
  <c r="J77" i="104"/>
  <c r="I77" i="104"/>
  <c r="G77" i="104"/>
  <c r="F77" i="104"/>
  <c r="D77" i="104"/>
  <c r="C77" i="104"/>
  <c r="N76" i="104"/>
  <c r="N77" i="104" s="1"/>
  <c r="K76" i="104"/>
  <c r="H76" i="104"/>
  <c r="E76" i="104"/>
  <c r="N75" i="104"/>
  <c r="N81" i="104" s="1"/>
  <c r="K75" i="104"/>
  <c r="H75" i="104"/>
  <c r="H81" i="104" s="1"/>
  <c r="E75" i="104"/>
  <c r="E81" i="104" s="1"/>
  <c r="M73" i="104"/>
  <c r="L73" i="104"/>
  <c r="J73" i="104"/>
  <c r="I73" i="104"/>
  <c r="G73" i="104"/>
  <c r="F73" i="104"/>
  <c r="D73" i="104"/>
  <c r="C73" i="104"/>
  <c r="M72" i="104"/>
  <c r="L72" i="104"/>
  <c r="J72" i="104"/>
  <c r="I72" i="104"/>
  <c r="I74" i="104" s="1"/>
  <c r="G72" i="104"/>
  <c r="G74" i="104" s="1"/>
  <c r="F72" i="104"/>
  <c r="D72" i="104"/>
  <c r="C72" i="104"/>
  <c r="M71" i="104"/>
  <c r="L71" i="104"/>
  <c r="J71" i="104"/>
  <c r="I71" i="104"/>
  <c r="G71" i="104"/>
  <c r="F71" i="104"/>
  <c r="D71" i="104"/>
  <c r="C71" i="104"/>
  <c r="N70" i="104"/>
  <c r="K70" i="104"/>
  <c r="H70" i="104"/>
  <c r="E70" i="104"/>
  <c r="N69" i="104"/>
  <c r="K69" i="104"/>
  <c r="H69" i="104"/>
  <c r="E69" i="104"/>
  <c r="M68" i="104"/>
  <c r="L68" i="104"/>
  <c r="J68" i="104"/>
  <c r="I68" i="104"/>
  <c r="G68" i="104"/>
  <c r="F68" i="104"/>
  <c r="D68" i="104"/>
  <c r="C68" i="104"/>
  <c r="N67" i="104"/>
  <c r="K67" i="104"/>
  <c r="H67" i="104"/>
  <c r="H68" i="104" s="1"/>
  <c r="E67" i="104"/>
  <c r="N66" i="104"/>
  <c r="K66" i="104"/>
  <c r="H66" i="104"/>
  <c r="E66" i="104"/>
  <c r="M60" i="104"/>
  <c r="L60" i="104"/>
  <c r="J60" i="104"/>
  <c r="I60" i="104"/>
  <c r="G60" i="104"/>
  <c r="F60" i="104"/>
  <c r="D60" i="104"/>
  <c r="C60" i="104"/>
  <c r="N59" i="104"/>
  <c r="K59" i="104"/>
  <c r="H59" i="104"/>
  <c r="E59" i="104"/>
  <c r="N58" i="104"/>
  <c r="N60" i="104" s="1"/>
  <c r="K58" i="104"/>
  <c r="H58" i="104"/>
  <c r="E58" i="104"/>
  <c r="M57" i="104"/>
  <c r="L57" i="104"/>
  <c r="J57" i="104"/>
  <c r="I57" i="104"/>
  <c r="G57" i="104"/>
  <c r="F57" i="104"/>
  <c r="D57" i="104"/>
  <c r="C57" i="104"/>
  <c r="N56" i="104"/>
  <c r="K56" i="104"/>
  <c r="H56" i="104"/>
  <c r="E56" i="104"/>
  <c r="N55" i="104"/>
  <c r="K55" i="104"/>
  <c r="H55" i="104"/>
  <c r="E55" i="104"/>
  <c r="M53" i="104"/>
  <c r="L53" i="104"/>
  <c r="J53" i="104"/>
  <c r="I53" i="104"/>
  <c r="G53" i="104"/>
  <c r="F53" i="104"/>
  <c r="D53" i="104"/>
  <c r="C53" i="104"/>
  <c r="M52" i="104"/>
  <c r="L52" i="104"/>
  <c r="J52" i="104"/>
  <c r="I52" i="104"/>
  <c r="G52" i="104"/>
  <c r="F52" i="104"/>
  <c r="F54" i="104" s="1"/>
  <c r="D52" i="104"/>
  <c r="C52" i="104"/>
  <c r="M51" i="104"/>
  <c r="L51" i="104"/>
  <c r="J51" i="104"/>
  <c r="I51" i="104"/>
  <c r="G51" i="104"/>
  <c r="F51" i="104"/>
  <c r="D51" i="104"/>
  <c r="C51" i="104"/>
  <c r="N50" i="104"/>
  <c r="K50" i="104"/>
  <c r="K51" i="104" s="1"/>
  <c r="H50" i="104"/>
  <c r="H51" i="104" s="1"/>
  <c r="E50" i="104"/>
  <c r="N49" i="104"/>
  <c r="K49" i="104"/>
  <c r="H49" i="104"/>
  <c r="E49" i="104"/>
  <c r="M48" i="104"/>
  <c r="L48" i="104"/>
  <c r="J48" i="104"/>
  <c r="I48" i="104"/>
  <c r="G48" i="104"/>
  <c r="F48" i="104"/>
  <c r="D48" i="104"/>
  <c r="C48" i="104"/>
  <c r="N47" i="104"/>
  <c r="K47" i="104"/>
  <c r="H47" i="104"/>
  <c r="E47" i="104"/>
  <c r="N46" i="104"/>
  <c r="N52" i="104" s="1"/>
  <c r="K46" i="104"/>
  <c r="K52" i="104" s="1"/>
  <c r="H46" i="104"/>
  <c r="H52" i="104" s="1"/>
  <c r="E46" i="104"/>
  <c r="E52" i="104" s="1"/>
  <c r="M44" i="104"/>
  <c r="L44" i="104"/>
  <c r="J44" i="104"/>
  <c r="I44" i="104"/>
  <c r="G44" i="104"/>
  <c r="F44" i="104"/>
  <c r="D44" i="104"/>
  <c r="C44" i="104"/>
  <c r="M43" i="104"/>
  <c r="L43" i="104"/>
  <c r="J43" i="104"/>
  <c r="I43" i="104"/>
  <c r="I45" i="104" s="1"/>
  <c r="G43" i="104"/>
  <c r="F43" i="104"/>
  <c r="D43" i="104"/>
  <c r="C43" i="104"/>
  <c r="M42" i="104"/>
  <c r="L42" i="104"/>
  <c r="J42" i="104"/>
  <c r="I42" i="104"/>
  <c r="G42" i="104"/>
  <c r="F42" i="104"/>
  <c r="D42" i="104"/>
  <c r="C42" i="104"/>
  <c r="N41" i="104"/>
  <c r="K41" i="104"/>
  <c r="H41" i="104"/>
  <c r="E41" i="104"/>
  <c r="N40" i="104"/>
  <c r="K40" i="104"/>
  <c r="H40" i="104"/>
  <c r="E40" i="104"/>
  <c r="M39" i="104"/>
  <c r="L39" i="104"/>
  <c r="J39" i="104"/>
  <c r="I39" i="104"/>
  <c r="G39" i="104"/>
  <c r="F39" i="104"/>
  <c r="D39" i="104"/>
  <c r="C39" i="104"/>
  <c r="N38" i="104"/>
  <c r="K38" i="104"/>
  <c r="H38" i="104"/>
  <c r="H44" i="104" s="1"/>
  <c r="E38" i="104"/>
  <c r="N37" i="104"/>
  <c r="K37" i="104"/>
  <c r="H37" i="104"/>
  <c r="E37" i="104"/>
  <c r="E43" i="104" s="1"/>
  <c r="M31" i="104"/>
  <c r="L31" i="104"/>
  <c r="J31" i="104"/>
  <c r="I31" i="104"/>
  <c r="G31" i="104"/>
  <c r="F31" i="104"/>
  <c r="D31" i="104"/>
  <c r="C31" i="104"/>
  <c r="N30" i="104"/>
  <c r="K30" i="104"/>
  <c r="H30" i="104"/>
  <c r="H31" i="104" s="1"/>
  <c r="E30" i="104"/>
  <c r="N29" i="104"/>
  <c r="N31" i="104" s="1"/>
  <c r="K29" i="104"/>
  <c r="H29" i="104"/>
  <c r="E29" i="104"/>
  <c r="M28" i="104"/>
  <c r="L28" i="104"/>
  <c r="J28" i="104"/>
  <c r="I28" i="104"/>
  <c r="G28" i="104"/>
  <c r="F28" i="104"/>
  <c r="D28" i="104"/>
  <c r="C28" i="104"/>
  <c r="N27" i="104"/>
  <c r="K27" i="104"/>
  <c r="H27" i="104"/>
  <c r="E27" i="104"/>
  <c r="N26" i="104"/>
  <c r="N28" i="104" s="1"/>
  <c r="K26" i="104"/>
  <c r="H26" i="104"/>
  <c r="E26" i="104"/>
  <c r="M24" i="104"/>
  <c r="L24" i="104"/>
  <c r="J24" i="104"/>
  <c r="I24" i="104"/>
  <c r="G24" i="104"/>
  <c r="F24" i="104"/>
  <c r="D24" i="104"/>
  <c r="C24" i="104"/>
  <c r="M23" i="104"/>
  <c r="L23" i="104"/>
  <c r="J23" i="104"/>
  <c r="I23" i="104"/>
  <c r="G23" i="104"/>
  <c r="F23" i="104"/>
  <c r="D23" i="104"/>
  <c r="C23" i="104"/>
  <c r="M22" i="104"/>
  <c r="L22" i="104"/>
  <c r="J22" i="104"/>
  <c r="I22" i="104"/>
  <c r="G22" i="104"/>
  <c r="F22" i="104"/>
  <c r="D22" i="104"/>
  <c r="C22" i="104"/>
  <c r="N21" i="104"/>
  <c r="K21" i="104"/>
  <c r="H21" i="104"/>
  <c r="E21" i="104"/>
  <c r="N20" i="104"/>
  <c r="K20" i="104"/>
  <c r="H20" i="104"/>
  <c r="E20" i="104"/>
  <c r="M19" i="104"/>
  <c r="L19" i="104"/>
  <c r="J19" i="104"/>
  <c r="I19" i="104"/>
  <c r="G19" i="104"/>
  <c r="F19" i="104"/>
  <c r="D19" i="104"/>
  <c r="C19" i="104"/>
  <c r="N18" i="104"/>
  <c r="N24" i="104" s="1"/>
  <c r="K18" i="104"/>
  <c r="K24" i="104" s="1"/>
  <c r="H18" i="104"/>
  <c r="E18" i="104"/>
  <c r="N17" i="104"/>
  <c r="N23" i="104" s="1"/>
  <c r="K17" i="104"/>
  <c r="H17" i="104"/>
  <c r="E17" i="104"/>
  <c r="M15" i="104"/>
  <c r="L15" i="104"/>
  <c r="J15" i="104"/>
  <c r="I15" i="104"/>
  <c r="G15" i="104"/>
  <c r="F15" i="104"/>
  <c r="D15" i="104"/>
  <c r="C15" i="104"/>
  <c r="M14" i="104"/>
  <c r="L14" i="104"/>
  <c r="L16" i="104" s="1"/>
  <c r="J14" i="104"/>
  <c r="I14" i="104"/>
  <c r="G14" i="104"/>
  <c r="G16" i="104" s="1"/>
  <c r="F14" i="104"/>
  <c r="D14" i="104"/>
  <c r="C14" i="104"/>
  <c r="M13" i="104"/>
  <c r="L13" i="104"/>
  <c r="J13" i="104"/>
  <c r="I13" i="104"/>
  <c r="G13" i="104"/>
  <c r="F13" i="104"/>
  <c r="D13" i="104"/>
  <c r="C13" i="104"/>
  <c r="N12" i="104"/>
  <c r="K12" i="104"/>
  <c r="H12" i="104"/>
  <c r="E12" i="104"/>
  <c r="N11" i="104"/>
  <c r="K11" i="104"/>
  <c r="H11" i="104"/>
  <c r="E11" i="104"/>
  <c r="M10" i="104"/>
  <c r="L10" i="104"/>
  <c r="J10" i="104"/>
  <c r="I10" i="104"/>
  <c r="G10" i="104"/>
  <c r="F10" i="104"/>
  <c r="D10" i="104"/>
  <c r="C10" i="104"/>
  <c r="N9" i="104"/>
  <c r="N10" i="104" s="1"/>
  <c r="K9" i="104"/>
  <c r="H9" i="104"/>
  <c r="E9" i="104"/>
  <c r="N8" i="104"/>
  <c r="K8" i="104"/>
  <c r="H8" i="104"/>
  <c r="E8" i="104"/>
  <c r="G175" i="103"/>
  <c r="C175" i="103"/>
  <c r="G174" i="103"/>
  <c r="C174" i="103"/>
  <c r="G172" i="103"/>
  <c r="C172" i="103"/>
  <c r="G171" i="103"/>
  <c r="C171" i="103"/>
  <c r="G166" i="103"/>
  <c r="C166" i="103"/>
  <c r="G165" i="103"/>
  <c r="C165" i="103"/>
  <c r="G163" i="103"/>
  <c r="C163" i="103"/>
  <c r="G162" i="103"/>
  <c r="C162" i="103"/>
  <c r="G157" i="103"/>
  <c r="C157" i="103"/>
  <c r="G156" i="103"/>
  <c r="C156" i="103"/>
  <c r="G154" i="103"/>
  <c r="C154" i="103"/>
  <c r="G153" i="103"/>
  <c r="C153" i="103"/>
  <c r="M118" i="103"/>
  <c r="L118" i="103"/>
  <c r="J118" i="103"/>
  <c r="I118" i="103"/>
  <c r="D118" i="103"/>
  <c r="C118" i="103"/>
  <c r="N117" i="103"/>
  <c r="K117" i="103"/>
  <c r="E117" i="103"/>
  <c r="N116" i="103"/>
  <c r="K116" i="103"/>
  <c r="E116" i="103"/>
  <c r="M115" i="103"/>
  <c r="L115" i="103"/>
  <c r="J115" i="103"/>
  <c r="I115" i="103"/>
  <c r="D115" i="103"/>
  <c r="C115" i="103"/>
  <c r="N114" i="103"/>
  <c r="K114" i="103"/>
  <c r="E114" i="103"/>
  <c r="N113" i="103"/>
  <c r="K113" i="103"/>
  <c r="E113" i="103"/>
  <c r="M111" i="103"/>
  <c r="L111" i="103"/>
  <c r="J111" i="103"/>
  <c r="J112" i="103" s="1"/>
  <c r="I111" i="103"/>
  <c r="I112" i="103" s="1"/>
  <c r="D111" i="103"/>
  <c r="C111" i="103"/>
  <c r="M110" i="103"/>
  <c r="L110" i="103"/>
  <c r="J110" i="103"/>
  <c r="I110" i="103"/>
  <c r="D110" i="103"/>
  <c r="C110" i="103"/>
  <c r="C112" i="103" s="1"/>
  <c r="M109" i="103"/>
  <c r="L109" i="103"/>
  <c r="J109" i="103"/>
  <c r="I109" i="103"/>
  <c r="D109" i="103"/>
  <c r="C109" i="103"/>
  <c r="N108" i="103"/>
  <c r="N109" i="103" s="1"/>
  <c r="K108" i="103"/>
  <c r="E108" i="103"/>
  <c r="N107" i="103"/>
  <c r="K107" i="103"/>
  <c r="E107" i="103"/>
  <c r="M106" i="103"/>
  <c r="L106" i="103"/>
  <c r="J106" i="103"/>
  <c r="I106" i="103"/>
  <c r="D106" i="103"/>
  <c r="C106" i="103"/>
  <c r="N105" i="103"/>
  <c r="N106" i="103" s="1"/>
  <c r="K105" i="103"/>
  <c r="E105" i="103"/>
  <c r="N104" i="103"/>
  <c r="K104" i="103"/>
  <c r="E104" i="103"/>
  <c r="E110" i="103" s="1"/>
  <c r="M102" i="103"/>
  <c r="L102" i="103"/>
  <c r="J102" i="103"/>
  <c r="I102" i="103"/>
  <c r="D102" i="103"/>
  <c r="C102" i="103"/>
  <c r="M101" i="103"/>
  <c r="L101" i="103"/>
  <c r="L103" i="103" s="1"/>
  <c r="J101" i="103"/>
  <c r="I101" i="103"/>
  <c r="D101" i="103"/>
  <c r="C101" i="103"/>
  <c r="M100" i="103"/>
  <c r="L100" i="103"/>
  <c r="J100" i="103"/>
  <c r="I100" i="103"/>
  <c r="D100" i="103"/>
  <c r="C100" i="103"/>
  <c r="N99" i="103"/>
  <c r="N102" i="103" s="1"/>
  <c r="K99" i="103"/>
  <c r="E99" i="103"/>
  <c r="N98" i="103"/>
  <c r="N101" i="103" s="1"/>
  <c r="K98" i="103"/>
  <c r="E98" i="103"/>
  <c r="M97" i="103"/>
  <c r="L97" i="103"/>
  <c r="J97" i="103"/>
  <c r="I97" i="103"/>
  <c r="D97" i="103"/>
  <c r="C97" i="103"/>
  <c r="N96" i="103"/>
  <c r="K96" i="103"/>
  <c r="K102" i="103" s="1"/>
  <c r="E96" i="103"/>
  <c r="N95" i="103"/>
  <c r="K95" i="103"/>
  <c r="E95" i="103"/>
  <c r="M89" i="103"/>
  <c r="L89" i="103"/>
  <c r="G89" i="103"/>
  <c r="F89" i="103"/>
  <c r="D89" i="103"/>
  <c r="C89" i="103"/>
  <c r="N88" i="103"/>
  <c r="H88" i="103"/>
  <c r="E88" i="103"/>
  <c r="N87" i="103"/>
  <c r="H87" i="103"/>
  <c r="E87" i="103"/>
  <c r="M86" i="103"/>
  <c r="L86" i="103"/>
  <c r="G86" i="103"/>
  <c r="F86" i="103"/>
  <c r="D86" i="103"/>
  <c r="C86" i="103"/>
  <c r="N85" i="103"/>
  <c r="H85" i="103"/>
  <c r="E85" i="103"/>
  <c r="N84" i="103"/>
  <c r="H84" i="103"/>
  <c r="E84" i="103"/>
  <c r="M82" i="103"/>
  <c r="L82" i="103"/>
  <c r="G82" i="103"/>
  <c r="F82" i="103"/>
  <c r="D82" i="103"/>
  <c r="C82" i="103"/>
  <c r="M81" i="103"/>
  <c r="M83" i="103" s="1"/>
  <c r="L81" i="103"/>
  <c r="G81" i="103"/>
  <c r="F81" i="103"/>
  <c r="D81" i="103"/>
  <c r="C81" i="103"/>
  <c r="M80" i="103"/>
  <c r="L80" i="103"/>
  <c r="G80" i="103"/>
  <c r="F80" i="103"/>
  <c r="D80" i="103"/>
  <c r="C80" i="103"/>
  <c r="N79" i="103"/>
  <c r="H79" i="103"/>
  <c r="E79" i="103"/>
  <c r="N78" i="103"/>
  <c r="H78" i="103"/>
  <c r="E78" i="103"/>
  <c r="M77" i="103"/>
  <c r="L77" i="103"/>
  <c r="G77" i="103"/>
  <c r="F77" i="103"/>
  <c r="D77" i="103"/>
  <c r="C77" i="103"/>
  <c r="N76" i="103"/>
  <c r="N82" i="103" s="1"/>
  <c r="H76" i="103"/>
  <c r="E76" i="103"/>
  <c r="N75" i="103"/>
  <c r="N81" i="103" s="1"/>
  <c r="H75" i="103"/>
  <c r="E75" i="103"/>
  <c r="E81" i="103" s="1"/>
  <c r="M73" i="103"/>
  <c r="L73" i="103"/>
  <c r="G73" i="103"/>
  <c r="F73" i="103"/>
  <c r="D73" i="103"/>
  <c r="C73" i="103"/>
  <c r="M72" i="103"/>
  <c r="M74" i="103" s="1"/>
  <c r="L72" i="103"/>
  <c r="G72" i="103"/>
  <c r="F72" i="103"/>
  <c r="D72" i="103"/>
  <c r="C72" i="103"/>
  <c r="M71" i="103"/>
  <c r="L71" i="103"/>
  <c r="G71" i="103"/>
  <c r="F71" i="103"/>
  <c r="D71" i="103"/>
  <c r="C71" i="103"/>
  <c r="N70" i="103"/>
  <c r="H70" i="103"/>
  <c r="E70" i="103"/>
  <c r="N69" i="103"/>
  <c r="H69" i="103"/>
  <c r="E69" i="103"/>
  <c r="E72" i="103" s="1"/>
  <c r="M68" i="103"/>
  <c r="L68" i="103"/>
  <c r="G68" i="103"/>
  <c r="F68" i="103"/>
  <c r="D68" i="103"/>
  <c r="C68" i="103"/>
  <c r="N67" i="103"/>
  <c r="H67" i="103"/>
  <c r="E67" i="103"/>
  <c r="N66" i="103"/>
  <c r="H66" i="103"/>
  <c r="H68" i="103" s="1"/>
  <c r="E66" i="103"/>
  <c r="M60" i="103"/>
  <c r="L60" i="103"/>
  <c r="J60" i="103"/>
  <c r="I60" i="103"/>
  <c r="G60" i="103"/>
  <c r="F60" i="103"/>
  <c r="D60" i="103"/>
  <c r="C60" i="103"/>
  <c r="N59" i="103"/>
  <c r="N60" i="103" s="1"/>
  <c r="K59" i="103"/>
  <c r="K60" i="103" s="1"/>
  <c r="H59" i="103"/>
  <c r="E59" i="103"/>
  <c r="N58" i="103"/>
  <c r="K58" i="103"/>
  <c r="H58" i="103"/>
  <c r="E58" i="103"/>
  <c r="M57" i="103"/>
  <c r="L57" i="103"/>
  <c r="J57" i="103"/>
  <c r="I57" i="103"/>
  <c r="G57" i="103"/>
  <c r="F57" i="103"/>
  <c r="D57" i="103"/>
  <c r="C57" i="103"/>
  <c r="N56" i="103"/>
  <c r="K56" i="103"/>
  <c r="H56" i="103"/>
  <c r="E56" i="103"/>
  <c r="N55" i="103"/>
  <c r="K55" i="103"/>
  <c r="H55" i="103"/>
  <c r="E55" i="103"/>
  <c r="M53" i="103"/>
  <c r="L53" i="103"/>
  <c r="J53" i="103"/>
  <c r="I53" i="103"/>
  <c r="G53" i="103"/>
  <c r="F53" i="103"/>
  <c r="D53" i="103"/>
  <c r="C53" i="103"/>
  <c r="M52" i="103"/>
  <c r="L52" i="103"/>
  <c r="J52" i="103"/>
  <c r="I52" i="103"/>
  <c r="G52" i="103"/>
  <c r="F52" i="103"/>
  <c r="D52" i="103"/>
  <c r="C52" i="103"/>
  <c r="M51" i="103"/>
  <c r="L51" i="103"/>
  <c r="J51" i="103"/>
  <c r="I51" i="103"/>
  <c r="G51" i="103"/>
  <c r="F51" i="103"/>
  <c r="D51" i="103"/>
  <c r="C51" i="103"/>
  <c r="N50" i="103"/>
  <c r="N51" i="103" s="1"/>
  <c r="K50" i="103"/>
  <c r="H50" i="103"/>
  <c r="E50" i="103"/>
  <c r="N49" i="103"/>
  <c r="K49" i="103"/>
  <c r="H49" i="103"/>
  <c r="E49" i="103"/>
  <c r="M48" i="103"/>
  <c r="L48" i="103"/>
  <c r="J48" i="103"/>
  <c r="I48" i="103"/>
  <c r="G48" i="103"/>
  <c r="F48" i="103"/>
  <c r="D48" i="103"/>
  <c r="C48" i="103"/>
  <c r="N47" i="103"/>
  <c r="K47" i="103"/>
  <c r="K53" i="103" s="1"/>
  <c r="H47" i="103"/>
  <c r="E47" i="103"/>
  <c r="N46" i="103"/>
  <c r="K46" i="103"/>
  <c r="H46" i="103"/>
  <c r="H48" i="103" s="1"/>
  <c r="E46" i="103"/>
  <c r="E52" i="103" s="1"/>
  <c r="M44" i="103"/>
  <c r="L44" i="103"/>
  <c r="J44" i="103"/>
  <c r="I44" i="103"/>
  <c r="G44" i="103"/>
  <c r="F44" i="103"/>
  <c r="D44" i="103"/>
  <c r="C44" i="103"/>
  <c r="M43" i="103"/>
  <c r="L43" i="103"/>
  <c r="J43" i="103"/>
  <c r="I43" i="103"/>
  <c r="G43" i="103"/>
  <c r="F43" i="103"/>
  <c r="F45" i="103" s="1"/>
  <c r="D43" i="103"/>
  <c r="D45" i="103" s="1"/>
  <c r="C43" i="103"/>
  <c r="C45" i="103" s="1"/>
  <c r="M42" i="103"/>
  <c r="L42" i="103"/>
  <c r="J42" i="103"/>
  <c r="I42" i="103"/>
  <c r="G42" i="103"/>
  <c r="F42" i="103"/>
  <c r="D42" i="103"/>
  <c r="C42" i="103"/>
  <c r="N41" i="103"/>
  <c r="K41" i="103"/>
  <c r="H41" i="103"/>
  <c r="E41" i="103"/>
  <c r="N40" i="103"/>
  <c r="K40" i="103"/>
  <c r="H40" i="103"/>
  <c r="E40" i="103"/>
  <c r="M39" i="103"/>
  <c r="L39" i="103"/>
  <c r="J39" i="103"/>
  <c r="I39" i="103"/>
  <c r="G39" i="103"/>
  <c r="F39" i="103"/>
  <c r="D39" i="103"/>
  <c r="C39" i="103"/>
  <c r="N38" i="103"/>
  <c r="K38" i="103"/>
  <c r="H38" i="103"/>
  <c r="E38" i="103"/>
  <c r="N37" i="103"/>
  <c r="K37" i="103"/>
  <c r="K43" i="103" s="1"/>
  <c r="H37" i="103"/>
  <c r="H43" i="103" s="1"/>
  <c r="E37" i="103"/>
  <c r="M31" i="103"/>
  <c r="L31" i="103"/>
  <c r="J31" i="103"/>
  <c r="I31" i="103"/>
  <c r="G31" i="103"/>
  <c r="F31" i="103"/>
  <c r="D31" i="103"/>
  <c r="C31" i="103"/>
  <c r="N30" i="103"/>
  <c r="K30" i="103"/>
  <c r="H30" i="103"/>
  <c r="E30" i="103"/>
  <c r="N29" i="103"/>
  <c r="K29" i="103"/>
  <c r="K31" i="103" s="1"/>
  <c r="H29" i="103"/>
  <c r="E29" i="103"/>
  <c r="M28" i="103"/>
  <c r="L28" i="103"/>
  <c r="J28" i="103"/>
  <c r="I28" i="103"/>
  <c r="G28" i="103"/>
  <c r="F28" i="103"/>
  <c r="D28" i="103"/>
  <c r="C28" i="103"/>
  <c r="N27" i="103"/>
  <c r="K27" i="103"/>
  <c r="H27" i="103"/>
  <c r="E27" i="103"/>
  <c r="N26" i="103"/>
  <c r="K26" i="103"/>
  <c r="K28" i="103" s="1"/>
  <c r="H26" i="103"/>
  <c r="E26" i="103"/>
  <c r="M24" i="103"/>
  <c r="L24" i="103"/>
  <c r="J24" i="103"/>
  <c r="I24" i="103"/>
  <c r="G24" i="103"/>
  <c r="F24" i="103"/>
  <c r="D24" i="103"/>
  <c r="C24" i="103"/>
  <c r="M23" i="103"/>
  <c r="L23" i="103"/>
  <c r="J23" i="103"/>
  <c r="J25" i="103" s="1"/>
  <c r="I23" i="103"/>
  <c r="G23" i="103"/>
  <c r="G25" i="103" s="1"/>
  <c r="F23" i="103"/>
  <c r="D23" i="103"/>
  <c r="C23" i="103"/>
  <c r="M22" i="103"/>
  <c r="L22" i="103"/>
  <c r="J22" i="103"/>
  <c r="I22" i="103"/>
  <c r="G22" i="103"/>
  <c r="F22" i="103"/>
  <c r="D22" i="103"/>
  <c r="C22" i="103"/>
  <c r="N21" i="103"/>
  <c r="K21" i="103"/>
  <c r="H21" i="103"/>
  <c r="E21" i="103"/>
  <c r="N20" i="103"/>
  <c r="K20" i="103"/>
  <c r="K22" i="103" s="1"/>
  <c r="H20" i="103"/>
  <c r="E20" i="103"/>
  <c r="M19" i="103"/>
  <c r="L19" i="103"/>
  <c r="J19" i="103"/>
  <c r="I19" i="103"/>
  <c r="G19" i="103"/>
  <c r="F19" i="103"/>
  <c r="D19" i="103"/>
  <c r="C19" i="103"/>
  <c r="N18" i="103"/>
  <c r="N24" i="103" s="1"/>
  <c r="K18" i="103"/>
  <c r="H18" i="103"/>
  <c r="H24" i="103" s="1"/>
  <c r="E18" i="103"/>
  <c r="E24" i="103" s="1"/>
  <c r="N17" i="103"/>
  <c r="N23" i="103" s="1"/>
  <c r="K17" i="103"/>
  <c r="K19" i="103" s="1"/>
  <c r="H17" i="103"/>
  <c r="E17" i="103"/>
  <c r="E23" i="103" s="1"/>
  <c r="M15" i="103"/>
  <c r="L15" i="103"/>
  <c r="J15" i="103"/>
  <c r="I15" i="103"/>
  <c r="G15" i="103"/>
  <c r="F15" i="103"/>
  <c r="D15" i="103"/>
  <c r="C15" i="103"/>
  <c r="M14" i="103"/>
  <c r="L14" i="103"/>
  <c r="J14" i="103"/>
  <c r="I14" i="103"/>
  <c r="G14" i="103"/>
  <c r="F14" i="103"/>
  <c r="F16" i="103" s="1"/>
  <c r="D14" i="103"/>
  <c r="D16" i="103" s="1"/>
  <c r="C14" i="103"/>
  <c r="M13" i="103"/>
  <c r="L13" i="103"/>
  <c r="J13" i="103"/>
  <c r="I13" i="103"/>
  <c r="G13" i="103"/>
  <c r="F13" i="103"/>
  <c r="D13" i="103"/>
  <c r="C13" i="103"/>
  <c r="N12" i="103"/>
  <c r="K12" i="103"/>
  <c r="H12" i="103"/>
  <c r="E12" i="103"/>
  <c r="N11" i="103"/>
  <c r="K11" i="103"/>
  <c r="K13" i="103" s="1"/>
  <c r="H11" i="103"/>
  <c r="E11" i="103"/>
  <c r="M10" i="103"/>
  <c r="L10" i="103"/>
  <c r="J10" i="103"/>
  <c r="I10" i="103"/>
  <c r="G10" i="103"/>
  <c r="F10" i="103"/>
  <c r="D10" i="103"/>
  <c r="C10" i="103"/>
  <c r="N9" i="103"/>
  <c r="N15" i="103" s="1"/>
  <c r="K9" i="103"/>
  <c r="H9" i="103"/>
  <c r="E9" i="103"/>
  <c r="N8" i="103"/>
  <c r="K8" i="103"/>
  <c r="H8" i="103"/>
  <c r="E8" i="103"/>
  <c r="M147" i="101"/>
  <c r="L147" i="101"/>
  <c r="J147" i="101"/>
  <c r="I147" i="101"/>
  <c r="G147" i="101"/>
  <c r="F147" i="101"/>
  <c r="D147" i="101"/>
  <c r="C147" i="101"/>
  <c r="N146" i="101"/>
  <c r="K146" i="101"/>
  <c r="H146" i="101"/>
  <c r="E146" i="101"/>
  <c r="N145" i="101"/>
  <c r="K145" i="101"/>
  <c r="H145" i="101"/>
  <c r="E145" i="101"/>
  <c r="M144" i="101"/>
  <c r="L144" i="101"/>
  <c r="J144" i="101"/>
  <c r="I144" i="101"/>
  <c r="G144" i="101"/>
  <c r="F144" i="101"/>
  <c r="D144" i="101"/>
  <c r="C144" i="101"/>
  <c r="N143" i="101"/>
  <c r="K143" i="101"/>
  <c r="H143" i="101"/>
  <c r="E143" i="101"/>
  <c r="N142" i="101"/>
  <c r="K142" i="101"/>
  <c r="K144" i="101" s="1"/>
  <c r="H142" i="101"/>
  <c r="E142" i="101"/>
  <c r="M140" i="101"/>
  <c r="L140" i="101"/>
  <c r="J140" i="101"/>
  <c r="I140" i="101"/>
  <c r="G140" i="101"/>
  <c r="F140" i="101"/>
  <c r="D140" i="101"/>
  <c r="C140" i="101"/>
  <c r="M139" i="101"/>
  <c r="M141" i="101" s="1"/>
  <c r="L139" i="101"/>
  <c r="J139" i="101"/>
  <c r="I139" i="101"/>
  <c r="G139" i="101"/>
  <c r="F139" i="101"/>
  <c r="D139" i="101"/>
  <c r="C139" i="101"/>
  <c r="M138" i="101"/>
  <c r="L138" i="101"/>
  <c r="J138" i="101"/>
  <c r="I138" i="101"/>
  <c r="G138" i="101"/>
  <c r="F138" i="101"/>
  <c r="D138" i="101"/>
  <c r="C138" i="101"/>
  <c r="N137" i="101"/>
  <c r="N138" i="101" s="1"/>
  <c r="K137" i="101"/>
  <c r="K138" i="101" s="1"/>
  <c r="H137" i="101"/>
  <c r="E137" i="101"/>
  <c r="M135" i="101"/>
  <c r="L135" i="101"/>
  <c r="J135" i="101"/>
  <c r="I135" i="101"/>
  <c r="G135" i="101"/>
  <c r="F135" i="101"/>
  <c r="D135" i="101"/>
  <c r="C135" i="101"/>
  <c r="N134" i="101"/>
  <c r="K134" i="101"/>
  <c r="H134" i="101"/>
  <c r="E134" i="101"/>
  <c r="N133" i="101"/>
  <c r="N139" i="101" s="1"/>
  <c r="K133" i="101"/>
  <c r="H133" i="101"/>
  <c r="H139" i="101" s="1"/>
  <c r="E133" i="101"/>
  <c r="M131" i="101"/>
  <c r="L131" i="101"/>
  <c r="J131" i="101"/>
  <c r="I131" i="101"/>
  <c r="G131" i="101"/>
  <c r="F131" i="101"/>
  <c r="D131" i="101"/>
  <c r="C131" i="101"/>
  <c r="M130" i="101"/>
  <c r="M132" i="101" s="1"/>
  <c r="L130" i="101"/>
  <c r="J130" i="101"/>
  <c r="I130" i="101"/>
  <c r="G130" i="101"/>
  <c r="F130" i="101"/>
  <c r="F132" i="101" s="1"/>
  <c r="D130" i="101"/>
  <c r="C130" i="101"/>
  <c r="C132" i="101" s="1"/>
  <c r="M129" i="101"/>
  <c r="L129" i="101"/>
  <c r="J129" i="101"/>
  <c r="I129" i="101"/>
  <c r="G129" i="101"/>
  <c r="F129" i="101"/>
  <c r="D129" i="101"/>
  <c r="C129" i="101"/>
  <c r="N128" i="101"/>
  <c r="K128" i="101"/>
  <c r="H128" i="101"/>
  <c r="E128" i="101"/>
  <c r="N127" i="101"/>
  <c r="K127" i="101"/>
  <c r="H127" i="101"/>
  <c r="E127" i="101"/>
  <c r="M126" i="101"/>
  <c r="L126" i="101"/>
  <c r="J126" i="101"/>
  <c r="I126" i="101"/>
  <c r="G126" i="101"/>
  <c r="F126" i="101"/>
  <c r="D126" i="101"/>
  <c r="C126" i="101"/>
  <c r="N125" i="101"/>
  <c r="N126" i="101" s="1"/>
  <c r="K125" i="101"/>
  <c r="H125" i="101"/>
  <c r="E125" i="101"/>
  <c r="N124" i="101"/>
  <c r="N130" i="101" s="1"/>
  <c r="K124" i="101"/>
  <c r="H124" i="101"/>
  <c r="E124" i="101"/>
  <c r="M118" i="101"/>
  <c r="L118" i="101"/>
  <c r="J118" i="101"/>
  <c r="I118" i="101"/>
  <c r="G118" i="101"/>
  <c r="F118" i="101"/>
  <c r="D118" i="101"/>
  <c r="C118" i="101"/>
  <c r="N117" i="101"/>
  <c r="K117" i="101"/>
  <c r="H117" i="101"/>
  <c r="E117" i="101"/>
  <c r="N116" i="101"/>
  <c r="K116" i="101"/>
  <c r="H116" i="101"/>
  <c r="E116" i="101"/>
  <c r="M115" i="101"/>
  <c r="L115" i="101"/>
  <c r="J115" i="101"/>
  <c r="I115" i="101"/>
  <c r="G115" i="101"/>
  <c r="F115" i="101"/>
  <c r="D115" i="101"/>
  <c r="C115" i="101"/>
  <c r="N114" i="101"/>
  <c r="K114" i="101"/>
  <c r="H114" i="101"/>
  <c r="E114" i="101"/>
  <c r="N113" i="101"/>
  <c r="K113" i="101"/>
  <c r="H113" i="101"/>
  <c r="E113" i="101"/>
  <c r="M111" i="101"/>
  <c r="L111" i="101"/>
  <c r="J111" i="101"/>
  <c r="I111" i="101"/>
  <c r="G111" i="101"/>
  <c r="F111" i="101"/>
  <c r="D111" i="101"/>
  <c r="C111" i="101"/>
  <c r="M110" i="101"/>
  <c r="L110" i="101"/>
  <c r="J110" i="101"/>
  <c r="I110" i="101"/>
  <c r="G110" i="101"/>
  <c r="F110" i="101"/>
  <c r="F112" i="101" s="1"/>
  <c r="D110" i="101"/>
  <c r="C110" i="101"/>
  <c r="M109" i="101"/>
  <c r="L109" i="101"/>
  <c r="J109" i="101"/>
  <c r="I109" i="101"/>
  <c r="G109" i="101"/>
  <c r="F109" i="101"/>
  <c r="D109" i="101"/>
  <c r="C109" i="101"/>
  <c r="N108" i="101"/>
  <c r="N109" i="101" s="1"/>
  <c r="K108" i="101"/>
  <c r="H108" i="101"/>
  <c r="E108" i="101"/>
  <c r="E109" i="101" s="1"/>
  <c r="M106" i="101"/>
  <c r="L106" i="101"/>
  <c r="J106" i="101"/>
  <c r="I106" i="101"/>
  <c r="G106" i="101"/>
  <c r="F106" i="101"/>
  <c r="D106" i="101"/>
  <c r="C106" i="101"/>
  <c r="N105" i="101"/>
  <c r="K105" i="101"/>
  <c r="K106" i="101" s="1"/>
  <c r="H105" i="101"/>
  <c r="E105" i="101"/>
  <c r="N104" i="101"/>
  <c r="N110" i="101" s="1"/>
  <c r="K104" i="101"/>
  <c r="K110" i="101" s="1"/>
  <c r="H104" i="101"/>
  <c r="E104" i="101"/>
  <c r="E110" i="101" s="1"/>
  <c r="M102" i="101"/>
  <c r="L102" i="101"/>
  <c r="J102" i="101"/>
  <c r="I102" i="101"/>
  <c r="G102" i="101"/>
  <c r="F102" i="101"/>
  <c r="D102" i="101"/>
  <c r="C102" i="101"/>
  <c r="M101" i="101"/>
  <c r="L101" i="101"/>
  <c r="J101" i="101"/>
  <c r="I101" i="101"/>
  <c r="G101" i="101"/>
  <c r="G103" i="101" s="1"/>
  <c r="F101" i="101"/>
  <c r="D101" i="101"/>
  <c r="C101" i="101"/>
  <c r="M100" i="101"/>
  <c r="L100" i="101"/>
  <c r="J100" i="101"/>
  <c r="I100" i="101"/>
  <c r="G100" i="101"/>
  <c r="F100" i="101"/>
  <c r="D100" i="101"/>
  <c r="C100" i="101"/>
  <c r="N99" i="101"/>
  <c r="K99" i="101"/>
  <c r="H99" i="101"/>
  <c r="E99" i="101"/>
  <c r="N98" i="101"/>
  <c r="K98" i="101"/>
  <c r="K100" i="101" s="1"/>
  <c r="H98" i="101"/>
  <c r="E98" i="101"/>
  <c r="M97" i="101"/>
  <c r="L97" i="101"/>
  <c r="J97" i="101"/>
  <c r="I97" i="101"/>
  <c r="G97" i="101"/>
  <c r="F97" i="101"/>
  <c r="D97" i="101"/>
  <c r="C97" i="101"/>
  <c r="N96" i="101"/>
  <c r="N97" i="101" s="1"/>
  <c r="K96" i="101"/>
  <c r="K102" i="101" s="1"/>
  <c r="H96" i="101"/>
  <c r="H102" i="101" s="1"/>
  <c r="E96" i="101"/>
  <c r="N95" i="101"/>
  <c r="K95" i="101"/>
  <c r="H95" i="101"/>
  <c r="E95" i="101"/>
  <c r="M89" i="101"/>
  <c r="L89" i="101"/>
  <c r="J89" i="101"/>
  <c r="I89" i="101"/>
  <c r="G89" i="101"/>
  <c r="F89" i="101"/>
  <c r="D89" i="101"/>
  <c r="C89" i="101"/>
  <c r="N88" i="101"/>
  <c r="N89" i="101" s="1"/>
  <c r="K88" i="101"/>
  <c r="H88" i="101"/>
  <c r="E88" i="101"/>
  <c r="N87" i="101"/>
  <c r="K87" i="101"/>
  <c r="H87" i="101"/>
  <c r="E87" i="101"/>
  <c r="M86" i="101"/>
  <c r="L86" i="101"/>
  <c r="J86" i="101"/>
  <c r="I86" i="101"/>
  <c r="G86" i="101"/>
  <c r="F86" i="101"/>
  <c r="D86" i="101"/>
  <c r="C86" i="101"/>
  <c r="N85" i="101"/>
  <c r="K85" i="101"/>
  <c r="H85" i="101"/>
  <c r="E85" i="101"/>
  <c r="N84" i="101"/>
  <c r="K84" i="101"/>
  <c r="H84" i="101"/>
  <c r="E84" i="101"/>
  <c r="M82" i="101"/>
  <c r="L82" i="101"/>
  <c r="J82" i="101"/>
  <c r="I82" i="101"/>
  <c r="G82" i="101"/>
  <c r="F82" i="101"/>
  <c r="D82" i="101"/>
  <c r="C82" i="101"/>
  <c r="M81" i="101"/>
  <c r="L81" i="101"/>
  <c r="L83" i="101" s="1"/>
  <c r="J81" i="101"/>
  <c r="I81" i="101"/>
  <c r="G81" i="101"/>
  <c r="F81" i="101"/>
  <c r="D81" i="101"/>
  <c r="C81" i="101"/>
  <c r="M80" i="101"/>
  <c r="L80" i="101"/>
  <c r="J80" i="101"/>
  <c r="I80" i="101"/>
  <c r="G80" i="101"/>
  <c r="F80" i="101"/>
  <c r="D80" i="101"/>
  <c r="C80" i="101"/>
  <c r="N79" i="101"/>
  <c r="K79" i="101"/>
  <c r="H79" i="101"/>
  <c r="H80" i="101" s="1"/>
  <c r="E79" i="101"/>
  <c r="E82" i="101" s="1"/>
  <c r="M77" i="101"/>
  <c r="L77" i="101"/>
  <c r="J77" i="101"/>
  <c r="I77" i="101"/>
  <c r="G77" i="101"/>
  <c r="F77" i="101"/>
  <c r="D77" i="101"/>
  <c r="C77" i="101"/>
  <c r="N76" i="101"/>
  <c r="K76" i="101"/>
  <c r="H76" i="101"/>
  <c r="E76" i="101"/>
  <c r="N75" i="101"/>
  <c r="N81" i="101" s="1"/>
  <c r="K75" i="101"/>
  <c r="K81" i="101" s="1"/>
  <c r="H75" i="101"/>
  <c r="E75" i="101"/>
  <c r="E81" i="101" s="1"/>
  <c r="M73" i="101"/>
  <c r="L73" i="101"/>
  <c r="J73" i="101"/>
  <c r="I73" i="101"/>
  <c r="G73" i="101"/>
  <c r="F73" i="101"/>
  <c r="D73" i="101"/>
  <c r="C73" i="101"/>
  <c r="M72" i="101"/>
  <c r="L72" i="101"/>
  <c r="L74" i="101" s="1"/>
  <c r="J72" i="101"/>
  <c r="I72" i="101"/>
  <c r="G72" i="101"/>
  <c r="G74" i="101" s="1"/>
  <c r="F72" i="101"/>
  <c r="F74" i="101" s="1"/>
  <c r="D72" i="101"/>
  <c r="C72" i="101"/>
  <c r="M71" i="101"/>
  <c r="L71" i="101"/>
  <c r="J71" i="101"/>
  <c r="I71" i="101"/>
  <c r="G71" i="101"/>
  <c r="F71" i="101"/>
  <c r="D71" i="101"/>
  <c r="C71" i="101"/>
  <c r="N70" i="101"/>
  <c r="K70" i="101"/>
  <c r="H70" i="101"/>
  <c r="E70" i="101"/>
  <c r="N69" i="101"/>
  <c r="K69" i="101"/>
  <c r="H69" i="101"/>
  <c r="E69" i="101"/>
  <c r="M68" i="101"/>
  <c r="L68" i="101"/>
  <c r="J68" i="101"/>
  <c r="I68" i="101"/>
  <c r="G68" i="101"/>
  <c r="F68" i="101"/>
  <c r="D68" i="101"/>
  <c r="C68" i="101"/>
  <c r="N67" i="101"/>
  <c r="N73" i="101" s="1"/>
  <c r="K67" i="101"/>
  <c r="H67" i="101"/>
  <c r="E67" i="101"/>
  <c r="N66" i="101"/>
  <c r="K66" i="101"/>
  <c r="H66" i="101"/>
  <c r="E66" i="101"/>
  <c r="M60" i="101"/>
  <c r="L60" i="101"/>
  <c r="J60" i="101"/>
  <c r="I60" i="101"/>
  <c r="G60" i="101"/>
  <c r="F60" i="101"/>
  <c r="D60" i="101"/>
  <c r="C60" i="101"/>
  <c r="N59" i="101"/>
  <c r="N60" i="101" s="1"/>
  <c r="K59" i="101"/>
  <c r="H59" i="101"/>
  <c r="E59" i="101"/>
  <c r="N58" i="101"/>
  <c r="K58" i="101"/>
  <c r="H58" i="101"/>
  <c r="E58" i="101"/>
  <c r="M57" i="101"/>
  <c r="L57" i="101"/>
  <c r="J57" i="101"/>
  <c r="I57" i="101"/>
  <c r="G57" i="101"/>
  <c r="F57" i="101"/>
  <c r="D57" i="101"/>
  <c r="C57" i="101"/>
  <c r="N56" i="101"/>
  <c r="K56" i="101"/>
  <c r="H56" i="101"/>
  <c r="E56" i="101"/>
  <c r="N55" i="101"/>
  <c r="K55" i="101"/>
  <c r="H55" i="101"/>
  <c r="E55" i="101"/>
  <c r="M53" i="101"/>
  <c r="L53" i="101"/>
  <c r="J53" i="101"/>
  <c r="I53" i="101"/>
  <c r="G53" i="101"/>
  <c r="F53" i="101"/>
  <c r="D53" i="101"/>
  <c r="C53" i="101"/>
  <c r="M52" i="101"/>
  <c r="L52" i="101"/>
  <c r="J52" i="101"/>
  <c r="J54" i="101" s="1"/>
  <c r="I52" i="101"/>
  <c r="G52" i="101"/>
  <c r="F52" i="101"/>
  <c r="D52" i="101"/>
  <c r="C52" i="101"/>
  <c r="M51" i="101"/>
  <c r="L51" i="101"/>
  <c r="J51" i="101"/>
  <c r="I51" i="101"/>
  <c r="G51" i="101"/>
  <c r="F51" i="101"/>
  <c r="D51" i="101"/>
  <c r="C51" i="101"/>
  <c r="N50" i="101"/>
  <c r="N51" i="101" s="1"/>
  <c r="K50" i="101"/>
  <c r="K51" i="101" s="1"/>
  <c r="H50" i="101"/>
  <c r="H51" i="101" s="1"/>
  <c r="E50" i="101"/>
  <c r="E51" i="101" s="1"/>
  <c r="M48" i="101"/>
  <c r="L48" i="101"/>
  <c r="J48" i="101"/>
  <c r="I48" i="101"/>
  <c r="G48" i="101"/>
  <c r="F48" i="101"/>
  <c r="D48" i="101"/>
  <c r="C48" i="101"/>
  <c r="N47" i="101"/>
  <c r="K47" i="101"/>
  <c r="H47" i="101"/>
  <c r="E47" i="101"/>
  <c r="N46" i="101"/>
  <c r="N52" i="101" s="1"/>
  <c r="K46" i="101"/>
  <c r="K52" i="101" s="1"/>
  <c r="H46" i="101"/>
  <c r="E46" i="101"/>
  <c r="E52" i="101" s="1"/>
  <c r="M44" i="101"/>
  <c r="L44" i="101"/>
  <c r="J44" i="101"/>
  <c r="I44" i="101"/>
  <c r="G44" i="101"/>
  <c r="F44" i="101"/>
  <c r="D44" i="101"/>
  <c r="C44" i="101"/>
  <c r="M43" i="101"/>
  <c r="L43" i="101"/>
  <c r="L45" i="101" s="1"/>
  <c r="J43" i="101"/>
  <c r="I43" i="101"/>
  <c r="G43" i="101"/>
  <c r="F43" i="101"/>
  <c r="D43" i="101"/>
  <c r="D45" i="101" s="1"/>
  <c r="C43" i="101"/>
  <c r="M42" i="101"/>
  <c r="L42" i="101"/>
  <c r="J42" i="101"/>
  <c r="I42" i="101"/>
  <c r="G42" i="101"/>
  <c r="F42" i="101"/>
  <c r="D42" i="101"/>
  <c r="C42" i="101"/>
  <c r="N41" i="101"/>
  <c r="K41" i="101"/>
  <c r="H41" i="101"/>
  <c r="E41" i="101"/>
  <c r="N40" i="101"/>
  <c r="K40" i="101"/>
  <c r="H40" i="101"/>
  <c r="E40" i="101"/>
  <c r="M39" i="101"/>
  <c r="L39" i="101"/>
  <c r="J39" i="101"/>
  <c r="I39" i="101"/>
  <c r="G39" i="101"/>
  <c r="F39" i="101"/>
  <c r="D39" i="101"/>
  <c r="C39" i="101"/>
  <c r="N38" i="101"/>
  <c r="K38" i="101"/>
  <c r="H38" i="101"/>
  <c r="E38" i="101"/>
  <c r="N37" i="101"/>
  <c r="N43" i="101" s="1"/>
  <c r="K37" i="101"/>
  <c r="K43" i="101" s="1"/>
  <c r="H37" i="101"/>
  <c r="E37" i="101"/>
  <c r="M31" i="101"/>
  <c r="L31" i="101"/>
  <c r="J31" i="101"/>
  <c r="I31" i="101"/>
  <c r="G31" i="101"/>
  <c r="F31" i="101"/>
  <c r="D31" i="101"/>
  <c r="C31" i="101"/>
  <c r="N30" i="101"/>
  <c r="K30" i="101"/>
  <c r="H30" i="101"/>
  <c r="E30" i="101"/>
  <c r="N29" i="101"/>
  <c r="K29" i="101"/>
  <c r="H29" i="101"/>
  <c r="E29" i="101"/>
  <c r="E31" i="101" s="1"/>
  <c r="M28" i="101"/>
  <c r="L28" i="101"/>
  <c r="J28" i="101"/>
  <c r="I28" i="101"/>
  <c r="G28" i="101"/>
  <c r="F28" i="101"/>
  <c r="D28" i="101"/>
  <c r="C28" i="101"/>
  <c r="N27" i="101"/>
  <c r="K27" i="101"/>
  <c r="H27" i="101"/>
  <c r="E27" i="101"/>
  <c r="N26" i="101"/>
  <c r="K26" i="101"/>
  <c r="H26" i="101"/>
  <c r="E26" i="101"/>
  <c r="M22" i="101"/>
  <c r="L22" i="101"/>
  <c r="J22" i="101"/>
  <c r="I22" i="101"/>
  <c r="G22" i="101"/>
  <c r="F22" i="101"/>
  <c r="D22" i="101"/>
  <c r="C22" i="101"/>
  <c r="N21" i="101"/>
  <c r="K21" i="101"/>
  <c r="H21" i="101"/>
  <c r="H22" i="101" s="1"/>
  <c r="E21" i="101"/>
  <c r="N20" i="101"/>
  <c r="K20" i="101"/>
  <c r="H20" i="101"/>
  <c r="E20" i="101"/>
  <c r="M19" i="101"/>
  <c r="L19" i="101"/>
  <c r="J19" i="101"/>
  <c r="I19" i="101"/>
  <c r="G19" i="101"/>
  <c r="F19" i="101"/>
  <c r="D19" i="101"/>
  <c r="C19" i="101"/>
  <c r="N18" i="101"/>
  <c r="K18" i="101"/>
  <c r="H18" i="101"/>
  <c r="E18" i="101"/>
  <c r="N17" i="101"/>
  <c r="K17" i="101"/>
  <c r="H17" i="101"/>
  <c r="H23" i="101" s="1"/>
  <c r="E17" i="101"/>
  <c r="E23" i="101" s="1"/>
  <c r="M13" i="101"/>
  <c r="L13" i="101"/>
  <c r="J13" i="101"/>
  <c r="I13" i="101"/>
  <c r="G13" i="101"/>
  <c r="F13" i="101"/>
  <c r="D13" i="101"/>
  <c r="C13" i="101"/>
  <c r="N12" i="101"/>
  <c r="K12" i="101"/>
  <c r="H12" i="101"/>
  <c r="E12" i="101"/>
  <c r="N11" i="101"/>
  <c r="K11" i="101"/>
  <c r="H11" i="101"/>
  <c r="E11" i="101"/>
  <c r="G175" i="101"/>
  <c r="C175" i="101"/>
  <c r="G174" i="101"/>
  <c r="C174" i="101"/>
  <c r="G172" i="101"/>
  <c r="C172" i="101"/>
  <c r="G171" i="101"/>
  <c r="C171" i="101"/>
  <c r="G166" i="101"/>
  <c r="C166" i="101"/>
  <c r="G165" i="101"/>
  <c r="C165" i="101"/>
  <c r="G163" i="101"/>
  <c r="C163" i="101"/>
  <c r="G162" i="101"/>
  <c r="C162" i="101"/>
  <c r="G157" i="101"/>
  <c r="C157" i="101"/>
  <c r="G156" i="101"/>
  <c r="C156" i="101"/>
  <c r="G154" i="101"/>
  <c r="C154" i="101"/>
  <c r="G153" i="101"/>
  <c r="C153" i="101"/>
  <c r="M24" i="101"/>
  <c r="L24" i="101"/>
  <c r="J24" i="101"/>
  <c r="I24" i="101"/>
  <c r="G24" i="101"/>
  <c r="F24" i="101"/>
  <c r="D24" i="101"/>
  <c r="C24" i="101"/>
  <c r="M23" i="101"/>
  <c r="M25" i="101" s="1"/>
  <c r="L23" i="101"/>
  <c r="J23" i="101"/>
  <c r="I23" i="101"/>
  <c r="G23" i="101"/>
  <c r="F23" i="101"/>
  <c r="D23" i="101"/>
  <c r="C23" i="101"/>
  <c r="M15" i="101"/>
  <c r="L15" i="101"/>
  <c r="J15" i="101"/>
  <c r="I15" i="101"/>
  <c r="G15" i="101"/>
  <c r="F15" i="101"/>
  <c r="D15" i="101"/>
  <c r="C15" i="101"/>
  <c r="M14" i="101"/>
  <c r="M16" i="101" s="1"/>
  <c r="L14" i="101"/>
  <c r="J14" i="101"/>
  <c r="I14" i="101"/>
  <c r="I16" i="101" s="1"/>
  <c r="G14" i="101"/>
  <c r="G16" i="101" s="1"/>
  <c r="F14" i="101"/>
  <c r="D14" i="101"/>
  <c r="C14" i="101"/>
  <c r="M10" i="101"/>
  <c r="L10" i="101"/>
  <c r="J10" i="101"/>
  <c r="I10" i="101"/>
  <c r="G10" i="101"/>
  <c r="F10" i="101"/>
  <c r="D10" i="101"/>
  <c r="C10" i="101"/>
  <c r="N9" i="101"/>
  <c r="K9" i="101"/>
  <c r="H9" i="101"/>
  <c r="E9" i="101"/>
  <c r="E15" i="101" s="1"/>
  <c r="N8" i="101"/>
  <c r="K8" i="101"/>
  <c r="H8" i="101"/>
  <c r="E8" i="101"/>
  <c r="H115" i="104"/>
  <c r="N144" i="104"/>
  <c r="K144" i="104"/>
  <c r="E86" i="104"/>
  <c r="K139" i="104"/>
  <c r="G83" i="104"/>
  <c r="N51" i="104"/>
  <c r="N22" i="104"/>
  <c r="K22" i="104"/>
  <c r="K109" i="104"/>
  <c r="D16" i="104"/>
  <c r="N86" i="104"/>
  <c r="D141" i="104"/>
  <c r="K100" i="104"/>
  <c r="N43" i="104"/>
  <c r="N14" i="104"/>
  <c r="K97" i="104"/>
  <c r="H97" i="104"/>
  <c r="J45" i="104"/>
  <c r="E60" i="104"/>
  <c r="N31" i="103"/>
  <c r="E86" i="103"/>
  <c r="K57" i="103"/>
  <c r="I54" i="103"/>
  <c r="H23" i="103"/>
  <c r="E73" i="103"/>
  <c r="M45" i="103"/>
  <c r="H44" i="103"/>
  <c r="E68" i="103"/>
  <c r="N147" i="101"/>
  <c r="K89" i="101"/>
  <c r="N144" i="101"/>
  <c r="K57" i="101"/>
  <c r="K140" i="101"/>
  <c r="E111" i="101"/>
  <c r="H82" i="101"/>
  <c r="N22" i="101"/>
  <c r="G54" i="101"/>
  <c r="F54" i="101"/>
  <c r="N71" i="101"/>
  <c r="K39" i="101"/>
  <c r="H101" i="104"/>
  <c r="H109" i="101"/>
  <c r="H147" i="101"/>
  <c r="L25" i="103"/>
  <c r="E51" i="103"/>
  <c r="H89" i="103"/>
  <c r="N57" i="104"/>
  <c r="N80" i="104"/>
  <c r="J132" i="104"/>
  <c r="K147" i="104"/>
  <c r="M25" i="103"/>
  <c r="E53" i="101"/>
  <c r="N14" i="103"/>
  <c r="N39" i="103"/>
  <c r="C74" i="103"/>
  <c r="E109" i="103"/>
  <c r="F16" i="104"/>
  <c r="H60" i="104"/>
  <c r="K80" i="104"/>
  <c r="K138" i="104"/>
  <c r="E82" i="104"/>
  <c r="H22" i="103"/>
  <c r="N10" i="103"/>
  <c r="N22" i="103"/>
  <c r="C54" i="104"/>
  <c r="K80" i="101"/>
  <c r="H86" i="101"/>
  <c r="N13" i="103"/>
  <c r="H42" i="103"/>
  <c r="E80" i="103"/>
  <c r="H22" i="104"/>
  <c r="E80" i="104"/>
  <c r="N89" i="104"/>
  <c r="E115" i="104"/>
  <c r="N80" i="101"/>
  <c r="H101" i="101"/>
  <c r="K139" i="101"/>
  <c r="K51" i="103"/>
  <c r="L54" i="103"/>
  <c r="H81" i="103"/>
  <c r="N97" i="103"/>
  <c r="H28" i="104"/>
  <c r="E89" i="104"/>
  <c r="E97" i="104"/>
  <c r="L103" i="104"/>
  <c r="G132" i="104"/>
  <c r="H138" i="104"/>
  <c r="H144" i="104"/>
  <c r="K23" i="104"/>
  <c r="K19" i="104"/>
  <c r="K165" i="104"/>
  <c r="E28" i="104"/>
  <c r="E72" i="104"/>
  <c r="E101" i="104"/>
  <c r="H110" i="104"/>
  <c r="K73" i="104"/>
  <c r="K102" i="104"/>
  <c r="K131" i="104"/>
  <c r="E19" i="104"/>
  <c r="E31" i="104"/>
  <c r="E77" i="104"/>
  <c r="E135" i="104"/>
  <c r="K135" i="104"/>
  <c r="H13" i="104"/>
  <c r="N13" i="104"/>
  <c r="H14" i="104"/>
  <c r="H100" i="104"/>
  <c r="E23" i="104"/>
  <c r="K24" i="103"/>
  <c r="K52" i="103"/>
  <c r="K48" i="103"/>
  <c r="N80" i="103"/>
  <c r="C25" i="103"/>
  <c r="N52" i="103"/>
  <c r="N110" i="103"/>
  <c r="K135" i="101"/>
  <c r="E101" i="101"/>
  <c r="H81" i="101"/>
  <c r="N82" i="101"/>
  <c r="K77" i="101"/>
  <c r="K48" i="101"/>
  <c r="K44" i="101"/>
  <c r="N39" i="101"/>
  <c r="F25" i="101"/>
  <c r="K165" i="101"/>
  <c r="G29" i="100"/>
  <c r="G26" i="100"/>
  <c r="G20" i="100"/>
  <c r="G17" i="100"/>
  <c r="G13" i="100"/>
  <c r="G12" i="100"/>
  <c r="G11" i="100"/>
  <c r="G8" i="100"/>
  <c r="G23" i="100"/>
  <c r="G119" i="98"/>
  <c r="C119" i="98"/>
  <c r="G118" i="98"/>
  <c r="C118" i="98"/>
  <c r="G116" i="98"/>
  <c r="C116" i="98"/>
  <c r="G115" i="98"/>
  <c r="C115" i="98"/>
  <c r="G110" i="98"/>
  <c r="C110" i="98"/>
  <c r="G109" i="98"/>
  <c r="K109" i="98" s="1"/>
  <c r="C109" i="98"/>
  <c r="G107" i="98"/>
  <c r="C107" i="98"/>
  <c r="G106" i="98"/>
  <c r="C106" i="98"/>
  <c r="G101" i="98"/>
  <c r="C101" i="98"/>
  <c r="G100" i="98"/>
  <c r="C100" i="98"/>
  <c r="G98" i="98"/>
  <c r="C98" i="98"/>
  <c r="G97" i="98"/>
  <c r="C97" i="98"/>
  <c r="M91" i="98"/>
  <c r="L91" i="98"/>
  <c r="J91" i="98"/>
  <c r="I91" i="98"/>
  <c r="G91" i="98"/>
  <c r="F91" i="98"/>
  <c r="D91" i="98"/>
  <c r="C91" i="98"/>
  <c r="N90" i="98"/>
  <c r="K90" i="98"/>
  <c r="H90" i="98"/>
  <c r="E90" i="98"/>
  <c r="N89" i="98"/>
  <c r="K89" i="98"/>
  <c r="H89" i="98"/>
  <c r="E89" i="98"/>
  <c r="M88" i="98"/>
  <c r="L88" i="98"/>
  <c r="J88" i="98"/>
  <c r="I88" i="98"/>
  <c r="G88" i="98"/>
  <c r="F88" i="98"/>
  <c r="D88" i="98"/>
  <c r="C88" i="98"/>
  <c r="N87" i="98"/>
  <c r="K87" i="98"/>
  <c r="H87" i="98"/>
  <c r="E87" i="98"/>
  <c r="N86" i="98"/>
  <c r="K86" i="98"/>
  <c r="H86" i="98"/>
  <c r="E86" i="98"/>
  <c r="M84" i="98"/>
  <c r="L84" i="98"/>
  <c r="J84" i="98"/>
  <c r="I84" i="98"/>
  <c r="G84" i="98"/>
  <c r="F84" i="98"/>
  <c r="D84" i="98"/>
  <c r="C84" i="98"/>
  <c r="M83" i="98"/>
  <c r="L83" i="98"/>
  <c r="J83" i="98"/>
  <c r="I83" i="98"/>
  <c r="I85" i="98" s="1"/>
  <c r="G83" i="98"/>
  <c r="F83" i="98"/>
  <c r="D83" i="98"/>
  <c r="C83" i="98"/>
  <c r="M82" i="98"/>
  <c r="L82" i="98"/>
  <c r="J82" i="98"/>
  <c r="I82" i="98"/>
  <c r="G82" i="98"/>
  <c r="F82" i="98"/>
  <c r="D82" i="98"/>
  <c r="C82" i="98"/>
  <c r="N81" i="98"/>
  <c r="K81" i="98"/>
  <c r="H81" i="98"/>
  <c r="H82" i="98" s="1"/>
  <c r="E81" i="98"/>
  <c r="N80" i="98"/>
  <c r="K80" i="98"/>
  <c r="H80" i="98"/>
  <c r="E80" i="98"/>
  <c r="M79" i="98"/>
  <c r="L79" i="98"/>
  <c r="J79" i="98"/>
  <c r="I79" i="98"/>
  <c r="G79" i="98"/>
  <c r="F79" i="98"/>
  <c r="D79" i="98"/>
  <c r="C79" i="98"/>
  <c r="N78" i="98"/>
  <c r="K78" i="98"/>
  <c r="H78" i="98"/>
  <c r="E78" i="98"/>
  <c r="E84" i="98" s="1"/>
  <c r="N77" i="98"/>
  <c r="N83" i="98" s="1"/>
  <c r="K77" i="98"/>
  <c r="K83" i="98" s="1"/>
  <c r="H77" i="98"/>
  <c r="H83" i="98" s="1"/>
  <c r="E77" i="98"/>
  <c r="M75" i="98"/>
  <c r="L75" i="98"/>
  <c r="L76" i="98" s="1"/>
  <c r="J75" i="98"/>
  <c r="I75" i="98"/>
  <c r="G75" i="98"/>
  <c r="F75" i="98"/>
  <c r="D75" i="98"/>
  <c r="C75" i="98"/>
  <c r="M74" i="98"/>
  <c r="L74" i="98"/>
  <c r="J74" i="98"/>
  <c r="I74" i="98"/>
  <c r="I76" i="98" s="1"/>
  <c r="G74" i="98"/>
  <c r="G76" i="98" s="1"/>
  <c r="F74" i="98"/>
  <c r="D74" i="98"/>
  <c r="C74" i="98"/>
  <c r="M73" i="98"/>
  <c r="L73" i="98"/>
  <c r="J73" i="98"/>
  <c r="I73" i="98"/>
  <c r="G73" i="98"/>
  <c r="F73" i="98"/>
  <c r="D73" i="98"/>
  <c r="C73" i="98"/>
  <c r="N72" i="98"/>
  <c r="H72" i="98"/>
  <c r="E72" i="98"/>
  <c r="N71" i="98"/>
  <c r="H71" i="98"/>
  <c r="E71" i="98"/>
  <c r="M70" i="98"/>
  <c r="L70" i="98"/>
  <c r="J70" i="98"/>
  <c r="I70" i="98"/>
  <c r="G70" i="98"/>
  <c r="F70" i="98"/>
  <c r="D70" i="98"/>
  <c r="C70" i="98"/>
  <c r="N69" i="98"/>
  <c r="K69" i="98"/>
  <c r="H69" i="98"/>
  <c r="E69" i="98"/>
  <c r="N68" i="98"/>
  <c r="K68" i="98"/>
  <c r="H68" i="98"/>
  <c r="E68" i="98"/>
  <c r="M61" i="98"/>
  <c r="L61" i="98"/>
  <c r="J61" i="98"/>
  <c r="I61" i="98"/>
  <c r="G61" i="98"/>
  <c r="F61" i="98"/>
  <c r="D61" i="98"/>
  <c r="C61" i="98"/>
  <c r="N60" i="98"/>
  <c r="K60" i="98"/>
  <c r="H60" i="98"/>
  <c r="E60" i="98"/>
  <c r="N59" i="98"/>
  <c r="K59" i="98"/>
  <c r="H59" i="98"/>
  <c r="E59" i="98"/>
  <c r="M58" i="98"/>
  <c r="L58" i="98"/>
  <c r="J58" i="98"/>
  <c r="I58" i="98"/>
  <c r="G58" i="98"/>
  <c r="F58" i="98"/>
  <c r="D58" i="98"/>
  <c r="C58" i="98"/>
  <c r="N57" i="98"/>
  <c r="K57" i="98"/>
  <c r="H57" i="98"/>
  <c r="E57" i="98"/>
  <c r="N56" i="98"/>
  <c r="K56" i="98"/>
  <c r="H56" i="98"/>
  <c r="E56" i="98"/>
  <c r="M54" i="98"/>
  <c r="L54" i="98"/>
  <c r="J54" i="98"/>
  <c r="I54" i="98"/>
  <c r="G54" i="98"/>
  <c r="F54" i="98"/>
  <c r="D54" i="98"/>
  <c r="C54" i="98"/>
  <c r="M53" i="98"/>
  <c r="L53" i="98"/>
  <c r="J53" i="98"/>
  <c r="I53" i="98"/>
  <c r="G53" i="98"/>
  <c r="G55" i="98" s="1"/>
  <c r="F53" i="98"/>
  <c r="F55" i="98" s="1"/>
  <c r="D53" i="98"/>
  <c r="D55" i="98" s="1"/>
  <c r="C53" i="98"/>
  <c r="M52" i="98"/>
  <c r="L52" i="98"/>
  <c r="J52" i="98"/>
  <c r="I52" i="98"/>
  <c r="G52" i="98"/>
  <c r="F52" i="98"/>
  <c r="D52" i="98"/>
  <c r="C52" i="98"/>
  <c r="N51" i="98"/>
  <c r="K51" i="98"/>
  <c r="H51" i="98"/>
  <c r="E51" i="98"/>
  <c r="N50" i="98"/>
  <c r="N52" i="98" s="1"/>
  <c r="K50" i="98"/>
  <c r="H50" i="98"/>
  <c r="E50" i="98"/>
  <c r="M49" i="98"/>
  <c r="L49" i="98"/>
  <c r="J49" i="98"/>
  <c r="I49" i="98"/>
  <c r="G49" i="98"/>
  <c r="F49" i="98"/>
  <c r="D49" i="98"/>
  <c r="C49" i="98"/>
  <c r="N48" i="98"/>
  <c r="K48" i="98"/>
  <c r="H48" i="98"/>
  <c r="E48" i="98"/>
  <c r="N47" i="98"/>
  <c r="N53" i="98" s="1"/>
  <c r="K47" i="98"/>
  <c r="H47" i="98"/>
  <c r="H53" i="98" s="1"/>
  <c r="E47" i="98"/>
  <c r="M45" i="98"/>
  <c r="L45" i="98"/>
  <c r="J45" i="98"/>
  <c r="I45" i="98"/>
  <c r="G45" i="98"/>
  <c r="F45" i="98"/>
  <c r="D45" i="98"/>
  <c r="C45" i="98"/>
  <c r="M44" i="98"/>
  <c r="L44" i="98"/>
  <c r="J44" i="98"/>
  <c r="I44" i="98"/>
  <c r="G44" i="98"/>
  <c r="G46" i="98" s="1"/>
  <c r="F44" i="98"/>
  <c r="D44" i="98"/>
  <c r="C44" i="98"/>
  <c r="M43" i="98"/>
  <c r="L43" i="98"/>
  <c r="J43" i="98"/>
  <c r="I43" i="98"/>
  <c r="G43" i="98"/>
  <c r="F43" i="98"/>
  <c r="D43" i="98"/>
  <c r="C43" i="98"/>
  <c r="N42" i="98"/>
  <c r="K42" i="98"/>
  <c r="H42" i="98"/>
  <c r="E42" i="98"/>
  <c r="N41" i="98"/>
  <c r="K41" i="98"/>
  <c r="H41" i="98"/>
  <c r="E41" i="98"/>
  <c r="M40" i="98"/>
  <c r="L40" i="98"/>
  <c r="J40" i="98"/>
  <c r="I40" i="98"/>
  <c r="G40" i="98"/>
  <c r="F40" i="98"/>
  <c r="D40" i="98"/>
  <c r="C40" i="98"/>
  <c r="N39" i="98"/>
  <c r="N45" i="98" s="1"/>
  <c r="K39" i="98"/>
  <c r="H39" i="98"/>
  <c r="E39" i="98"/>
  <c r="N38" i="98"/>
  <c r="K38" i="98"/>
  <c r="K40" i="98" s="1"/>
  <c r="H38" i="98"/>
  <c r="E38" i="98"/>
  <c r="M31" i="98"/>
  <c r="L31" i="98"/>
  <c r="J31" i="98"/>
  <c r="I31" i="98"/>
  <c r="G31" i="98"/>
  <c r="F31" i="98"/>
  <c r="D31" i="98"/>
  <c r="C31" i="98"/>
  <c r="N30" i="98"/>
  <c r="K30" i="98"/>
  <c r="H30" i="98"/>
  <c r="E30" i="98"/>
  <c r="N29" i="98"/>
  <c r="K29" i="98"/>
  <c r="H29" i="98"/>
  <c r="E29" i="98"/>
  <c r="M28" i="98"/>
  <c r="L28" i="98"/>
  <c r="J28" i="98"/>
  <c r="I28" i="98"/>
  <c r="G28" i="98"/>
  <c r="F28" i="98"/>
  <c r="D28" i="98"/>
  <c r="C28" i="98"/>
  <c r="N27" i="98"/>
  <c r="K27" i="98"/>
  <c r="H27" i="98"/>
  <c r="E27" i="98"/>
  <c r="N26" i="98"/>
  <c r="K26" i="98"/>
  <c r="H26" i="98"/>
  <c r="E26" i="98"/>
  <c r="M24" i="98"/>
  <c r="L24" i="98"/>
  <c r="J24" i="98"/>
  <c r="I24" i="98"/>
  <c r="G24" i="98"/>
  <c r="F24" i="98"/>
  <c r="D24" i="98"/>
  <c r="C24" i="98"/>
  <c r="M23" i="98"/>
  <c r="L23" i="98"/>
  <c r="J23" i="98"/>
  <c r="I23" i="98"/>
  <c r="G23" i="98"/>
  <c r="F23" i="98"/>
  <c r="D23" i="98"/>
  <c r="C23" i="98"/>
  <c r="M22" i="98"/>
  <c r="L22" i="98"/>
  <c r="J22" i="98"/>
  <c r="I22" i="98"/>
  <c r="G22" i="98"/>
  <c r="F22" i="98"/>
  <c r="D22" i="98"/>
  <c r="C22" i="98"/>
  <c r="N21" i="98"/>
  <c r="N22" i="98" s="1"/>
  <c r="K21" i="98"/>
  <c r="H21" i="98"/>
  <c r="E21" i="98"/>
  <c r="E22" i="98" s="1"/>
  <c r="N20" i="98"/>
  <c r="K20" i="98"/>
  <c r="H20" i="98"/>
  <c r="E20" i="98"/>
  <c r="M19" i="98"/>
  <c r="L19" i="98"/>
  <c r="J19" i="98"/>
  <c r="I19" i="98"/>
  <c r="G19" i="98"/>
  <c r="F19" i="98"/>
  <c r="D19" i="98"/>
  <c r="C19" i="98"/>
  <c r="N18" i="98"/>
  <c r="K18" i="98"/>
  <c r="H18" i="98"/>
  <c r="E18" i="98"/>
  <c r="N17" i="98"/>
  <c r="N23" i="98" s="1"/>
  <c r="K17" i="98"/>
  <c r="K23" i="98" s="1"/>
  <c r="H17" i="98"/>
  <c r="E17" i="98"/>
  <c r="E23" i="98" s="1"/>
  <c r="M15" i="98"/>
  <c r="L15" i="98"/>
  <c r="J15" i="98"/>
  <c r="I15" i="98"/>
  <c r="G15" i="98"/>
  <c r="F15" i="98"/>
  <c r="D15" i="98"/>
  <c r="C15" i="98"/>
  <c r="M14" i="98"/>
  <c r="L14" i="98"/>
  <c r="J14" i="98"/>
  <c r="I14" i="98"/>
  <c r="G14" i="98"/>
  <c r="F14" i="98"/>
  <c r="D14" i="98"/>
  <c r="C14" i="98"/>
  <c r="C16" i="98" s="1"/>
  <c r="M13" i="98"/>
  <c r="L13" i="98"/>
  <c r="J13" i="98"/>
  <c r="I13" i="98"/>
  <c r="G13" i="98"/>
  <c r="F13" i="98"/>
  <c r="D13" i="98"/>
  <c r="C13" i="98"/>
  <c r="N12" i="98"/>
  <c r="K12" i="98"/>
  <c r="H12" i="98"/>
  <c r="E12" i="98"/>
  <c r="N11" i="98"/>
  <c r="K11" i="98"/>
  <c r="H11" i="98"/>
  <c r="E11" i="98"/>
  <c r="M10" i="98"/>
  <c r="L10" i="98"/>
  <c r="J10" i="98"/>
  <c r="I10" i="98"/>
  <c r="G10" i="98"/>
  <c r="F10" i="98"/>
  <c r="D10" i="98"/>
  <c r="C10" i="98"/>
  <c r="N9" i="98"/>
  <c r="N15" i="98" s="1"/>
  <c r="K9" i="98"/>
  <c r="K15" i="98" s="1"/>
  <c r="H9" i="98"/>
  <c r="E9" i="98"/>
  <c r="N8" i="98"/>
  <c r="K8" i="98"/>
  <c r="H8" i="98"/>
  <c r="E8" i="98"/>
  <c r="M85" i="98"/>
  <c r="M55" i="98"/>
  <c r="K61" i="98"/>
  <c r="K52" i="98"/>
  <c r="K54" i="98"/>
  <c r="H70" i="98"/>
  <c r="H74" i="98"/>
  <c r="D85" i="98"/>
  <c r="K82" i="98"/>
  <c r="N54" i="98"/>
  <c r="E82" i="98"/>
  <c r="N88" i="98"/>
  <c r="E88" i="98"/>
  <c r="N75" i="98"/>
  <c r="H49" i="98"/>
  <c r="E44" i="98"/>
  <c r="G154" i="97"/>
  <c r="C154" i="97"/>
  <c r="G153" i="97"/>
  <c r="C153" i="97"/>
  <c r="G151" i="97"/>
  <c r="C151" i="97"/>
  <c r="G150" i="97"/>
  <c r="C150" i="97"/>
  <c r="G148" i="97"/>
  <c r="C148" i="97"/>
  <c r="G147" i="97"/>
  <c r="C147" i="97"/>
  <c r="G145" i="97"/>
  <c r="C145" i="97"/>
  <c r="G144" i="97"/>
  <c r="C144" i="97"/>
  <c r="G142" i="97"/>
  <c r="C142" i="97"/>
  <c r="G141" i="97"/>
  <c r="C141" i="97"/>
  <c r="G139" i="97"/>
  <c r="C139" i="97"/>
  <c r="G138" i="97"/>
  <c r="C138" i="97"/>
  <c r="M131" i="97"/>
  <c r="L131" i="97"/>
  <c r="J131" i="97"/>
  <c r="I131" i="97"/>
  <c r="G131" i="97"/>
  <c r="F131" i="97"/>
  <c r="D131" i="97"/>
  <c r="C131" i="97"/>
  <c r="M130" i="97"/>
  <c r="L130" i="97"/>
  <c r="J130" i="97"/>
  <c r="I130" i="97"/>
  <c r="G130" i="97"/>
  <c r="F130" i="97"/>
  <c r="D130" i="97"/>
  <c r="C130" i="97"/>
  <c r="M129" i="97"/>
  <c r="L129" i="97"/>
  <c r="J129" i="97"/>
  <c r="I129" i="97"/>
  <c r="G129" i="97"/>
  <c r="F129" i="97"/>
  <c r="D129" i="97"/>
  <c r="C129" i="97"/>
  <c r="N128" i="97"/>
  <c r="K128" i="97"/>
  <c r="H128" i="97"/>
  <c r="E128" i="97"/>
  <c r="N127" i="97"/>
  <c r="N129" i="97" s="1"/>
  <c r="K127" i="97"/>
  <c r="H127" i="97"/>
  <c r="E127" i="97"/>
  <c r="M126" i="97"/>
  <c r="L126" i="97"/>
  <c r="J126" i="97"/>
  <c r="I126" i="97"/>
  <c r="G126" i="97"/>
  <c r="F126" i="97"/>
  <c r="D126" i="97"/>
  <c r="C126" i="97"/>
  <c r="N125" i="97"/>
  <c r="K125" i="97"/>
  <c r="H125" i="97"/>
  <c r="E125" i="97"/>
  <c r="N124" i="97"/>
  <c r="K124" i="97"/>
  <c r="H124" i="97"/>
  <c r="E124" i="97"/>
  <c r="M123" i="97"/>
  <c r="L123" i="97"/>
  <c r="J123" i="97"/>
  <c r="I123" i="97"/>
  <c r="G123" i="97"/>
  <c r="F123" i="97"/>
  <c r="D123" i="97"/>
  <c r="C123" i="97"/>
  <c r="N122" i="97"/>
  <c r="N123" i="97" s="1"/>
  <c r="K122" i="97"/>
  <c r="H122" i="97"/>
  <c r="E122" i="97"/>
  <c r="E123" i="97" s="1"/>
  <c r="N121" i="97"/>
  <c r="K121" i="97"/>
  <c r="H121" i="97"/>
  <c r="E121" i="97"/>
  <c r="M120" i="97"/>
  <c r="L120" i="97"/>
  <c r="J120" i="97"/>
  <c r="I120" i="97"/>
  <c r="G120" i="97"/>
  <c r="F120" i="97"/>
  <c r="D120" i="97"/>
  <c r="C120" i="97"/>
  <c r="N119" i="97"/>
  <c r="K119" i="97"/>
  <c r="H119" i="97"/>
  <c r="H120" i="97" s="1"/>
  <c r="E119" i="97"/>
  <c r="N118" i="97"/>
  <c r="K118" i="97"/>
  <c r="H118" i="97"/>
  <c r="E118" i="97"/>
  <c r="E120" i="97" s="1"/>
  <c r="M114" i="97"/>
  <c r="L114" i="97"/>
  <c r="J114" i="97"/>
  <c r="I114" i="97"/>
  <c r="G114" i="97"/>
  <c r="F114" i="97"/>
  <c r="D114" i="97"/>
  <c r="C114" i="97"/>
  <c r="N113" i="97"/>
  <c r="K113" i="97"/>
  <c r="H113" i="97"/>
  <c r="E113" i="97"/>
  <c r="N112" i="97"/>
  <c r="K112" i="97"/>
  <c r="H112" i="97"/>
  <c r="E112" i="97"/>
  <c r="M105" i="97"/>
  <c r="L105" i="97"/>
  <c r="J105" i="97"/>
  <c r="I105" i="97"/>
  <c r="G105" i="97"/>
  <c r="F105" i="97"/>
  <c r="D105" i="97"/>
  <c r="C105" i="97"/>
  <c r="M104" i="97"/>
  <c r="L104" i="97"/>
  <c r="J104" i="97"/>
  <c r="I104" i="97"/>
  <c r="G104" i="97"/>
  <c r="F104" i="97"/>
  <c r="D104" i="97"/>
  <c r="C104" i="97"/>
  <c r="M103" i="97"/>
  <c r="L103" i="97"/>
  <c r="J103" i="97"/>
  <c r="I103" i="97"/>
  <c r="G103" i="97"/>
  <c r="F103" i="97"/>
  <c r="D103" i="97"/>
  <c r="C103" i="97"/>
  <c r="N102" i="97"/>
  <c r="K102" i="97"/>
  <c r="H102" i="97"/>
  <c r="E102" i="97"/>
  <c r="N101" i="97"/>
  <c r="K101" i="97"/>
  <c r="H101" i="97"/>
  <c r="E101" i="97"/>
  <c r="M100" i="97"/>
  <c r="L100" i="97"/>
  <c r="J100" i="97"/>
  <c r="I100" i="97"/>
  <c r="G100" i="97"/>
  <c r="F100" i="97"/>
  <c r="D100" i="97"/>
  <c r="C100" i="97"/>
  <c r="N99" i="97"/>
  <c r="K99" i="97"/>
  <c r="H99" i="97"/>
  <c r="H100" i="97" s="1"/>
  <c r="E99" i="97"/>
  <c r="N98" i="97"/>
  <c r="K98" i="97"/>
  <c r="H98" i="97"/>
  <c r="E98" i="97"/>
  <c r="M97" i="97"/>
  <c r="L97" i="97"/>
  <c r="J97" i="97"/>
  <c r="I97" i="97"/>
  <c r="G97" i="97"/>
  <c r="F97" i="97"/>
  <c r="D97" i="97"/>
  <c r="C97" i="97"/>
  <c r="N96" i="97"/>
  <c r="K96" i="97"/>
  <c r="H96" i="97"/>
  <c r="E96" i="97"/>
  <c r="N95" i="97"/>
  <c r="K95" i="97"/>
  <c r="H95" i="97"/>
  <c r="E95" i="97"/>
  <c r="M94" i="97"/>
  <c r="L94" i="97"/>
  <c r="J94" i="97"/>
  <c r="I94" i="97"/>
  <c r="G94" i="97"/>
  <c r="F94" i="97"/>
  <c r="D94" i="97"/>
  <c r="C94" i="97"/>
  <c r="N93" i="97"/>
  <c r="K93" i="97"/>
  <c r="H93" i="97"/>
  <c r="H94" i="97" s="1"/>
  <c r="E93" i="97"/>
  <c r="N92" i="97"/>
  <c r="K92" i="97"/>
  <c r="H92" i="97"/>
  <c r="E92" i="97"/>
  <c r="M88" i="97"/>
  <c r="L88" i="97"/>
  <c r="J88" i="97"/>
  <c r="I88" i="97"/>
  <c r="G88" i="97"/>
  <c r="F88" i="97"/>
  <c r="D88" i="97"/>
  <c r="C88" i="97"/>
  <c r="N87" i="97"/>
  <c r="K87" i="97"/>
  <c r="H87" i="97"/>
  <c r="E87" i="97"/>
  <c r="N86" i="97"/>
  <c r="K86" i="97"/>
  <c r="H86" i="97"/>
  <c r="E86" i="97"/>
  <c r="M79" i="97"/>
  <c r="L79" i="97"/>
  <c r="J79" i="97"/>
  <c r="I79" i="97"/>
  <c r="G79" i="97"/>
  <c r="F79" i="97"/>
  <c r="D79" i="97"/>
  <c r="C79" i="97"/>
  <c r="M78" i="97"/>
  <c r="L78" i="97"/>
  <c r="J78" i="97"/>
  <c r="I78" i="97"/>
  <c r="I80" i="97" s="1"/>
  <c r="G78" i="97"/>
  <c r="F78" i="97"/>
  <c r="D78" i="97"/>
  <c r="C78" i="97"/>
  <c r="C80" i="97" s="1"/>
  <c r="M77" i="97"/>
  <c r="L77" i="97"/>
  <c r="J77" i="97"/>
  <c r="I77" i="97"/>
  <c r="G77" i="97"/>
  <c r="F77" i="97"/>
  <c r="D77" i="97"/>
  <c r="C77" i="97"/>
  <c r="N76" i="97"/>
  <c r="K76" i="97"/>
  <c r="H76" i="97"/>
  <c r="E76" i="97"/>
  <c r="N75" i="97"/>
  <c r="K75" i="97"/>
  <c r="H75" i="97"/>
  <c r="E75" i="97"/>
  <c r="M74" i="97"/>
  <c r="L74" i="97"/>
  <c r="J74" i="97"/>
  <c r="I74" i="97"/>
  <c r="G74" i="97"/>
  <c r="F74" i="97"/>
  <c r="D74" i="97"/>
  <c r="C74" i="97"/>
  <c r="N73" i="97"/>
  <c r="K73" i="97"/>
  <c r="H73" i="97"/>
  <c r="H74" i="97" s="1"/>
  <c r="E73" i="97"/>
  <c r="N72" i="97"/>
  <c r="K72" i="97"/>
  <c r="H72" i="97"/>
  <c r="E72" i="97"/>
  <c r="M71" i="97"/>
  <c r="L71" i="97"/>
  <c r="J71" i="97"/>
  <c r="I71" i="97"/>
  <c r="G71" i="97"/>
  <c r="F71" i="97"/>
  <c r="D71" i="97"/>
  <c r="C71" i="97"/>
  <c r="N70" i="97"/>
  <c r="K70" i="97"/>
  <c r="H70" i="97"/>
  <c r="H71" i="97" s="1"/>
  <c r="E70" i="97"/>
  <c r="E71" i="97"/>
  <c r="N69" i="97"/>
  <c r="N71" i="97" s="1"/>
  <c r="K69" i="97"/>
  <c r="K71" i="97"/>
  <c r="H69" i="97"/>
  <c r="E69" i="97"/>
  <c r="M68" i="97"/>
  <c r="L68" i="97"/>
  <c r="J68" i="97"/>
  <c r="I68" i="97"/>
  <c r="G68" i="97"/>
  <c r="F68" i="97"/>
  <c r="D68" i="97"/>
  <c r="C68" i="97"/>
  <c r="N67" i="97"/>
  <c r="N68" i="97" s="1"/>
  <c r="K67" i="97"/>
  <c r="K68" i="97"/>
  <c r="H67" i="97"/>
  <c r="E67" i="97"/>
  <c r="N66" i="97"/>
  <c r="K66" i="97"/>
  <c r="H66" i="97"/>
  <c r="E66" i="97"/>
  <c r="E68" i="97" s="1"/>
  <c r="M62" i="97"/>
  <c r="L62" i="97"/>
  <c r="J62" i="97"/>
  <c r="I62" i="97"/>
  <c r="G62" i="97"/>
  <c r="F62" i="97"/>
  <c r="D62" i="97"/>
  <c r="C62" i="97"/>
  <c r="N61" i="97"/>
  <c r="K61" i="97"/>
  <c r="H61" i="97"/>
  <c r="E61" i="97"/>
  <c r="N60" i="97"/>
  <c r="N62" i="97" s="1"/>
  <c r="K60" i="97"/>
  <c r="H60" i="97"/>
  <c r="E60" i="97"/>
  <c r="M53" i="97"/>
  <c r="L53" i="97"/>
  <c r="J53" i="97"/>
  <c r="I53" i="97"/>
  <c r="G53" i="97"/>
  <c r="F53" i="97"/>
  <c r="D53" i="97"/>
  <c r="C53" i="97"/>
  <c r="M52" i="97"/>
  <c r="L52" i="97"/>
  <c r="J52" i="97"/>
  <c r="J54" i="97" s="1"/>
  <c r="I52" i="97"/>
  <c r="G52" i="97"/>
  <c r="F52" i="97"/>
  <c r="D52" i="97"/>
  <c r="C52" i="97"/>
  <c r="M51" i="97"/>
  <c r="L51" i="97"/>
  <c r="J51" i="97"/>
  <c r="I51" i="97"/>
  <c r="G51" i="97"/>
  <c r="F51" i="97"/>
  <c r="D51" i="97"/>
  <c r="C51" i="97"/>
  <c r="N50" i="97"/>
  <c r="K50" i="97"/>
  <c r="H50" i="97"/>
  <c r="E50" i="97"/>
  <c r="N49" i="97"/>
  <c r="K49" i="97"/>
  <c r="H49" i="97"/>
  <c r="E49" i="97"/>
  <c r="M48" i="97"/>
  <c r="L48" i="97"/>
  <c r="J48" i="97"/>
  <c r="I48" i="97"/>
  <c r="G48" i="97"/>
  <c r="F48" i="97"/>
  <c r="D48" i="97"/>
  <c r="C48" i="97"/>
  <c r="N47" i="97"/>
  <c r="K47" i="97"/>
  <c r="H47" i="97"/>
  <c r="E47" i="97"/>
  <c r="N46" i="97"/>
  <c r="K46" i="97"/>
  <c r="H46" i="97"/>
  <c r="E46" i="97"/>
  <c r="M45" i="97"/>
  <c r="L45" i="97"/>
  <c r="J45" i="97"/>
  <c r="I45" i="97"/>
  <c r="G45" i="97"/>
  <c r="F45" i="97"/>
  <c r="D45" i="97"/>
  <c r="C45" i="97"/>
  <c r="N44" i="97"/>
  <c r="K44" i="97"/>
  <c r="H44" i="97"/>
  <c r="E44" i="97"/>
  <c r="N43" i="97"/>
  <c r="K43" i="97"/>
  <c r="H43" i="97"/>
  <c r="E43" i="97"/>
  <c r="E45" i="97" s="1"/>
  <c r="M42" i="97"/>
  <c r="L42" i="97"/>
  <c r="J42" i="97"/>
  <c r="I42" i="97"/>
  <c r="G42" i="97"/>
  <c r="F42" i="97"/>
  <c r="D42" i="97"/>
  <c r="C42" i="97"/>
  <c r="N41" i="97"/>
  <c r="K41" i="97"/>
  <c r="H41" i="97"/>
  <c r="E41" i="97"/>
  <c r="N40" i="97"/>
  <c r="K40" i="97"/>
  <c r="H40" i="97"/>
  <c r="E40" i="97"/>
  <c r="M36" i="97"/>
  <c r="L36" i="97"/>
  <c r="J36" i="97"/>
  <c r="I36" i="97"/>
  <c r="G36" i="97"/>
  <c r="F36" i="97"/>
  <c r="D36" i="97"/>
  <c r="C36" i="97"/>
  <c r="N35" i="97"/>
  <c r="K35" i="97"/>
  <c r="H35" i="97"/>
  <c r="E35" i="97"/>
  <c r="N34" i="97"/>
  <c r="N36" i="97" s="1"/>
  <c r="K34" i="97"/>
  <c r="H34" i="97"/>
  <c r="E34" i="97"/>
  <c r="M27" i="97"/>
  <c r="L27" i="97"/>
  <c r="J27" i="97"/>
  <c r="I27" i="97"/>
  <c r="G27" i="97"/>
  <c r="F27" i="97"/>
  <c r="D27" i="97"/>
  <c r="C27" i="97"/>
  <c r="M26" i="97"/>
  <c r="L26" i="97"/>
  <c r="J26" i="97"/>
  <c r="I26" i="97"/>
  <c r="G26" i="97"/>
  <c r="F26" i="97"/>
  <c r="D26" i="97"/>
  <c r="C26" i="97"/>
  <c r="M25" i="97"/>
  <c r="L25" i="97"/>
  <c r="J25" i="97"/>
  <c r="I25" i="97"/>
  <c r="G25" i="97"/>
  <c r="F25" i="97"/>
  <c r="D25" i="97"/>
  <c r="C25" i="97"/>
  <c r="N24" i="97"/>
  <c r="K24" i="97"/>
  <c r="H24" i="97"/>
  <c r="E24" i="97"/>
  <c r="N23" i="97"/>
  <c r="K23" i="97"/>
  <c r="H23" i="97"/>
  <c r="E23" i="97"/>
  <c r="E25" i="97" s="1"/>
  <c r="M22" i="97"/>
  <c r="L22" i="97"/>
  <c r="J22" i="97"/>
  <c r="I22" i="97"/>
  <c r="G22" i="97"/>
  <c r="F22" i="97"/>
  <c r="D22" i="97"/>
  <c r="C22" i="97"/>
  <c r="N21" i="97"/>
  <c r="K21" i="97"/>
  <c r="H21" i="97"/>
  <c r="E21" i="97"/>
  <c r="N20" i="97"/>
  <c r="K20" i="97"/>
  <c r="H20" i="97"/>
  <c r="E20" i="97"/>
  <c r="M19" i="97"/>
  <c r="L19" i="97"/>
  <c r="J19" i="97"/>
  <c r="I19" i="97"/>
  <c r="G19" i="97"/>
  <c r="F19" i="97"/>
  <c r="D19" i="97"/>
  <c r="C19" i="97"/>
  <c r="N18" i="97"/>
  <c r="N19" i="97"/>
  <c r="K18" i="97"/>
  <c r="H18" i="97"/>
  <c r="E18" i="97"/>
  <c r="N17" i="97"/>
  <c r="K17" i="97"/>
  <c r="H17" i="97"/>
  <c r="E17" i="97"/>
  <c r="M16" i="97"/>
  <c r="L16" i="97"/>
  <c r="J16" i="97"/>
  <c r="I16" i="97"/>
  <c r="G16" i="97"/>
  <c r="F16" i="97"/>
  <c r="D16" i="97"/>
  <c r="C16" i="97"/>
  <c r="N15" i="97"/>
  <c r="K15" i="97"/>
  <c r="K16" i="97" s="1"/>
  <c r="H15" i="97"/>
  <c r="E15" i="97"/>
  <c r="N14" i="97"/>
  <c r="K14" i="97"/>
  <c r="H14" i="97"/>
  <c r="H16" i="97" s="1"/>
  <c r="E14" i="97"/>
  <c r="M10" i="97"/>
  <c r="L10" i="97"/>
  <c r="J10" i="97"/>
  <c r="I10" i="97"/>
  <c r="G10" i="97"/>
  <c r="F10" i="97"/>
  <c r="D10" i="97"/>
  <c r="C10" i="97"/>
  <c r="N9" i="97"/>
  <c r="K9" i="97"/>
  <c r="H9" i="97"/>
  <c r="E9" i="97"/>
  <c r="N8" i="97"/>
  <c r="K8" i="97"/>
  <c r="H8" i="97"/>
  <c r="H10" i="97" s="1"/>
  <c r="E8" i="97"/>
  <c r="F25" i="95"/>
  <c r="F24" i="95"/>
  <c r="F23" i="95"/>
  <c r="F20" i="95"/>
  <c r="F17" i="95"/>
  <c r="F14" i="95"/>
  <c r="F11" i="95"/>
  <c r="F8" i="95"/>
  <c r="F29" i="94"/>
  <c r="F26" i="94"/>
  <c r="F22" i="94"/>
  <c r="F21" i="94"/>
  <c r="F20" i="94"/>
  <c r="F17" i="94"/>
  <c r="F13" i="94"/>
  <c r="F12" i="94"/>
  <c r="F11" i="94"/>
  <c r="F8" i="94"/>
  <c r="K176" i="92"/>
  <c r="G176" i="92"/>
  <c r="C176" i="92"/>
  <c r="K175" i="92"/>
  <c r="G175" i="92"/>
  <c r="C175" i="92"/>
  <c r="K174" i="92"/>
  <c r="G174" i="92"/>
  <c r="C174" i="92"/>
  <c r="K173" i="92"/>
  <c r="G173" i="92"/>
  <c r="C173" i="92"/>
  <c r="K172" i="92"/>
  <c r="G172" i="92"/>
  <c r="C172" i="92"/>
  <c r="K171" i="92"/>
  <c r="G171" i="92"/>
  <c r="C171" i="92"/>
  <c r="K170" i="92"/>
  <c r="G170" i="92"/>
  <c r="C170" i="92"/>
  <c r="K169" i="92"/>
  <c r="G169" i="92"/>
  <c r="C169" i="92"/>
  <c r="K168" i="92"/>
  <c r="G168" i="92"/>
  <c r="C168" i="92"/>
  <c r="K167" i="92"/>
  <c r="G167" i="92"/>
  <c r="C167" i="92"/>
  <c r="K166" i="92"/>
  <c r="G166" i="92"/>
  <c r="C166" i="92"/>
  <c r="K165" i="92"/>
  <c r="G165" i="92"/>
  <c r="C165" i="92"/>
  <c r="K164" i="92"/>
  <c r="G164" i="92"/>
  <c r="C164" i="92"/>
  <c r="K163" i="92"/>
  <c r="G163" i="92"/>
  <c r="C163" i="92"/>
  <c r="K162" i="92"/>
  <c r="G162" i="92"/>
  <c r="C162" i="92"/>
  <c r="K161" i="92"/>
  <c r="G161" i="92"/>
  <c r="C161" i="92"/>
  <c r="K160" i="92"/>
  <c r="G160" i="92"/>
  <c r="C160" i="92"/>
  <c r="K159" i="92"/>
  <c r="G159" i="92"/>
  <c r="C159" i="92"/>
  <c r="K158" i="92"/>
  <c r="G158" i="92"/>
  <c r="C158" i="92"/>
  <c r="K157" i="92"/>
  <c r="G157" i="92"/>
  <c r="C157" i="92"/>
  <c r="K156" i="92"/>
  <c r="G156" i="92"/>
  <c r="C156" i="92"/>
  <c r="K155" i="92"/>
  <c r="G155" i="92"/>
  <c r="C155" i="92"/>
  <c r="K154" i="92"/>
  <c r="G154" i="92"/>
  <c r="C154" i="92"/>
  <c r="K153" i="92"/>
  <c r="G153" i="92"/>
  <c r="C153" i="92"/>
  <c r="F29" i="91"/>
  <c r="D29" i="91"/>
  <c r="C29" i="91"/>
  <c r="F26" i="91"/>
  <c r="D26" i="91"/>
  <c r="C26" i="91"/>
  <c r="D23" i="91"/>
  <c r="C23" i="91"/>
  <c r="F22" i="91"/>
  <c r="F21" i="91"/>
  <c r="F20" i="91"/>
  <c r="D20" i="91"/>
  <c r="C20" i="91"/>
  <c r="F17" i="91"/>
  <c r="D17" i="91"/>
  <c r="C17" i="91"/>
  <c r="D14" i="91"/>
  <c r="C14" i="91"/>
  <c r="F13" i="91"/>
  <c r="F12" i="91"/>
  <c r="F11" i="91"/>
  <c r="D11" i="91"/>
  <c r="C11" i="91"/>
  <c r="F8" i="91"/>
  <c r="D8" i="91"/>
  <c r="C8" i="91"/>
  <c r="N88" i="97"/>
  <c r="E94" i="97"/>
  <c r="H45" i="97"/>
  <c r="H68" i="97"/>
  <c r="E74" i="97"/>
  <c r="H126" i="97"/>
  <c r="E19" i="97"/>
  <c r="K45" i="97"/>
  <c r="K94" i="97"/>
  <c r="K120" i="97"/>
  <c r="K123" i="97"/>
  <c r="I37" i="5"/>
  <c r="G37" i="5"/>
  <c r="E37" i="5"/>
  <c r="C37" i="5"/>
  <c r="I36" i="5"/>
  <c r="G36" i="5"/>
  <c r="E36" i="5"/>
  <c r="C36" i="5"/>
  <c r="I35" i="5"/>
  <c r="G35" i="5"/>
  <c r="E35" i="5"/>
  <c r="C35" i="5"/>
  <c r="I34" i="5"/>
  <c r="G34" i="5"/>
  <c r="E34" i="5"/>
  <c r="C34" i="5"/>
  <c r="I33" i="5"/>
  <c r="G33" i="5"/>
  <c r="E33" i="5"/>
  <c r="C33" i="5"/>
  <c r="E32" i="5"/>
  <c r="C32" i="5"/>
  <c r="I31" i="5"/>
  <c r="G31" i="5"/>
  <c r="E31" i="5"/>
  <c r="I30" i="5"/>
  <c r="G30" i="5"/>
  <c r="C30" i="5"/>
  <c r="I24" i="5"/>
  <c r="G24" i="5"/>
  <c r="E22" i="5"/>
  <c r="I16" i="5"/>
  <c r="G16" i="5"/>
  <c r="I8" i="5"/>
  <c r="I32" i="5" s="1"/>
  <c r="F29" i="90"/>
  <c r="E29" i="90"/>
  <c r="C29" i="90"/>
  <c r="B29" i="90"/>
  <c r="G28" i="90"/>
  <c r="D28" i="90"/>
  <c r="G27" i="90"/>
  <c r="D27" i="90"/>
  <c r="G26" i="90"/>
  <c r="D26" i="90"/>
  <c r="G25" i="90"/>
  <c r="D25" i="90"/>
  <c r="G24" i="90"/>
  <c r="D24" i="90"/>
  <c r="G23" i="90"/>
  <c r="D23" i="90"/>
  <c r="G22" i="90"/>
  <c r="D22" i="90"/>
  <c r="G21" i="90"/>
  <c r="D21" i="90"/>
  <c r="G20" i="90"/>
  <c r="D20" i="90"/>
  <c r="G19" i="90"/>
  <c r="D19" i="90"/>
  <c r="G18" i="90"/>
  <c r="D18" i="90"/>
  <c r="G17" i="90"/>
  <c r="D17" i="90"/>
  <c r="G16" i="90"/>
  <c r="D16" i="90"/>
  <c r="G15" i="90"/>
  <c r="D15" i="90"/>
  <c r="G14" i="90"/>
  <c r="D14" i="90"/>
  <c r="G13" i="90"/>
  <c r="D13" i="90"/>
  <c r="G12" i="90"/>
  <c r="D12" i="90"/>
  <c r="G11" i="90"/>
  <c r="D11" i="90"/>
  <c r="G10" i="90"/>
  <c r="D10" i="90"/>
  <c r="G9" i="90"/>
  <c r="D9" i="90"/>
  <c r="F28" i="89"/>
  <c r="E28" i="89"/>
  <c r="C28" i="89"/>
  <c r="B28" i="89"/>
  <c r="G27" i="89"/>
  <c r="D27" i="89"/>
  <c r="G26" i="89"/>
  <c r="D26" i="89"/>
  <c r="G25" i="89"/>
  <c r="D25" i="89"/>
  <c r="G24" i="89"/>
  <c r="D24" i="89"/>
  <c r="G23" i="89"/>
  <c r="D23" i="89"/>
  <c r="G22" i="89"/>
  <c r="D22" i="89"/>
  <c r="G21" i="89"/>
  <c r="D21" i="89"/>
  <c r="G20" i="89"/>
  <c r="D20" i="89"/>
  <c r="G19" i="89"/>
  <c r="D19" i="89"/>
  <c r="G18" i="89"/>
  <c r="D18" i="89"/>
  <c r="G17" i="89"/>
  <c r="D17" i="89"/>
  <c r="G16" i="89"/>
  <c r="D16" i="89"/>
  <c r="G15" i="89"/>
  <c r="D15" i="89"/>
  <c r="G14" i="89"/>
  <c r="D14" i="89"/>
  <c r="G13" i="89"/>
  <c r="D13" i="89"/>
  <c r="G12" i="89"/>
  <c r="D12" i="89"/>
  <c r="G11" i="89"/>
  <c r="D11" i="89"/>
  <c r="G10" i="89"/>
  <c r="D10" i="89"/>
  <c r="G9" i="89"/>
  <c r="D9" i="89"/>
  <c r="G8" i="89"/>
  <c r="D8" i="89"/>
  <c r="G7" i="89"/>
  <c r="D7" i="89"/>
  <c r="G6" i="89"/>
  <c r="D6" i="89"/>
  <c r="F29" i="88"/>
  <c r="D29" i="88"/>
  <c r="C29" i="88"/>
  <c r="D26" i="88"/>
  <c r="C26" i="88"/>
  <c r="F26" i="88"/>
  <c r="F22" i="88"/>
  <c r="D22" i="88"/>
  <c r="C22" i="88"/>
  <c r="F21" i="88"/>
  <c r="D21" i="88"/>
  <c r="C21" i="88"/>
  <c r="C23" i="88" s="1"/>
  <c r="F20" i="88"/>
  <c r="D20" i="88"/>
  <c r="C20" i="88"/>
  <c r="F17" i="88"/>
  <c r="D17" i="88"/>
  <c r="C17" i="88"/>
  <c r="F13" i="88"/>
  <c r="D13" i="88"/>
  <c r="C13" i="88"/>
  <c r="F12" i="88"/>
  <c r="D12" i="88"/>
  <c r="D14" i="88" s="1"/>
  <c r="C12" i="88"/>
  <c r="F11" i="88"/>
  <c r="D11" i="88"/>
  <c r="C11" i="88"/>
  <c r="F8" i="88"/>
  <c r="D8" i="88"/>
  <c r="C8" i="88"/>
  <c r="K175" i="87"/>
  <c r="I175" i="87"/>
  <c r="K174" i="87"/>
  <c r="I174" i="87"/>
  <c r="K172" i="87"/>
  <c r="I172" i="87"/>
  <c r="K171" i="87"/>
  <c r="I171" i="87"/>
  <c r="K166" i="87"/>
  <c r="I166" i="87"/>
  <c r="I169" i="87" s="1"/>
  <c r="K165" i="87"/>
  <c r="I165" i="87"/>
  <c r="K163" i="87"/>
  <c r="I163" i="87"/>
  <c r="K162" i="87"/>
  <c r="I162" i="87"/>
  <c r="K160" i="87"/>
  <c r="I160" i="87"/>
  <c r="K159" i="87"/>
  <c r="I159" i="87"/>
  <c r="K157" i="87"/>
  <c r="I157" i="87"/>
  <c r="K156" i="87"/>
  <c r="I156" i="87"/>
  <c r="K154" i="87"/>
  <c r="I154" i="87"/>
  <c r="K153" i="87"/>
  <c r="I153" i="87"/>
  <c r="M34" i="5"/>
  <c r="M35" i="5"/>
  <c r="G32" i="5"/>
  <c r="H10" i="3"/>
  <c r="F10" i="3"/>
  <c r="B10" i="3"/>
  <c r="D10" i="3"/>
  <c r="X130" i="79"/>
  <c r="W130" i="79"/>
  <c r="V130" i="79"/>
  <c r="T130" i="79"/>
  <c r="S130" i="79"/>
  <c r="R130" i="79"/>
  <c r="P130" i="79"/>
  <c r="O130" i="79"/>
  <c r="N130" i="79"/>
  <c r="L130" i="79"/>
  <c r="K130" i="79"/>
  <c r="J130" i="79"/>
  <c r="H130" i="79"/>
  <c r="G130" i="79"/>
  <c r="F130" i="79"/>
  <c r="D130" i="79"/>
  <c r="C130" i="79"/>
  <c r="B130" i="79"/>
  <c r="AB129" i="79"/>
  <c r="AA129" i="79"/>
  <c r="Z129" i="79"/>
  <c r="Y129" i="79"/>
  <c r="U129" i="79"/>
  <c r="Q129" i="79"/>
  <c r="M129" i="79"/>
  <c r="I129" i="79"/>
  <c r="E129" i="79"/>
  <c r="AB128" i="79"/>
  <c r="AA128" i="79"/>
  <c r="Z128" i="79"/>
  <c r="Y128" i="79"/>
  <c r="U128" i="79"/>
  <c r="Q128" i="79"/>
  <c r="M128" i="79"/>
  <c r="I128" i="79"/>
  <c r="E128" i="79"/>
  <c r="AB127" i="79"/>
  <c r="AA127" i="79"/>
  <c r="Z127" i="79"/>
  <c r="Y127" i="79"/>
  <c r="U127" i="79"/>
  <c r="Q127" i="79"/>
  <c r="M127" i="79"/>
  <c r="I127" i="79"/>
  <c r="E127" i="79"/>
  <c r="AB126" i="79"/>
  <c r="AA126" i="79"/>
  <c r="Z126" i="79"/>
  <c r="Y126" i="79"/>
  <c r="U126" i="79"/>
  <c r="Q126" i="79"/>
  <c r="M126" i="79"/>
  <c r="I126" i="79"/>
  <c r="E126" i="79"/>
  <c r="AB125" i="79"/>
  <c r="AA125" i="79"/>
  <c r="Z125" i="79"/>
  <c r="Y125" i="79"/>
  <c r="U125" i="79"/>
  <c r="Q125" i="79"/>
  <c r="M125" i="79"/>
  <c r="I125" i="79"/>
  <c r="E125" i="79"/>
  <c r="AB124" i="79"/>
  <c r="AA124" i="79"/>
  <c r="Z124" i="79"/>
  <c r="Y124" i="79"/>
  <c r="U124" i="79"/>
  <c r="Q124" i="79"/>
  <c r="M124" i="79"/>
  <c r="I124" i="79"/>
  <c r="E124" i="79"/>
  <c r="AB123" i="79"/>
  <c r="AA123" i="79"/>
  <c r="Z123" i="79"/>
  <c r="Y123" i="79"/>
  <c r="U123" i="79"/>
  <c r="Q123" i="79"/>
  <c r="M123" i="79"/>
  <c r="I123" i="79"/>
  <c r="E123" i="79"/>
  <c r="AB122" i="79"/>
  <c r="AA122" i="79"/>
  <c r="Z122" i="79"/>
  <c r="Y122" i="79"/>
  <c r="U122" i="79"/>
  <c r="Q122" i="79"/>
  <c r="M122" i="79"/>
  <c r="I122" i="79"/>
  <c r="E122" i="79"/>
  <c r="AB121" i="79"/>
  <c r="AA121" i="79"/>
  <c r="Z121" i="79"/>
  <c r="Y121" i="79"/>
  <c r="U121" i="79"/>
  <c r="Q121" i="79"/>
  <c r="M121" i="79"/>
  <c r="I121" i="79"/>
  <c r="E121" i="79"/>
  <c r="AB120" i="79"/>
  <c r="AA120" i="79"/>
  <c r="Z120" i="79"/>
  <c r="Y120" i="79"/>
  <c r="U120" i="79"/>
  <c r="Q120" i="79"/>
  <c r="M120" i="79"/>
  <c r="I120" i="79"/>
  <c r="E120" i="79"/>
  <c r="AB119" i="79"/>
  <c r="AA119" i="79"/>
  <c r="Z119" i="79"/>
  <c r="Y119" i="79"/>
  <c r="U119" i="79"/>
  <c r="Q119" i="79"/>
  <c r="M119" i="79"/>
  <c r="I119" i="79"/>
  <c r="E119" i="79"/>
  <c r="AB118" i="79"/>
  <c r="AA118" i="79"/>
  <c r="Z118" i="79"/>
  <c r="Y118" i="79"/>
  <c r="U118" i="79"/>
  <c r="Q118" i="79"/>
  <c r="M118" i="79"/>
  <c r="I118" i="79"/>
  <c r="E118" i="79"/>
  <c r="AB117" i="79"/>
  <c r="AA117" i="79"/>
  <c r="Z117" i="79"/>
  <c r="Y117" i="79"/>
  <c r="U117" i="79"/>
  <c r="Q117" i="79"/>
  <c r="M117" i="79"/>
  <c r="I117" i="79"/>
  <c r="E117" i="79"/>
  <c r="AB116" i="79"/>
  <c r="AA116" i="79"/>
  <c r="Z116" i="79"/>
  <c r="Y116" i="79"/>
  <c r="U116" i="79"/>
  <c r="Q116" i="79"/>
  <c r="M116" i="79"/>
  <c r="I116" i="79"/>
  <c r="E116" i="79"/>
  <c r="AB115" i="79"/>
  <c r="AA115" i="79"/>
  <c r="Z115" i="79"/>
  <c r="Y115" i="79"/>
  <c r="U115" i="79"/>
  <c r="Q115" i="79"/>
  <c r="M115" i="79"/>
  <c r="I115" i="79"/>
  <c r="E115" i="79"/>
  <c r="AB114" i="79"/>
  <c r="AA114" i="79"/>
  <c r="Z114" i="79"/>
  <c r="Y114" i="79"/>
  <c r="U114" i="79"/>
  <c r="Q114" i="79"/>
  <c r="M114" i="79"/>
  <c r="I114" i="79"/>
  <c r="E114" i="79"/>
  <c r="AB113" i="79"/>
  <c r="AA113" i="79"/>
  <c r="Z113" i="79"/>
  <c r="Y113" i="79"/>
  <c r="U113" i="79"/>
  <c r="Q113" i="79"/>
  <c r="M113" i="79"/>
  <c r="I113" i="79"/>
  <c r="E113" i="79"/>
  <c r="AB112" i="79"/>
  <c r="AA112" i="79"/>
  <c r="Z112" i="79"/>
  <c r="Y112" i="79"/>
  <c r="U112" i="79"/>
  <c r="Q112" i="79"/>
  <c r="M112" i="79"/>
  <c r="I112" i="79"/>
  <c r="E112" i="79"/>
  <c r="AB111" i="79"/>
  <c r="AA111" i="79"/>
  <c r="Z111" i="79"/>
  <c r="Y111" i="79"/>
  <c r="U111" i="79"/>
  <c r="Q111" i="79"/>
  <c r="M111" i="79"/>
  <c r="I111" i="79"/>
  <c r="E111" i="79"/>
  <c r="AB110" i="79"/>
  <c r="AA110" i="79"/>
  <c r="Z110" i="79"/>
  <c r="Y110" i="79"/>
  <c r="U110" i="79"/>
  <c r="Q110" i="79"/>
  <c r="M110" i="79"/>
  <c r="I110" i="79"/>
  <c r="E110" i="79"/>
  <c r="AB109" i="79"/>
  <c r="AA109" i="79"/>
  <c r="Z109" i="79"/>
  <c r="Y109" i="79"/>
  <c r="U109" i="79"/>
  <c r="Q109" i="79"/>
  <c r="M109" i="79"/>
  <c r="I109" i="79"/>
  <c r="E109" i="79"/>
  <c r="AB108" i="79"/>
  <c r="AA108" i="79"/>
  <c r="Z108" i="79"/>
  <c r="Y108" i="79"/>
  <c r="U108" i="79"/>
  <c r="Q108" i="79"/>
  <c r="M108" i="79"/>
  <c r="I108" i="79"/>
  <c r="E108" i="79"/>
  <c r="AB107" i="79"/>
  <c r="AA107" i="79"/>
  <c r="Z107" i="79"/>
  <c r="Y107" i="79"/>
  <c r="U107" i="79"/>
  <c r="Q107" i="79"/>
  <c r="M107" i="79"/>
  <c r="I107" i="79"/>
  <c r="E107" i="79"/>
  <c r="AB106" i="79"/>
  <c r="AA106" i="79"/>
  <c r="Z106" i="79"/>
  <c r="Y106" i="79"/>
  <c r="U106" i="79"/>
  <c r="Q106" i="79"/>
  <c r="M106" i="79"/>
  <c r="I106" i="79"/>
  <c r="E106" i="79"/>
  <c r="AB105" i="79"/>
  <c r="AA105" i="79"/>
  <c r="Z105" i="79"/>
  <c r="Y105" i="79"/>
  <c r="U105" i="79"/>
  <c r="Q105" i="79"/>
  <c r="M105" i="79"/>
  <c r="I105" i="79"/>
  <c r="E105" i="79"/>
  <c r="AB104" i="79"/>
  <c r="AA104" i="79"/>
  <c r="Z104" i="79"/>
  <c r="Y104" i="79"/>
  <c r="U104" i="79"/>
  <c r="Q104" i="79"/>
  <c r="M104" i="79"/>
  <c r="I104" i="79"/>
  <c r="E104" i="79"/>
  <c r="AB103" i="79"/>
  <c r="AA103" i="79"/>
  <c r="Z103" i="79"/>
  <c r="Y103" i="79"/>
  <c r="U103" i="79"/>
  <c r="Q103" i="79"/>
  <c r="M103" i="79"/>
  <c r="I103" i="79"/>
  <c r="E103" i="79"/>
  <c r="AB102" i="79"/>
  <c r="AA102" i="79"/>
  <c r="Z102" i="79"/>
  <c r="Y102" i="79"/>
  <c r="U102" i="79"/>
  <c r="Q102" i="79"/>
  <c r="M102" i="79"/>
  <c r="I102" i="79"/>
  <c r="E102" i="79"/>
  <c r="AB101" i="79"/>
  <c r="AA101" i="79"/>
  <c r="Z101" i="79"/>
  <c r="Y101" i="79"/>
  <c r="U101" i="79"/>
  <c r="Q101" i="79"/>
  <c r="M101" i="79"/>
  <c r="I101" i="79"/>
  <c r="E101" i="79"/>
  <c r="AB100" i="79"/>
  <c r="AA100" i="79"/>
  <c r="Z100" i="79"/>
  <c r="Y100" i="79"/>
  <c r="U100" i="79"/>
  <c r="Q100" i="79"/>
  <c r="M100" i="79"/>
  <c r="I100" i="79"/>
  <c r="E100" i="79"/>
  <c r="AB99" i="79"/>
  <c r="AA99" i="79"/>
  <c r="Z99" i="79"/>
  <c r="Y99" i="79"/>
  <c r="U99" i="79"/>
  <c r="Q99" i="79"/>
  <c r="M99" i="79"/>
  <c r="I99" i="79"/>
  <c r="E99" i="79"/>
  <c r="AB98" i="79"/>
  <c r="AA98" i="79"/>
  <c r="Z98" i="79"/>
  <c r="Y98" i="79"/>
  <c r="U98" i="79"/>
  <c r="Q98" i="79"/>
  <c r="M98" i="79"/>
  <c r="I98" i="79"/>
  <c r="E98" i="79"/>
  <c r="AB97" i="79"/>
  <c r="AA97" i="79"/>
  <c r="Z97" i="79"/>
  <c r="Y97" i="79"/>
  <c r="U97" i="79"/>
  <c r="Q97" i="79"/>
  <c r="M97" i="79"/>
  <c r="I97" i="79"/>
  <c r="E97" i="79"/>
  <c r="AB96" i="79"/>
  <c r="AA96" i="79"/>
  <c r="Z96" i="79"/>
  <c r="Y96" i="79"/>
  <c r="U96" i="79"/>
  <c r="Q96" i="79"/>
  <c r="M96" i="79"/>
  <c r="I96" i="79"/>
  <c r="E96" i="79"/>
  <c r="AB95" i="79"/>
  <c r="AA95" i="79"/>
  <c r="Z95" i="79"/>
  <c r="Y95" i="79"/>
  <c r="U95" i="79"/>
  <c r="Q95" i="79"/>
  <c r="M95" i="79"/>
  <c r="I95" i="79"/>
  <c r="E95" i="79"/>
  <c r="AB94" i="79"/>
  <c r="AA94" i="79"/>
  <c r="Z94" i="79"/>
  <c r="Y94" i="79"/>
  <c r="U94" i="79"/>
  <c r="Q94" i="79"/>
  <c r="M94" i="79"/>
  <c r="I94" i="79"/>
  <c r="E94" i="79"/>
  <c r="AB44" i="79"/>
  <c r="AA44" i="79"/>
  <c r="Z44" i="79"/>
  <c r="X44" i="79"/>
  <c r="W44" i="79"/>
  <c r="V44" i="79"/>
  <c r="T44" i="79"/>
  <c r="S44" i="79"/>
  <c r="R44" i="79"/>
  <c r="P44" i="79"/>
  <c r="O44" i="79"/>
  <c r="N44" i="79"/>
  <c r="L44" i="79"/>
  <c r="K44" i="79"/>
  <c r="J44" i="79"/>
  <c r="H44" i="79"/>
  <c r="G44" i="79"/>
  <c r="F44" i="79"/>
  <c r="D44" i="79"/>
  <c r="C44" i="79"/>
  <c r="B44" i="79"/>
  <c r="AC43" i="79"/>
  <c r="U43" i="79"/>
  <c r="Q43" i="79"/>
  <c r="M43" i="79"/>
  <c r="I43" i="79"/>
  <c r="E43" i="79"/>
  <c r="AC42" i="79"/>
  <c r="U42" i="79"/>
  <c r="Q42" i="79"/>
  <c r="M42" i="79"/>
  <c r="I42" i="79"/>
  <c r="E42" i="79"/>
  <c r="AC41" i="79"/>
  <c r="U41" i="79"/>
  <c r="Q41" i="79"/>
  <c r="M41" i="79"/>
  <c r="I41" i="79"/>
  <c r="E41" i="79"/>
  <c r="AC40" i="79"/>
  <c r="U40" i="79"/>
  <c r="Q40" i="79"/>
  <c r="M40" i="79"/>
  <c r="I40" i="79"/>
  <c r="E40" i="79"/>
  <c r="AC39" i="79"/>
  <c r="U39" i="79"/>
  <c r="Q39" i="79"/>
  <c r="M39" i="79"/>
  <c r="I39" i="79"/>
  <c r="E39" i="79"/>
  <c r="AC38" i="79"/>
  <c r="U38" i="79"/>
  <c r="Q38" i="79"/>
  <c r="M38" i="79"/>
  <c r="I38" i="79"/>
  <c r="E38" i="79"/>
  <c r="AC37" i="79"/>
  <c r="U37" i="79"/>
  <c r="Q37" i="79"/>
  <c r="M37" i="79"/>
  <c r="I37" i="79"/>
  <c r="E37" i="79"/>
  <c r="AC36" i="79"/>
  <c r="U36" i="79"/>
  <c r="Q36" i="79"/>
  <c r="M36" i="79"/>
  <c r="I36" i="79"/>
  <c r="E36" i="79"/>
  <c r="AC35" i="79"/>
  <c r="U35" i="79"/>
  <c r="Q35" i="79"/>
  <c r="M35" i="79"/>
  <c r="I35" i="79"/>
  <c r="E35" i="79"/>
  <c r="AC34" i="79"/>
  <c r="U34" i="79"/>
  <c r="Q34" i="79"/>
  <c r="M34" i="79"/>
  <c r="I34" i="79"/>
  <c r="E34" i="79"/>
  <c r="AC33" i="79"/>
  <c r="U33" i="79"/>
  <c r="Q33" i="79"/>
  <c r="M33" i="79"/>
  <c r="I33" i="79"/>
  <c r="E33" i="79"/>
  <c r="AC32" i="79"/>
  <c r="U32" i="79"/>
  <c r="Q32" i="79"/>
  <c r="M32" i="79"/>
  <c r="I32" i="79"/>
  <c r="E32" i="79"/>
  <c r="AC31" i="79"/>
  <c r="U31" i="79"/>
  <c r="Q31" i="79"/>
  <c r="M31" i="79"/>
  <c r="I31" i="79"/>
  <c r="E31" i="79"/>
  <c r="AC30" i="79"/>
  <c r="U30" i="79"/>
  <c r="Q30" i="79"/>
  <c r="M30" i="79"/>
  <c r="I30" i="79"/>
  <c r="E30" i="79"/>
  <c r="AC29" i="79"/>
  <c r="U29" i="79"/>
  <c r="Q29" i="79"/>
  <c r="M29" i="79"/>
  <c r="I29" i="79"/>
  <c r="E29" i="79"/>
  <c r="AC28" i="79"/>
  <c r="U28" i="79"/>
  <c r="Q28" i="79"/>
  <c r="M28" i="79"/>
  <c r="I28" i="79"/>
  <c r="E28" i="79"/>
  <c r="AC27" i="79"/>
  <c r="U27" i="79"/>
  <c r="Q27" i="79"/>
  <c r="M27" i="79"/>
  <c r="I27" i="79"/>
  <c r="E27" i="79"/>
  <c r="AC26" i="79"/>
  <c r="U26" i="79"/>
  <c r="Q26" i="79"/>
  <c r="M26" i="79"/>
  <c r="I26" i="79"/>
  <c r="E26" i="79"/>
  <c r="AC25" i="79"/>
  <c r="U25" i="79"/>
  <c r="Q25" i="79"/>
  <c r="M25" i="79"/>
  <c r="I25" i="79"/>
  <c r="E25" i="79"/>
  <c r="AC24" i="79"/>
  <c r="U24" i="79"/>
  <c r="Q24" i="79"/>
  <c r="M24" i="79"/>
  <c r="I24" i="79"/>
  <c r="E24" i="79"/>
  <c r="AC23" i="79"/>
  <c r="U23" i="79"/>
  <c r="Q23" i="79"/>
  <c r="M23" i="79"/>
  <c r="I23" i="79"/>
  <c r="E23" i="79"/>
  <c r="AC22" i="79"/>
  <c r="U22" i="79"/>
  <c r="Q22" i="79"/>
  <c r="M22" i="79"/>
  <c r="I22" i="79"/>
  <c r="E22" i="79"/>
  <c r="AC21" i="79"/>
  <c r="U21" i="79"/>
  <c r="Q21" i="79"/>
  <c r="M21" i="79"/>
  <c r="I21" i="79"/>
  <c r="E21" i="79"/>
  <c r="AC20" i="79"/>
  <c r="U20" i="79"/>
  <c r="Q20" i="79"/>
  <c r="M20" i="79"/>
  <c r="I20" i="79"/>
  <c r="E20" i="79"/>
  <c r="AC19" i="79"/>
  <c r="U19" i="79"/>
  <c r="Q19" i="79"/>
  <c r="M19" i="79"/>
  <c r="I19" i="79"/>
  <c r="E19" i="79"/>
  <c r="AC18" i="79"/>
  <c r="U18" i="79"/>
  <c r="Q18" i="79"/>
  <c r="M18" i="79"/>
  <c r="I18" i="79"/>
  <c r="E18" i="79"/>
  <c r="AC17" i="79"/>
  <c r="U17" i="79"/>
  <c r="Q17" i="79"/>
  <c r="M17" i="79"/>
  <c r="I17" i="79"/>
  <c r="E17" i="79"/>
  <c r="AC16" i="79"/>
  <c r="U16" i="79"/>
  <c r="Q16" i="79"/>
  <c r="M16" i="79"/>
  <c r="I16" i="79"/>
  <c r="E16" i="79"/>
  <c r="AC15" i="79"/>
  <c r="U15" i="79"/>
  <c r="Q15" i="79"/>
  <c r="M15" i="79"/>
  <c r="I15" i="79"/>
  <c r="E15" i="79"/>
  <c r="AC14" i="79"/>
  <c r="U14" i="79"/>
  <c r="Q14" i="79"/>
  <c r="M14" i="79"/>
  <c r="I14" i="79"/>
  <c r="E14" i="79"/>
  <c r="AC13" i="79"/>
  <c r="U13" i="79"/>
  <c r="Q13" i="79"/>
  <c r="M13" i="79"/>
  <c r="I13" i="79"/>
  <c r="E13" i="79"/>
  <c r="AC12" i="79"/>
  <c r="U12" i="79"/>
  <c r="Q12" i="79"/>
  <c r="M12" i="79"/>
  <c r="I12" i="79"/>
  <c r="E12" i="79"/>
  <c r="AC11" i="79"/>
  <c r="U11" i="79"/>
  <c r="Q11" i="79"/>
  <c r="M11" i="79"/>
  <c r="I11" i="79"/>
  <c r="E11" i="79"/>
  <c r="AC10" i="79"/>
  <c r="U10" i="79"/>
  <c r="Q10" i="79"/>
  <c r="M10" i="79"/>
  <c r="I10" i="79"/>
  <c r="E10" i="79"/>
  <c r="AC9" i="79"/>
  <c r="U9" i="79"/>
  <c r="Q9" i="79"/>
  <c r="M9" i="79"/>
  <c r="I9" i="79"/>
  <c r="E9" i="79"/>
  <c r="AC8" i="79"/>
  <c r="U8" i="79"/>
  <c r="Q8" i="79"/>
  <c r="M8" i="79"/>
  <c r="I8" i="79"/>
  <c r="E8" i="79"/>
  <c r="AB16" i="58"/>
  <c r="Z16" i="58"/>
  <c r="X16" i="58"/>
  <c r="V16" i="58"/>
  <c r="T16" i="58"/>
  <c r="R16" i="58"/>
  <c r="P16" i="58"/>
  <c r="N16" i="58"/>
  <c r="L16" i="58"/>
  <c r="J16" i="58"/>
  <c r="H16" i="58"/>
  <c r="F16" i="58"/>
  <c r="D16" i="58"/>
  <c r="B16" i="58"/>
  <c r="AD15" i="58"/>
  <c r="AD12" i="58"/>
  <c r="AD11" i="58"/>
  <c r="AD10" i="58"/>
  <c r="AD9" i="58"/>
  <c r="AD7" i="58"/>
  <c r="AD6" i="58"/>
  <c r="AD5" i="58"/>
  <c r="AJ18" i="57"/>
  <c r="AJ17" i="57"/>
  <c r="AJ16" i="57"/>
  <c r="AJ15" i="57"/>
  <c r="AJ14" i="57"/>
  <c r="AJ13" i="57"/>
  <c r="AJ12" i="57"/>
  <c r="AJ11" i="57"/>
  <c r="AJ10" i="57"/>
  <c r="AJ9" i="57"/>
  <c r="AJ8" i="57"/>
  <c r="AJ7" i="57"/>
  <c r="AJ6" i="57"/>
  <c r="AJ5" i="57"/>
  <c r="P27" i="56"/>
  <c r="O27" i="56"/>
  <c r="N27" i="56"/>
  <c r="M27" i="56"/>
  <c r="L27" i="56"/>
  <c r="K27" i="56"/>
  <c r="J27" i="56"/>
  <c r="I27" i="56"/>
  <c r="H27" i="56"/>
  <c r="G27" i="56"/>
  <c r="F27" i="56"/>
  <c r="E27" i="56"/>
  <c r="D27" i="56"/>
  <c r="C27" i="56"/>
  <c r="B27" i="56"/>
  <c r="J27" i="55"/>
  <c r="I27" i="55"/>
  <c r="H27" i="55"/>
  <c r="G27" i="55"/>
  <c r="F27" i="55"/>
  <c r="E27" i="55"/>
  <c r="D27" i="55"/>
  <c r="C27" i="55"/>
  <c r="B27" i="55"/>
  <c r="F130" i="75"/>
  <c r="E130" i="75"/>
  <c r="C130" i="75"/>
  <c r="B130" i="75"/>
  <c r="I129" i="75"/>
  <c r="H129" i="75"/>
  <c r="G129" i="75"/>
  <c r="D129" i="75"/>
  <c r="I128" i="75"/>
  <c r="H128" i="75"/>
  <c r="G128" i="75"/>
  <c r="D128" i="75"/>
  <c r="I127" i="75"/>
  <c r="H127" i="75"/>
  <c r="G127" i="75"/>
  <c r="D127" i="75"/>
  <c r="I126" i="75"/>
  <c r="H126" i="75"/>
  <c r="G126" i="75"/>
  <c r="D126" i="75"/>
  <c r="I125" i="75"/>
  <c r="H125" i="75"/>
  <c r="G125" i="75"/>
  <c r="D125" i="75"/>
  <c r="I124" i="75"/>
  <c r="H124" i="75"/>
  <c r="G124" i="75"/>
  <c r="D124" i="75"/>
  <c r="I123" i="75"/>
  <c r="H123" i="75"/>
  <c r="G123" i="75"/>
  <c r="D123" i="75"/>
  <c r="I122" i="75"/>
  <c r="H122" i="75"/>
  <c r="G122" i="75"/>
  <c r="D122" i="75"/>
  <c r="I121" i="75"/>
  <c r="H121" i="75"/>
  <c r="G121" i="75"/>
  <c r="D121" i="75"/>
  <c r="I120" i="75"/>
  <c r="H120" i="75"/>
  <c r="G120" i="75"/>
  <c r="D120" i="75"/>
  <c r="I119" i="75"/>
  <c r="H119" i="75"/>
  <c r="G119" i="75"/>
  <c r="D119" i="75"/>
  <c r="I118" i="75"/>
  <c r="H118" i="75"/>
  <c r="G118" i="75"/>
  <c r="D118" i="75"/>
  <c r="I117" i="75"/>
  <c r="H117" i="75"/>
  <c r="G117" i="75"/>
  <c r="D117" i="75"/>
  <c r="I116" i="75"/>
  <c r="H116" i="75"/>
  <c r="G116" i="75"/>
  <c r="D116" i="75"/>
  <c r="I115" i="75"/>
  <c r="H115" i="75"/>
  <c r="G115" i="75"/>
  <c r="D115" i="75"/>
  <c r="I114" i="75"/>
  <c r="H114" i="75"/>
  <c r="G114" i="75"/>
  <c r="D114" i="75"/>
  <c r="I113" i="75"/>
  <c r="H113" i="75"/>
  <c r="G113" i="75"/>
  <c r="D113" i="75"/>
  <c r="I112" i="75"/>
  <c r="H112" i="75"/>
  <c r="G112" i="75"/>
  <c r="D112" i="75"/>
  <c r="I111" i="75"/>
  <c r="H111" i="75"/>
  <c r="G111" i="75"/>
  <c r="D111" i="75"/>
  <c r="I110" i="75"/>
  <c r="H110" i="75"/>
  <c r="G110" i="75"/>
  <c r="D110" i="75"/>
  <c r="I109" i="75"/>
  <c r="H109" i="75"/>
  <c r="G109" i="75"/>
  <c r="D109" i="75"/>
  <c r="I108" i="75"/>
  <c r="H108" i="75"/>
  <c r="G108" i="75"/>
  <c r="D108" i="75"/>
  <c r="I107" i="75"/>
  <c r="H107" i="75"/>
  <c r="G107" i="75"/>
  <c r="D107" i="75"/>
  <c r="I106" i="75"/>
  <c r="H106" i="75"/>
  <c r="G106" i="75"/>
  <c r="D106" i="75"/>
  <c r="I105" i="75"/>
  <c r="H105" i="75"/>
  <c r="G105" i="75"/>
  <c r="D105" i="75"/>
  <c r="I104" i="75"/>
  <c r="H104" i="75"/>
  <c r="G104" i="75"/>
  <c r="D104" i="75"/>
  <c r="I103" i="75"/>
  <c r="H103" i="75"/>
  <c r="G103" i="75"/>
  <c r="D103" i="75"/>
  <c r="I102" i="75"/>
  <c r="H102" i="75"/>
  <c r="G102" i="75"/>
  <c r="D102" i="75"/>
  <c r="I101" i="75"/>
  <c r="H101" i="75"/>
  <c r="G101" i="75"/>
  <c r="D101" i="75"/>
  <c r="I100" i="75"/>
  <c r="H100" i="75"/>
  <c r="G100" i="75"/>
  <c r="D100" i="75"/>
  <c r="I99" i="75"/>
  <c r="H99" i="75"/>
  <c r="G99" i="75"/>
  <c r="D99" i="75"/>
  <c r="I98" i="75"/>
  <c r="H98" i="75"/>
  <c r="G98" i="75"/>
  <c r="D98" i="75"/>
  <c r="I97" i="75"/>
  <c r="H97" i="75"/>
  <c r="G97" i="75"/>
  <c r="D97" i="75"/>
  <c r="I96" i="75"/>
  <c r="H96" i="75"/>
  <c r="G96" i="75"/>
  <c r="D96" i="75"/>
  <c r="I95" i="75"/>
  <c r="H95" i="75"/>
  <c r="G95" i="75"/>
  <c r="D95" i="75"/>
  <c r="I94" i="75"/>
  <c r="H94" i="75"/>
  <c r="G94" i="75"/>
  <c r="D94" i="75"/>
  <c r="O87" i="75"/>
  <c r="N87" i="75"/>
  <c r="L87" i="75"/>
  <c r="K87" i="75"/>
  <c r="I87" i="75"/>
  <c r="H87" i="75"/>
  <c r="F87" i="75"/>
  <c r="E87" i="75"/>
  <c r="C87" i="75"/>
  <c r="B87" i="75"/>
  <c r="P86" i="75"/>
  <c r="M86" i="75"/>
  <c r="J86" i="75"/>
  <c r="G86" i="75"/>
  <c r="D86" i="75"/>
  <c r="P85" i="75"/>
  <c r="M85" i="75"/>
  <c r="J85" i="75"/>
  <c r="G85" i="75"/>
  <c r="D85" i="75"/>
  <c r="P84" i="75"/>
  <c r="M84" i="75"/>
  <c r="J84" i="75"/>
  <c r="G84" i="75"/>
  <c r="D84" i="75"/>
  <c r="P83" i="75"/>
  <c r="M83" i="75"/>
  <c r="J83" i="75"/>
  <c r="G83" i="75"/>
  <c r="D83" i="75"/>
  <c r="P82" i="75"/>
  <c r="M82" i="75"/>
  <c r="J82" i="75"/>
  <c r="G82" i="75"/>
  <c r="D82" i="75"/>
  <c r="P81" i="75"/>
  <c r="M81" i="75"/>
  <c r="J81" i="75"/>
  <c r="G81" i="75"/>
  <c r="D81" i="75"/>
  <c r="P80" i="75"/>
  <c r="M80" i="75"/>
  <c r="J80" i="75"/>
  <c r="G80" i="75"/>
  <c r="D80" i="75"/>
  <c r="P79" i="75"/>
  <c r="M79" i="75"/>
  <c r="J79" i="75"/>
  <c r="G79" i="75"/>
  <c r="D79" i="75"/>
  <c r="P78" i="75"/>
  <c r="M78" i="75"/>
  <c r="J78" i="75"/>
  <c r="G78" i="75"/>
  <c r="D78" i="75"/>
  <c r="P77" i="75"/>
  <c r="M77" i="75"/>
  <c r="J77" i="75"/>
  <c r="G77" i="75"/>
  <c r="D77" i="75"/>
  <c r="P76" i="75"/>
  <c r="M76" i="75"/>
  <c r="J76" i="75"/>
  <c r="G76" i="75"/>
  <c r="D76" i="75"/>
  <c r="P75" i="75"/>
  <c r="M75" i="75"/>
  <c r="J75" i="75"/>
  <c r="G75" i="75"/>
  <c r="D75" i="75"/>
  <c r="P74" i="75"/>
  <c r="M74" i="75"/>
  <c r="J74" i="75"/>
  <c r="G74" i="75"/>
  <c r="D74" i="75"/>
  <c r="P73" i="75"/>
  <c r="M73" i="75"/>
  <c r="J73" i="75"/>
  <c r="G73" i="75"/>
  <c r="D73" i="75"/>
  <c r="P72" i="75"/>
  <c r="M72" i="75"/>
  <c r="J72" i="75"/>
  <c r="G72" i="75"/>
  <c r="D72" i="75"/>
  <c r="P71" i="75"/>
  <c r="M71" i="75"/>
  <c r="J71" i="75"/>
  <c r="G71" i="75"/>
  <c r="D71" i="75"/>
  <c r="P70" i="75"/>
  <c r="M70" i="75"/>
  <c r="J70" i="75"/>
  <c r="G70" i="75"/>
  <c r="D70" i="75"/>
  <c r="P69" i="75"/>
  <c r="M69" i="75"/>
  <c r="J69" i="75"/>
  <c r="G69" i="75"/>
  <c r="D69" i="75"/>
  <c r="P68" i="75"/>
  <c r="M68" i="75"/>
  <c r="J68" i="75"/>
  <c r="G68" i="75"/>
  <c r="D68" i="75"/>
  <c r="P67" i="75"/>
  <c r="M67" i="75"/>
  <c r="J67" i="75"/>
  <c r="G67" i="75"/>
  <c r="D67" i="75"/>
  <c r="P66" i="75"/>
  <c r="M66" i="75"/>
  <c r="J66" i="75"/>
  <c r="G66" i="75"/>
  <c r="D66" i="75"/>
  <c r="P65" i="75"/>
  <c r="M65" i="75"/>
  <c r="J65" i="75"/>
  <c r="G65" i="75"/>
  <c r="D65" i="75"/>
  <c r="P64" i="75"/>
  <c r="M64" i="75"/>
  <c r="J64" i="75"/>
  <c r="G64" i="75"/>
  <c r="D64" i="75"/>
  <c r="P63" i="75"/>
  <c r="M63" i="75"/>
  <c r="J63" i="75"/>
  <c r="G63" i="75"/>
  <c r="D63" i="75"/>
  <c r="P62" i="75"/>
  <c r="M62" i="75"/>
  <c r="J62" i="75"/>
  <c r="G62" i="75"/>
  <c r="D62" i="75"/>
  <c r="P61" i="75"/>
  <c r="M61" i="75"/>
  <c r="J61" i="75"/>
  <c r="G61" i="75"/>
  <c r="D61" i="75"/>
  <c r="P60" i="75"/>
  <c r="M60" i="75"/>
  <c r="J60" i="75"/>
  <c r="G60" i="75"/>
  <c r="D60" i="75"/>
  <c r="P59" i="75"/>
  <c r="M59" i="75"/>
  <c r="J59" i="75"/>
  <c r="G59" i="75"/>
  <c r="D59" i="75"/>
  <c r="P58" i="75"/>
  <c r="M58" i="75"/>
  <c r="J58" i="75"/>
  <c r="G58" i="75"/>
  <c r="D58" i="75"/>
  <c r="P57" i="75"/>
  <c r="M57" i="75"/>
  <c r="J57" i="75"/>
  <c r="G57" i="75"/>
  <c r="D57" i="75"/>
  <c r="P56" i="75"/>
  <c r="M56" i="75"/>
  <c r="J56" i="75"/>
  <c r="G56" i="75"/>
  <c r="D56" i="75"/>
  <c r="P55" i="75"/>
  <c r="M55" i="75"/>
  <c r="J55" i="75"/>
  <c r="G55" i="75"/>
  <c r="D55" i="75"/>
  <c r="P54" i="75"/>
  <c r="M54" i="75"/>
  <c r="J54" i="75"/>
  <c r="G54" i="75"/>
  <c r="D54" i="75"/>
  <c r="P53" i="75"/>
  <c r="M53" i="75"/>
  <c r="J53" i="75"/>
  <c r="G53" i="75"/>
  <c r="D53" i="75"/>
  <c r="P52" i="75"/>
  <c r="M52" i="75"/>
  <c r="J52" i="75"/>
  <c r="G52" i="75"/>
  <c r="D52" i="75"/>
  <c r="P51" i="75"/>
  <c r="M51" i="75"/>
  <c r="J51" i="75"/>
  <c r="G51" i="75"/>
  <c r="D51" i="75"/>
  <c r="O44" i="75"/>
  <c r="N44" i="75"/>
  <c r="L44" i="75"/>
  <c r="K44" i="75"/>
  <c r="M44" i="75" s="1"/>
  <c r="I44" i="75"/>
  <c r="H44" i="75"/>
  <c r="F44" i="75"/>
  <c r="E44" i="75"/>
  <c r="C44" i="75"/>
  <c r="B44" i="75"/>
  <c r="P43" i="75"/>
  <c r="M43" i="75"/>
  <c r="J43" i="75"/>
  <c r="G43" i="75"/>
  <c r="D43" i="75"/>
  <c r="P42" i="75"/>
  <c r="M42" i="75"/>
  <c r="J42" i="75"/>
  <c r="G42" i="75"/>
  <c r="D42" i="75"/>
  <c r="P41" i="75"/>
  <c r="M41" i="75"/>
  <c r="J41" i="75"/>
  <c r="G41" i="75"/>
  <c r="D41" i="75"/>
  <c r="P40" i="75"/>
  <c r="M40" i="75"/>
  <c r="J40" i="75"/>
  <c r="G40" i="75"/>
  <c r="D40" i="75"/>
  <c r="P39" i="75"/>
  <c r="M39" i="75"/>
  <c r="J39" i="75"/>
  <c r="G39" i="75"/>
  <c r="D39" i="75"/>
  <c r="P38" i="75"/>
  <c r="M38" i="75"/>
  <c r="J38" i="75"/>
  <c r="G38" i="75"/>
  <c r="D38" i="75"/>
  <c r="P37" i="75"/>
  <c r="M37" i="75"/>
  <c r="J37" i="75"/>
  <c r="G37" i="75"/>
  <c r="D37" i="75"/>
  <c r="P36" i="75"/>
  <c r="M36" i="75"/>
  <c r="J36" i="75"/>
  <c r="G36" i="75"/>
  <c r="D36" i="75"/>
  <c r="P35" i="75"/>
  <c r="M35" i="75"/>
  <c r="J35" i="75"/>
  <c r="G35" i="75"/>
  <c r="D35" i="75"/>
  <c r="P34" i="75"/>
  <c r="M34" i="75"/>
  <c r="J34" i="75"/>
  <c r="G34" i="75"/>
  <c r="D34" i="75"/>
  <c r="P33" i="75"/>
  <c r="M33" i="75"/>
  <c r="J33" i="75"/>
  <c r="G33" i="75"/>
  <c r="D33" i="75"/>
  <c r="P32" i="75"/>
  <c r="M32" i="75"/>
  <c r="J32" i="75"/>
  <c r="G32" i="75"/>
  <c r="D32" i="75"/>
  <c r="P31" i="75"/>
  <c r="M31" i="75"/>
  <c r="J31" i="75"/>
  <c r="G31" i="75"/>
  <c r="D31" i="75"/>
  <c r="P30" i="75"/>
  <c r="M30" i="75"/>
  <c r="J30" i="75"/>
  <c r="G30" i="75"/>
  <c r="D30" i="75"/>
  <c r="P29" i="75"/>
  <c r="M29" i="75"/>
  <c r="J29" i="75"/>
  <c r="G29" i="75"/>
  <c r="D29" i="75"/>
  <c r="P28" i="75"/>
  <c r="M28" i="75"/>
  <c r="J28" i="75"/>
  <c r="G28" i="75"/>
  <c r="D28" i="75"/>
  <c r="P27" i="75"/>
  <c r="M27" i="75"/>
  <c r="J27" i="75"/>
  <c r="G27" i="75"/>
  <c r="D27" i="75"/>
  <c r="P26" i="75"/>
  <c r="M26" i="75"/>
  <c r="J26" i="75"/>
  <c r="G26" i="75"/>
  <c r="D26" i="75"/>
  <c r="P25" i="75"/>
  <c r="M25" i="75"/>
  <c r="J25" i="75"/>
  <c r="G25" i="75"/>
  <c r="D25" i="75"/>
  <c r="P24" i="75"/>
  <c r="M24" i="75"/>
  <c r="J24" i="75"/>
  <c r="G24" i="75"/>
  <c r="D24" i="75"/>
  <c r="P23" i="75"/>
  <c r="M23" i="75"/>
  <c r="J23" i="75"/>
  <c r="G23" i="75"/>
  <c r="D23" i="75"/>
  <c r="P22" i="75"/>
  <c r="M22" i="75"/>
  <c r="J22" i="75"/>
  <c r="G22" i="75"/>
  <c r="D22" i="75"/>
  <c r="P21" i="75"/>
  <c r="M21" i="75"/>
  <c r="J21" i="75"/>
  <c r="G21" i="75"/>
  <c r="D21" i="75"/>
  <c r="P20" i="75"/>
  <c r="M20" i="75"/>
  <c r="J20" i="75"/>
  <c r="G20" i="75"/>
  <c r="D20" i="75"/>
  <c r="P19" i="75"/>
  <c r="M19" i="75"/>
  <c r="J19" i="75"/>
  <c r="G19" i="75"/>
  <c r="D19" i="75"/>
  <c r="P18" i="75"/>
  <c r="M18" i="75"/>
  <c r="J18" i="75"/>
  <c r="G18" i="75"/>
  <c r="D18" i="75"/>
  <c r="P17" i="75"/>
  <c r="M17" i="75"/>
  <c r="J17" i="75"/>
  <c r="G17" i="75"/>
  <c r="D17" i="75"/>
  <c r="P16" i="75"/>
  <c r="M16" i="75"/>
  <c r="J16" i="75"/>
  <c r="G16" i="75"/>
  <c r="D16" i="75"/>
  <c r="P15" i="75"/>
  <c r="M15" i="75"/>
  <c r="J15" i="75"/>
  <c r="G15" i="75"/>
  <c r="D15" i="75"/>
  <c r="P14" i="75"/>
  <c r="M14" i="75"/>
  <c r="J14" i="75"/>
  <c r="G14" i="75"/>
  <c r="D14" i="75"/>
  <c r="P13" i="75"/>
  <c r="M13" i="75"/>
  <c r="J13" i="75"/>
  <c r="G13" i="75"/>
  <c r="D13" i="75"/>
  <c r="P12" i="75"/>
  <c r="M12" i="75"/>
  <c r="J12" i="75"/>
  <c r="G12" i="75"/>
  <c r="D12" i="75"/>
  <c r="P11" i="75"/>
  <c r="M11" i="75"/>
  <c r="J11" i="75"/>
  <c r="G11" i="75"/>
  <c r="D11" i="75"/>
  <c r="P10" i="75"/>
  <c r="M10" i="75"/>
  <c r="J10" i="75"/>
  <c r="G10" i="75"/>
  <c r="D10" i="75"/>
  <c r="P9" i="75"/>
  <c r="M9" i="75"/>
  <c r="J9" i="75"/>
  <c r="G9" i="75"/>
  <c r="D9" i="75"/>
  <c r="P8" i="75"/>
  <c r="M8" i="75"/>
  <c r="J8" i="75"/>
  <c r="G8" i="75"/>
  <c r="D8" i="75"/>
  <c r="AF12" i="26"/>
  <c r="AD12" i="26"/>
  <c r="AB12" i="26"/>
  <c r="Z12" i="26"/>
  <c r="X12" i="26"/>
  <c r="V12" i="26"/>
  <c r="T12" i="26"/>
  <c r="R12" i="26"/>
  <c r="P12" i="26"/>
  <c r="N12" i="26"/>
  <c r="L12" i="26"/>
  <c r="J12" i="26"/>
  <c r="H12" i="26"/>
  <c r="F12" i="26"/>
  <c r="D12" i="26"/>
  <c r="B12" i="26"/>
  <c r="AH11" i="26"/>
  <c r="AH10" i="26"/>
  <c r="AH9" i="26"/>
  <c r="AH8" i="26"/>
  <c r="AH7" i="26"/>
  <c r="AH6" i="26"/>
  <c r="AH5" i="26"/>
  <c r="E25" i="21"/>
  <c r="G28" i="17"/>
  <c r="F28" i="17"/>
  <c r="E28" i="17"/>
  <c r="D28" i="17"/>
  <c r="C28" i="17"/>
  <c r="B28" i="17"/>
  <c r="H26" i="15"/>
  <c r="G26" i="15"/>
  <c r="F26" i="15"/>
  <c r="E26" i="15"/>
  <c r="D26" i="15"/>
  <c r="C26" i="15"/>
  <c r="B26" i="15"/>
  <c r="I25" i="15"/>
  <c r="I24" i="15"/>
  <c r="I23" i="15"/>
  <c r="I22" i="15"/>
  <c r="I21" i="15"/>
  <c r="I20" i="15"/>
  <c r="I19" i="15"/>
  <c r="I18" i="15"/>
  <c r="I17" i="15"/>
  <c r="I16" i="15"/>
  <c r="I15" i="15"/>
  <c r="I14" i="15"/>
  <c r="I13" i="15"/>
  <c r="I12" i="15"/>
  <c r="I11" i="15"/>
  <c r="I10" i="15"/>
  <c r="I9" i="15"/>
  <c r="I8" i="15"/>
  <c r="I7" i="15"/>
  <c r="I6" i="15"/>
  <c r="O27" i="13"/>
  <c r="N27" i="13"/>
  <c r="I27" i="13"/>
  <c r="H27" i="13"/>
  <c r="G27" i="13"/>
  <c r="F27" i="13"/>
  <c r="E27" i="13"/>
  <c r="D27" i="13"/>
  <c r="C27" i="13"/>
  <c r="B27" i="13"/>
  <c r="M26" i="7"/>
  <c r="L26" i="7"/>
  <c r="K26" i="7"/>
  <c r="J26" i="7"/>
  <c r="I26" i="7"/>
  <c r="H26" i="7"/>
  <c r="G26" i="7"/>
  <c r="F26" i="7"/>
  <c r="E26" i="7"/>
  <c r="D26" i="7"/>
  <c r="C26" i="7"/>
  <c r="B26" i="7"/>
  <c r="L44" i="6"/>
  <c r="K44" i="6"/>
  <c r="J44" i="6"/>
  <c r="H44" i="6"/>
  <c r="G44" i="6"/>
  <c r="F44" i="6"/>
  <c r="D44" i="6"/>
  <c r="C44" i="6"/>
  <c r="B44" i="6"/>
  <c r="P43" i="6"/>
  <c r="O43" i="6"/>
  <c r="N43" i="6"/>
  <c r="M43" i="6"/>
  <c r="I43" i="6"/>
  <c r="E43" i="6"/>
  <c r="P42" i="6"/>
  <c r="O42" i="6"/>
  <c r="N42" i="6"/>
  <c r="M42" i="6"/>
  <c r="I42" i="6"/>
  <c r="E42" i="6"/>
  <c r="P41" i="6"/>
  <c r="O41" i="6"/>
  <c r="N41" i="6"/>
  <c r="M41" i="6"/>
  <c r="I41" i="6"/>
  <c r="E41" i="6"/>
  <c r="P40" i="6"/>
  <c r="O40" i="6"/>
  <c r="N40" i="6"/>
  <c r="M40" i="6"/>
  <c r="I40" i="6"/>
  <c r="E40" i="6"/>
  <c r="P39" i="6"/>
  <c r="O39" i="6"/>
  <c r="N39" i="6"/>
  <c r="M39" i="6"/>
  <c r="I39" i="6"/>
  <c r="E39" i="6"/>
  <c r="P38" i="6"/>
  <c r="O38" i="6"/>
  <c r="N38" i="6"/>
  <c r="M38" i="6"/>
  <c r="I38" i="6"/>
  <c r="E38" i="6"/>
  <c r="P37" i="6"/>
  <c r="O37" i="6"/>
  <c r="N37" i="6"/>
  <c r="M37" i="6"/>
  <c r="I37" i="6"/>
  <c r="E37" i="6"/>
  <c r="P36" i="6"/>
  <c r="O36" i="6"/>
  <c r="N36" i="6"/>
  <c r="M36" i="6"/>
  <c r="I36" i="6"/>
  <c r="E36" i="6"/>
  <c r="P35" i="6"/>
  <c r="O35" i="6"/>
  <c r="N35" i="6"/>
  <c r="M35" i="6"/>
  <c r="I35" i="6"/>
  <c r="E35" i="6"/>
  <c r="P34" i="6"/>
  <c r="O34" i="6"/>
  <c r="N34" i="6"/>
  <c r="M34" i="6"/>
  <c r="I34" i="6"/>
  <c r="E34" i="6"/>
  <c r="P33" i="6"/>
  <c r="O33" i="6"/>
  <c r="N33" i="6"/>
  <c r="M33" i="6"/>
  <c r="I33" i="6"/>
  <c r="E33" i="6"/>
  <c r="P32" i="6"/>
  <c r="O32" i="6"/>
  <c r="N32" i="6"/>
  <c r="M32" i="6"/>
  <c r="I32" i="6"/>
  <c r="E32" i="6"/>
  <c r="P31" i="6"/>
  <c r="O31" i="6"/>
  <c r="N31" i="6"/>
  <c r="M31" i="6"/>
  <c r="I31" i="6"/>
  <c r="E31" i="6"/>
  <c r="P30" i="6"/>
  <c r="O30" i="6"/>
  <c r="N30" i="6"/>
  <c r="M30" i="6"/>
  <c r="I30" i="6"/>
  <c r="E30" i="6"/>
  <c r="P29" i="6"/>
  <c r="O29" i="6"/>
  <c r="N29" i="6"/>
  <c r="M29" i="6"/>
  <c r="I29" i="6"/>
  <c r="E29" i="6"/>
  <c r="P28" i="6"/>
  <c r="O28" i="6"/>
  <c r="N28" i="6"/>
  <c r="M28" i="6"/>
  <c r="I28" i="6"/>
  <c r="E28" i="6"/>
  <c r="P27" i="6"/>
  <c r="O27" i="6"/>
  <c r="N27" i="6"/>
  <c r="M27" i="6"/>
  <c r="I27" i="6"/>
  <c r="E27" i="6"/>
  <c r="P26" i="6"/>
  <c r="O26" i="6"/>
  <c r="N26" i="6"/>
  <c r="M26" i="6"/>
  <c r="I26" i="6"/>
  <c r="E26" i="6"/>
  <c r="P25" i="6"/>
  <c r="O25" i="6"/>
  <c r="N25" i="6"/>
  <c r="M25" i="6"/>
  <c r="I25" i="6"/>
  <c r="E25" i="6"/>
  <c r="P24" i="6"/>
  <c r="O24" i="6"/>
  <c r="N24" i="6"/>
  <c r="M24" i="6"/>
  <c r="I24" i="6"/>
  <c r="E24" i="6"/>
  <c r="P23" i="6"/>
  <c r="O23" i="6"/>
  <c r="N23" i="6"/>
  <c r="M23" i="6"/>
  <c r="I23" i="6"/>
  <c r="E23" i="6"/>
  <c r="P22" i="6"/>
  <c r="O22" i="6"/>
  <c r="N22" i="6"/>
  <c r="M22" i="6"/>
  <c r="I22" i="6"/>
  <c r="E22" i="6"/>
  <c r="P21" i="6"/>
  <c r="O21" i="6"/>
  <c r="N21" i="6"/>
  <c r="M21" i="6"/>
  <c r="I21" i="6"/>
  <c r="E21" i="6"/>
  <c r="P20" i="6"/>
  <c r="O20" i="6"/>
  <c r="N20" i="6"/>
  <c r="M20" i="6"/>
  <c r="I20" i="6"/>
  <c r="E20" i="6"/>
  <c r="P19" i="6"/>
  <c r="O19" i="6"/>
  <c r="N19" i="6"/>
  <c r="M19" i="6"/>
  <c r="I19" i="6"/>
  <c r="E19" i="6"/>
  <c r="P18" i="6"/>
  <c r="O18" i="6"/>
  <c r="N18" i="6"/>
  <c r="M18" i="6"/>
  <c r="I18" i="6"/>
  <c r="E18" i="6"/>
  <c r="P17" i="6"/>
  <c r="O17" i="6"/>
  <c r="N17" i="6"/>
  <c r="M17" i="6"/>
  <c r="I17" i="6"/>
  <c r="E17" i="6"/>
  <c r="P16" i="6"/>
  <c r="O16" i="6"/>
  <c r="N16" i="6"/>
  <c r="M16" i="6"/>
  <c r="I16" i="6"/>
  <c r="E16" i="6"/>
  <c r="P15" i="6"/>
  <c r="O15" i="6"/>
  <c r="N15" i="6"/>
  <c r="M15" i="6"/>
  <c r="I15" i="6"/>
  <c r="E15" i="6"/>
  <c r="P14" i="6"/>
  <c r="O14" i="6"/>
  <c r="N14" i="6"/>
  <c r="M14" i="6"/>
  <c r="I14" i="6"/>
  <c r="E14" i="6"/>
  <c r="P13" i="6"/>
  <c r="O13" i="6"/>
  <c r="N13" i="6"/>
  <c r="M13" i="6"/>
  <c r="I13" i="6"/>
  <c r="E13" i="6"/>
  <c r="P12" i="6"/>
  <c r="O12" i="6"/>
  <c r="N12" i="6"/>
  <c r="M12" i="6"/>
  <c r="I12" i="6"/>
  <c r="E12" i="6"/>
  <c r="P11" i="6"/>
  <c r="O11" i="6"/>
  <c r="N11" i="6"/>
  <c r="M11" i="6"/>
  <c r="I11" i="6"/>
  <c r="E11" i="6"/>
  <c r="P10" i="6"/>
  <c r="O10" i="6"/>
  <c r="N10" i="6"/>
  <c r="M10" i="6"/>
  <c r="I10" i="6"/>
  <c r="E10" i="6"/>
  <c r="P9" i="6"/>
  <c r="O9" i="6"/>
  <c r="N9" i="6"/>
  <c r="M9" i="6"/>
  <c r="I9" i="6"/>
  <c r="E9" i="6"/>
  <c r="P8" i="6"/>
  <c r="O8" i="6"/>
  <c r="N8" i="6"/>
  <c r="M8" i="6"/>
  <c r="I8" i="6"/>
  <c r="E8" i="6"/>
  <c r="M37" i="5"/>
  <c r="M36" i="5"/>
  <c r="M33" i="5"/>
  <c r="M30" i="5"/>
  <c r="D7" i="1"/>
  <c r="D6" i="1"/>
  <c r="I28" i="17"/>
  <c r="H28" i="17"/>
  <c r="J28" i="17"/>
  <c r="Y44" i="79"/>
  <c r="D23" i="99" l="1"/>
  <c r="M159" i="87"/>
  <c r="N84" i="98"/>
  <c r="N82" i="98"/>
  <c r="N73" i="98"/>
  <c r="N74" i="98"/>
  <c r="D25" i="98"/>
  <c r="D23" i="88"/>
  <c r="F34" i="14"/>
  <c r="L141" i="104"/>
  <c r="M175" i="87"/>
  <c r="K19" i="97"/>
  <c r="H51" i="97"/>
  <c r="H123" i="97"/>
  <c r="C149" i="97"/>
  <c r="H22" i="98"/>
  <c r="H43" i="98"/>
  <c r="J46" i="98"/>
  <c r="E52" i="98"/>
  <c r="E58" i="98"/>
  <c r="E75" i="98"/>
  <c r="L85" i="98"/>
  <c r="C111" i="98"/>
  <c r="K22" i="101"/>
  <c r="E126" i="101"/>
  <c r="E140" i="101"/>
  <c r="F74" i="103"/>
  <c r="D74" i="104"/>
  <c r="E118" i="104"/>
  <c r="N138" i="104"/>
  <c r="D130" i="75"/>
  <c r="K42" i="97"/>
  <c r="N100" i="97"/>
  <c r="N120" i="97"/>
  <c r="K45" i="98"/>
  <c r="J55" i="98"/>
  <c r="G111" i="98"/>
  <c r="E77" i="101"/>
  <c r="H52" i="103"/>
  <c r="K165" i="103"/>
  <c r="N131" i="101"/>
  <c r="N132" i="101" s="1"/>
  <c r="E80" i="101"/>
  <c r="H111" i="101"/>
  <c r="H118" i="101"/>
  <c r="H129" i="101"/>
  <c r="H140" i="101"/>
  <c r="I25" i="103"/>
  <c r="F25" i="104"/>
  <c r="K28" i="104"/>
  <c r="K81" i="104"/>
  <c r="H86" i="104"/>
  <c r="H106" i="104"/>
  <c r="C141" i="104"/>
  <c r="K155" i="87"/>
  <c r="C14" i="88"/>
  <c r="H39" i="103"/>
  <c r="J141" i="101"/>
  <c r="H80" i="103"/>
  <c r="K109" i="103"/>
  <c r="F112" i="104"/>
  <c r="G130" i="75"/>
  <c r="I161" i="87"/>
  <c r="H19" i="97"/>
  <c r="N58" i="98"/>
  <c r="N61" i="98"/>
  <c r="H88" i="98"/>
  <c r="H91" i="98"/>
  <c r="H51" i="103"/>
  <c r="K110" i="103"/>
  <c r="K168" i="103" s="1"/>
  <c r="E42" i="104"/>
  <c r="E71" i="104"/>
  <c r="N115" i="104"/>
  <c r="F141" i="104"/>
  <c r="M87" i="79"/>
  <c r="P23" i="80"/>
  <c r="E73" i="98"/>
  <c r="D83" i="101"/>
  <c r="N89" i="103"/>
  <c r="U87" i="79"/>
  <c r="L16" i="80"/>
  <c r="I176" i="87"/>
  <c r="K49" i="98"/>
  <c r="K23" i="103"/>
  <c r="H45" i="103"/>
  <c r="F83" i="101"/>
  <c r="C141" i="101"/>
  <c r="M112" i="103"/>
  <c r="N43" i="98"/>
  <c r="N49" i="98"/>
  <c r="K58" i="98"/>
  <c r="E22" i="101"/>
  <c r="E68" i="101"/>
  <c r="H10" i="103"/>
  <c r="E57" i="103"/>
  <c r="L83" i="103"/>
  <c r="N39" i="104"/>
  <c r="N68" i="104"/>
  <c r="K115" i="104"/>
  <c r="J141" i="104"/>
  <c r="P28" i="14"/>
  <c r="E61" i="98"/>
  <c r="C46" i="98"/>
  <c r="E129" i="97"/>
  <c r="N103" i="97"/>
  <c r="H103" i="97"/>
  <c r="E103" i="97"/>
  <c r="K103" i="97"/>
  <c r="K77" i="97"/>
  <c r="N77" i="97"/>
  <c r="E77" i="97"/>
  <c r="E51" i="97"/>
  <c r="N51" i="97"/>
  <c r="N25" i="97"/>
  <c r="H25" i="97"/>
  <c r="E126" i="97"/>
  <c r="E130" i="97"/>
  <c r="K100" i="97"/>
  <c r="N74" i="97"/>
  <c r="K74" i="97"/>
  <c r="E48" i="97"/>
  <c r="N22" i="97"/>
  <c r="K22" i="97"/>
  <c r="K151" i="97"/>
  <c r="K27" i="97"/>
  <c r="K26" i="97"/>
  <c r="H22" i="97"/>
  <c r="E22" i="97"/>
  <c r="N105" i="97"/>
  <c r="K78" i="97"/>
  <c r="K52" i="97"/>
  <c r="F54" i="97"/>
  <c r="G143" i="97"/>
  <c r="K142" i="97"/>
  <c r="L28" i="97"/>
  <c r="K141" i="97"/>
  <c r="H130" i="97"/>
  <c r="H131" i="97"/>
  <c r="H132" i="97" s="1"/>
  <c r="N94" i="97"/>
  <c r="N42" i="97"/>
  <c r="H42" i="97"/>
  <c r="E42" i="97"/>
  <c r="N16" i="97"/>
  <c r="E16" i="97"/>
  <c r="N114" i="97"/>
  <c r="E114" i="97"/>
  <c r="M106" i="97"/>
  <c r="J106" i="97"/>
  <c r="K88" i="97"/>
  <c r="I106" i="97"/>
  <c r="H88" i="97"/>
  <c r="E105" i="97"/>
  <c r="K79" i="97"/>
  <c r="H62" i="97"/>
  <c r="E62" i="97"/>
  <c r="N53" i="97"/>
  <c r="M54" i="97"/>
  <c r="K36" i="97"/>
  <c r="H53" i="97"/>
  <c r="E52" i="97"/>
  <c r="N10" i="97"/>
  <c r="K10" i="97"/>
  <c r="H26" i="97"/>
  <c r="E10" i="97"/>
  <c r="E91" i="98"/>
  <c r="E83" i="98"/>
  <c r="E85" i="98" s="1"/>
  <c r="J118" i="75"/>
  <c r="Q28" i="14"/>
  <c r="H28" i="98"/>
  <c r="H10" i="98"/>
  <c r="H15" i="98"/>
  <c r="G117" i="98"/>
  <c r="N24" i="98"/>
  <c r="P87" i="75"/>
  <c r="K91" i="98"/>
  <c r="I55" i="98"/>
  <c r="K53" i="98"/>
  <c r="K55" i="98" s="1"/>
  <c r="D76" i="98"/>
  <c r="C76" i="98"/>
  <c r="H54" i="98"/>
  <c r="Y87" i="79"/>
  <c r="I130" i="79"/>
  <c r="M44" i="79"/>
  <c r="AC44" i="79"/>
  <c r="Q130" i="79"/>
  <c r="M130" i="79"/>
  <c r="K13" i="80"/>
  <c r="Q13" i="80" s="1"/>
  <c r="K31" i="80"/>
  <c r="N31" i="80"/>
  <c r="H28" i="80"/>
  <c r="N10" i="80"/>
  <c r="N25" i="80"/>
  <c r="H22" i="80"/>
  <c r="N28" i="80"/>
  <c r="K22" i="80"/>
  <c r="K10" i="80"/>
  <c r="H31" i="80"/>
  <c r="Q18" i="80"/>
  <c r="N15" i="80"/>
  <c r="N16" i="80" s="1"/>
  <c r="E25" i="80"/>
  <c r="H19" i="80"/>
  <c r="O15" i="80"/>
  <c r="E31" i="80"/>
  <c r="Q31" i="80" s="1"/>
  <c r="Q24" i="80"/>
  <c r="K28" i="80"/>
  <c r="E140" i="104"/>
  <c r="E141" i="104" s="1"/>
  <c r="K141" i="104"/>
  <c r="G141" i="104"/>
  <c r="K118" i="104"/>
  <c r="N111" i="104"/>
  <c r="N112" i="104" s="1"/>
  <c r="M112" i="104"/>
  <c r="G112" i="104"/>
  <c r="D112" i="104"/>
  <c r="K89" i="104"/>
  <c r="H89" i="104"/>
  <c r="N82" i="104"/>
  <c r="N83" i="104" s="1"/>
  <c r="L83" i="104"/>
  <c r="F83" i="104"/>
  <c r="D83" i="104"/>
  <c r="H57" i="104"/>
  <c r="M54" i="104"/>
  <c r="I54" i="104"/>
  <c r="G54" i="104"/>
  <c r="D54" i="104"/>
  <c r="E53" i="104"/>
  <c r="K31" i="104"/>
  <c r="M25" i="104"/>
  <c r="J25" i="104"/>
  <c r="G25" i="104"/>
  <c r="D25" i="104"/>
  <c r="N118" i="103"/>
  <c r="K118" i="103"/>
  <c r="E118" i="103"/>
  <c r="K115" i="103"/>
  <c r="E115" i="103"/>
  <c r="K111" i="103"/>
  <c r="E111" i="103"/>
  <c r="L112" i="103"/>
  <c r="D112" i="103"/>
  <c r="E89" i="103"/>
  <c r="N86" i="103"/>
  <c r="H86" i="103"/>
  <c r="E82" i="103"/>
  <c r="E83" i="103" s="1"/>
  <c r="C83" i="103"/>
  <c r="N83" i="103"/>
  <c r="H77" i="103"/>
  <c r="G83" i="103"/>
  <c r="F83" i="103"/>
  <c r="E60" i="103"/>
  <c r="N57" i="103"/>
  <c r="N53" i="103"/>
  <c r="N54" i="103" s="1"/>
  <c r="M54" i="103"/>
  <c r="N48" i="103"/>
  <c r="K54" i="103"/>
  <c r="G54" i="103"/>
  <c r="F54" i="103"/>
  <c r="C54" i="103"/>
  <c r="E48" i="103"/>
  <c r="H31" i="103"/>
  <c r="N28" i="103"/>
  <c r="C173" i="103"/>
  <c r="H28" i="103"/>
  <c r="N25" i="103"/>
  <c r="C169" i="103"/>
  <c r="G168" i="103"/>
  <c r="H115" i="101"/>
  <c r="H144" i="101"/>
  <c r="E144" i="101"/>
  <c r="N140" i="101"/>
  <c r="K141" i="101"/>
  <c r="H138" i="101"/>
  <c r="E138" i="101"/>
  <c r="N135" i="101"/>
  <c r="L141" i="101"/>
  <c r="I141" i="101"/>
  <c r="F141" i="101"/>
  <c r="H135" i="101"/>
  <c r="D141" i="101"/>
  <c r="E135" i="101"/>
  <c r="N118" i="101"/>
  <c r="K118" i="101"/>
  <c r="E118" i="101"/>
  <c r="N115" i="101"/>
  <c r="E115" i="101"/>
  <c r="M112" i="101"/>
  <c r="N111" i="101"/>
  <c r="N112" i="101" s="1"/>
  <c r="L112" i="101"/>
  <c r="J112" i="101"/>
  <c r="K111" i="101"/>
  <c r="I112" i="101"/>
  <c r="G112" i="101"/>
  <c r="D112" i="101"/>
  <c r="H89" i="101"/>
  <c r="N86" i="101"/>
  <c r="J83" i="101"/>
  <c r="I83" i="101"/>
  <c r="K82" i="101"/>
  <c r="G83" i="101"/>
  <c r="H83" i="101"/>
  <c r="H77" i="101"/>
  <c r="H60" i="101"/>
  <c r="N57" i="101"/>
  <c r="H57" i="101"/>
  <c r="K53" i="101"/>
  <c r="H53" i="101"/>
  <c r="D54" i="101"/>
  <c r="E48" i="101"/>
  <c r="N31" i="101"/>
  <c r="K31" i="101"/>
  <c r="N28" i="101"/>
  <c r="K28" i="101"/>
  <c r="E28" i="101"/>
  <c r="N24" i="101"/>
  <c r="N19" i="101"/>
  <c r="L25" i="101"/>
  <c r="J25" i="101"/>
  <c r="K19" i="101"/>
  <c r="G25" i="101"/>
  <c r="H19" i="101"/>
  <c r="D25" i="101"/>
  <c r="C25" i="101"/>
  <c r="M103" i="103"/>
  <c r="N100" i="103"/>
  <c r="K100" i="103"/>
  <c r="L74" i="103"/>
  <c r="H73" i="103"/>
  <c r="E71" i="103"/>
  <c r="N42" i="103"/>
  <c r="K42" i="103"/>
  <c r="E42" i="103"/>
  <c r="E43" i="103"/>
  <c r="K129" i="104"/>
  <c r="H129" i="104"/>
  <c r="E129" i="104"/>
  <c r="N100" i="104"/>
  <c r="N101" i="104"/>
  <c r="K101" i="104"/>
  <c r="I103" i="104"/>
  <c r="F103" i="104"/>
  <c r="D103" i="104"/>
  <c r="L45" i="104"/>
  <c r="K42" i="104"/>
  <c r="G45" i="104"/>
  <c r="H42" i="104"/>
  <c r="E44" i="104"/>
  <c r="J16" i="104"/>
  <c r="K15" i="104"/>
  <c r="N131" i="104"/>
  <c r="K126" i="104"/>
  <c r="E126" i="104"/>
  <c r="E102" i="104"/>
  <c r="M74" i="104"/>
  <c r="N72" i="104"/>
  <c r="K68" i="104"/>
  <c r="C74" i="104"/>
  <c r="N44" i="104"/>
  <c r="N45" i="104" s="1"/>
  <c r="K39" i="104"/>
  <c r="K43" i="104"/>
  <c r="D45" i="104"/>
  <c r="M16" i="104"/>
  <c r="N15" i="104"/>
  <c r="N16" i="104" s="1"/>
  <c r="K10" i="104"/>
  <c r="K14" i="104"/>
  <c r="K16" i="104" s="1"/>
  <c r="H10" i="104"/>
  <c r="E14" i="104"/>
  <c r="E10" i="104"/>
  <c r="I103" i="103"/>
  <c r="E102" i="103"/>
  <c r="E97" i="103"/>
  <c r="C103" i="103"/>
  <c r="E101" i="103"/>
  <c r="E103" i="103" s="1"/>
  <c r="N68" i="103"/>
  <c r="G74" i="103"/>
  <c r="D74" i="103"/>
  <c r="E74" i="103"/>
  <c r="N44" i="103"/>
  <c r="E39" i="103"/>
  <c r="E44" i="103"/>
  <c r="L16" i="103"/>
  <c r="I16" i="103"/>
  <c r="H15" i="103"/>
  <c r="K126" i="101"/>
  <c r="K131" i="101"/>
  <c r="K130" i="101"/>
  <c r="E131" i="101"/>
  <c r="E130" i="101"/>
  <c r="M103" i="101"/>
  <c r="N102" i="101"/>
  <c r="H97" i="101"/>
  <c r="D103" i="101"/>
  <c r="E97" i="101"/>
  <c r="E102" i="101"/>
  <c r="C103" i="101"/>
  <c r="N68" i="101"/>
  <c r="K68" i="101"/>
  <c r="E73" i="101"/>
  <c r="E72" i="101"/>
  <c r="H43" i="101"/>
  <c r="H45" i="101" s="1"/>
  <c r="E44" i="101"/>
  <c r="N14" i="101"/>
  <c r="N10" i="101"/>
  <c r="K14" i="101"/>
  <c r="H15" i="101"/>
  <c r="E10" i="101"/>
  <c r="E14" i="101"/>
  <c r="N129" i="101"/>
  <c r="L132" i="101"/>
  <c r="K129" i="101"/>
  <c r="J132" i="101"/>
  <c r="D132" i="101"/>
  <c r="J103" i="101"/>
  <c r="I103" i="101"/>
  <c r="H100" i="101"/>
  <c r="E100" i="101"/>
  <c r="K71" i="101"/>
  <c r="H72" i="101"/>
  <c r="E71" i="101"/>
  <c r="N44" i="101"/>
  <c r="N42" i="101"/>
  <c r="G45" i="101"/>
  <c r="H42" i="101"/>
  <c r="F45" i="101"/>
  <c r="C45" i="101"/>
  <c r="N13" i="101"/>
  <c r="J16" i="101"/>
  <c r="K13" i="101"/>
  <c r="H13" i="101"/>
  <c r="E13" i="101"/>
  <c r="J83" i="104"/>
  <c r="K82" i="104"/>
  <c r="K83" i="104" s="1"/>
  <c r="K77" i="104"/>
  <c r="I83" i="104"/>
  <c r="K73" i="101"/>
  <c r="K86" i="101"/>
  <c r="I74" i="101"/>
  <c r="K72" i="101"/>
  <c r="I26" i="15"/>
  <c r="M9" i="90"/>
  <c r="M8" i="90"/>
  <c r="M24" i="90"/>
  <c r="M27" i="90"/>
  <c r="M20" i="90"/>
  <c r="L55" i="98"/>
  <c r="N55" i="98"/>
  <c r="N44" i="98"/>
  <c r="N46" i="98" s="1"/>
  <c r="M46" i="98"/>
  <c r="N40" i="98"/>
  <c r="L46" i="98"/>
  <c r="E74" i="98"/>
  <c r="E76" i="98" s="1"/>
  <c r="N14" i="98"/>
  <c r="N16" i="98" s="1"/>
  <c r="H19" i="98"/>
  <c r="F76" i="98"/>
  <c r="F16" i="98"/>
  <c r="K22" i="98"/>
  <c r="E54" i="98"/>
  <c r="E70" i="98"/>
  <c r="K84" i="98"/>
  <c r="K85" i="98" s="1"/>
  <c r="F85" i="98"/>
  <c r="E31" i="98"/>
  <c r="H61" i="98"/>
  <c r="G85" i="98"/>
  <c r="K14" i="98"/>
  <c r="K16" i="98" s="1"/>
  <c r="I25" i="98"/>
  <c r="N31" i="98"/>
  <c r="H75" i="98"/>
  <c r="H76" i="98" s="1"/>
  <c r="J87" i="75"/>
  <c r="D44" i="75"/>
  <c r="P44" i="75"/>
  <c r="G44" i="75"/>
  <c r="M87" i="75"/>
  <c r="M25" i="98"/>
  <c r="D46" i="98"/>
  <c r="Q9" i="6"/>
  <c r="Q35" i="6"/>
  <c r="Q40" i="6"/>
  <c r="I44" i="6"/>
  <c r="Q12" i="6"/>
  <c r="Q34" i="6"/>
  <c r="F23" i="99"/>
  <c r="F14" i="99"/>
  <c r="N91" i="98"/>
  <c r="N85" i="98"/>
  <c r="N79" i="98"/>
  <c r="M76" i="98"/>
  <c r="N76" i="98"/>
  <c r="N70" i="98"/>
  <c r="H52" i="98"/>
  <c r="H28" i="4"/>
  <c r="N28" i="98"/>
  <c r="N25" i="98"/>
  <c r="N19" i="98"/>
  <c r="N13" i="98"/>
  <c r="M16" i="98"/>
  <c r="L16" i="98"/>
  <c r="N10" i="98"/>
  <c r="F23" i="94"/>
  <c r="M21" i="90"/>
  <c r="M18" i="90"/>
  <c r="M12" i="90"/>
  <c r="F23" i="88"/>
  <c r="I173" i="87"/>
  <c r="I170" i="87"/>
  <c r="M28" i="90"/>
  <c r="M25" i="90"/>
  <c r="M22" i="90"/>
  <c r="M19" i="90"/>
  <c r="M16" i="90"/>
  <c r="M13" i="90"/>
  <c r="M10" i="90"/>
  <c r="G29" i="90"/>
  <c r="D29" i="90"/>
  <c r="M15" i="90"/>
  <c r="J25" i="98"/>
  <c r="J109" i="75"/>
  <c r="J44" i="75"/>
  <c r="K13" i="98"/>
  <c r="J97" i="75"/>
  <c r="J103" i="75"/>
  <c r="K44" i="98"/>
  <c r="H31" i="98"/>
  <c r="H24" i="98"/>
  <c r="G25" i="98"/>
  <c r="F25" i="98"/>
  <c r="H23" i="98"/>
  <c r="J106" i="75"/>
  <c r="J112" i="75"/>
  <c r="J124" i="75"/>
  <c r="J123" i="75"/>
  <c r="J107" i="75"/>
  <c r="J111" i="75"/>
  <c r="J100" i="75"/>
  <c r="J101" i="75"/>
  <c r="J105" i="75"/>
  <c r="J113" i="75"/>
  <c r="H13" i="98"/>
  <c r="H14" i="98"/>
  <c r="H16" i="98" s="1"/>
  <c r="E49" i="98"/>
  <c r="C55" i="98"/>
  <c r="E53" i="98"/>
  <c r="E55" i="98" s="1"/>
  <c r="J94" i="75"/>
  <c r="J98" i="75"/>
  <c r="J102" i="75"/>
  <c r="J126" i="75"/>
  <c r="E43" i="98"/>
  <c r="E45" i="98"/>
  <c r="E46" i="98" s="1"/>
  <c r="E40" i="98"/>
  <c r="K118" i="98"/>
  <c r="H58" i="98"/>
  <c r="H55" i="98"/>
  <c r="K46" i="98"/>
  <c r="K43" i="98"/>
  <c r="I46" i="98"/>
  <c r="L25" i="98"/>
  <c r="G16" i="98"/>
  <c r="J95" i="75"/>
  <c r="G87" i="75"/>
  <c r="D87" i="75"/>
  <c r="J119" i="75"/>
  <c r="J125" i="75"/>
  <c r="H45" i="98"/>
  <c r="H44" i="98"/>
  <c r="H40" i="98"/>
  <c r="F46" i="98"/>
  <c r="C104" i="98"/>
  <c r="J85" i="98"/>
  <c r="J76" i="98"/>
  <c r="H84" i="98"/>
  <c r="H85" i="98" s="1"/>
  <c r="G113" i="98"/>
  <c r="H79" i="98"/>
  <c r="J115" i="75"/>
  <c r="J121" i="75"/>
  <c r="J127" i="75"/>
  <c r="J96" i="75"/>
  <c r="J108" i="75"/>
  <c r="J114" i="75"/>
  <c r="H73" i="98"/>
  <c r="E79" i="98"/>
  <c r="C85" i="98"/>
  <c r="I130" i="75"/>
  <c r="J120" i="75"/>
  <c r="K97" i="98"/>
  <c r="I28" i="4"/>
  <c r="AH12" i="26"/>
  <c r="Q43" i="6"/>
  <c r="N44" i="6"/>
  <c r="Q10" i="6"/>
  <c r="Q31" i="6"/>
  <c r="Q32" i="6"/>
  <c r="Q33" i="6"/>
  <c r="E44" i="6"/>
  <c r="Q8" i="6"/>
  <c r="Q11" i="6"/>
  <c r="Q13" i="6"/>
  <c r="Q14" i="6"/>
  <c r="Q16" i="6"/>
  <c r="Q20" i="6"/>
  <c r="Q21" i="6"/>
  <c r="Q22" i="6"/>
  <c r="Q24" i="6"/>
  <c r="Q36" i="6"/>
  <c r="Q37" i="6"/>
  <c r="Q38" i="6"/>
  <c r="Q39" i="6"/>
  <c r="Q41" i="6"/>
  <c r="Q42" i="6"/>
  <c r="G28" i="89"/>
  <c r="H8" i="89"/>
  <c r="H11" i="89"/>
  <c r="H14" i="89"/>
  <c r="H17" i="89"/>
  <c r="H20" i="89"/>
  <c r="H23" i="89"/>
  <c r="H26" i="89"/>
  <c r="H9" i="89"/>
  <c r="H12" i="89"/>
  <c r="H15" i="89"/>
  <c r="H18" i="89"/>
  <c r="H21" i="89"/>
  <c r="H24" i="89"/>
  <c r="H27" i="89"/>
  <c r="H7" i="89"/>
  <c r="H10" i="89"/>
  <c r="H13" i="89"/>
  <c r="H16" i="89"/>
  <c r="H19" i="89"/>
  <c r="H22" i="89"/>
  <c r="H25" i="89"/>
  <c r="D28" i="89"/>
  <c r="H6" i="89"/>
  <c r="F14" i="88"/>
  <c r="K170" i="87"/>
  <c r="M157" i="87"/>
  <c r="M162" i="87"/>
  <c r="I155" i="87"/>
  <c r="M163" i="87"/>
  <c r="I158" i="87"/>
  <c r="K164" i="87"/>
  <c r="K176" i="87"/>
  <c r="K158" i="87"/>
  <c r="I167" i="87"/>
  <c r="I164" i="87"/>
  <c r="M174" i="87"/>
  <c r="M176" i="87" s="1"/>
  <c r="M154" i="87"/>
  <c r="M172" i="87"/>
  <c r="M165" i="87"/>
  <c r="M160" i="87"/>
  <c r="M161" i="87" s="1"/>
  <c r="M153" i="87"/>
  <c r="K173" i="87"/>
  <c r="M166" i="87"/>
  <c r="K161" i="87"/>
  <c r="M169" i="87"/>
  <c r="M171" i="87"/>
  <c r="M156" i="87"/>
  <c r="K167" i="87"/>
  <c r="F23" i="91"/>
  <c r="F14" i="91"/>
  <c r="D26" i="106"/>
  <c r="AK5" i="57"/>
  <c r="AK6" i="57"/>
  <c r="AK10" i="57"/>
  <c r="AK9" i="57"/>
  <c r="AK15" i="57"/>
  <c r="AK17" i="57"/>
  <c r="AK16" i="57"/>
  <c r="AK18" i="57"/>
  <c r="AK7" i="57"/>
  <c r="AK13" i="57"/>
  <c r="AK8" i="57"/>
  <c r="AK14" i="57"/>
  <c r="AK11" i="57"/>
  <c r="Y130" i="79"/>
  <c r="U130" i="79"/>
  <c r="E130" i="79"/>
  <c r="AC87" i="79"/>
  <c r="Q87" i="79"/>
  <c r="I87" i="79"/>
  <c r="E87" i="79"/>
  <c r="U44" i="79"/>
  <c r="Q44" i="79"/>
  <c r="I44" i="79"/>
  <c r="E44" i="79"/>
  <c r="K31" i="98"/>
  <c r="G120" i="98"/>
  <c r="K28" i="98"/>
  <c r="K115" i="98"/>
  <c r="K24" i="98"/>
  <c r="K25" i="98" s="1"/>
  <c r="G108" i="98"/>
  <c r="K19" i="98"/>
  <c r="H130" i="75"/>
  <c r="J104" i="75"/>
  <c r="J110" i="75"/>
  <c r="J116" i="75"/>
  <c r="J122" i="75"/>
  <c r="J128" i="75"/>
  <c r="J129" i="75"/>
  <c r="G102" i="98"/>
  <c r="J16" i="98"/>
  <c r="G99" i="98"/>
  <c r="I16" i="98"/>
  <c r="K10" i="98"/>
  <c r="AK12" i="57"/>
  <c r="Q15" i="6"/>
  <c r="Q19" i="6"/>
  <c r="Q23" i="6"/>
  <c r="Q25" i="6"/>
  <c r="Q26" i="6"/>
  <c r="Q27" i="6"/>
  <c r="Q28" i="6"/>
  <c r="Q29" i="6"/>
  <c r="Q30" i="6"/>
  <c r="M44" i="6"/>
  <c r="O44" i="6"/>
  <c r="P44" i="6"/>
  <c r="Q17" i="6"/>
  <c r="Q18" i="6"/>
  <c r="Z130" i="79"/>
  <c r="AA130" i="79"/>
  <c r="AC109" i="79"/>
  <c r="AC107" i="79"/>
  <c r="AB130" i="79"/>
  <c r="AC95" i="79"/>
  <c r="AC97" i="79"/>
  <c r="AC99" i="79"/>
  <c r="AC101" i="79"/>
  <c r="AC103" i="79"/>
  <c r="AC105" i="79"/>
  <c r="AC111" i="79"/>
  <c r="AC113" i="79"/>
  <c r="AC115" i="79"/>
  <c r="AC117" i="79"/>
  <c r="AC119" i="79"/>
  <c r="AC121" i="79"/>
  <c r="AC123" i="79"/>
  <c r="AC125" i="79"/>
  <c r="AC129" i="79"/>
  <c r="AC106" i="79"/>
  <c r="AC120" i="79"/>
  <c r="AC127" i="79"/>
  <c r="AC104" i="79"/>
  <c r="AC108" i="79"/>
  <c r="AC118" i="79"/>
  <c r="AC96" i="79"/>
  <c r="AC98" i="79"/>
  <c r="AC100" i="79"/>
  <c r="AC102" i="79"/>
  <c r="AC110" i="79"/>
  <c r="AC112" i="79"/>
  <c r="AC114" i="79"/>
  <c r="AC116" i="79"/>
  <c r="AC122" i="79"/>
  <c r="AC124" i="79"/>
  <c r="AC126" i="79"/>
  <c r="AC128" i="79"/>
  <c r="AC94" i="79"/>
  <c r="K16" i="80"/>
  <c r="Q23" i="80"/>
  <c r="K25" i="80"/>
  <c r="Q14" i="80"/>
  <c r="Q19" i="80"/>
  <c r="Q12" i="80"/>
  <c r="Q20" i="80"/>
  <c r="Q8" i="80"/>
  <c r="Q21" i="80"/>
  <c r="Q27" i="80"/>
  <c r="H25" i="80"/>
  <c r="Q9" i="80"/>
  <c r="Q17" i="80"/>
  <c r="Q30" i="80"/>
  <c r="Q26" i="80"/>
  <c r="Q11" i="80"/>
  <c r="E22" i="80"/>
  <c r="Q22" i="80" s="1"/>
  <c r="Q29" i="80"/>
  <c r="E10" i="80"/>
  <c r="Q10" i="80" s="1"/>
  <c r="E28" i="80"/>
  <c r="E15" i="80"/>
  <c r="P16" i="80"/>
  <c r="O16" i="80"/>
  <c r="N147" i="104"/>
  <c r="H147" i="104"/>
  <c r="E147" i="104"/>
  <c r="H118" i="104"/>
  <c r="G176" i="104"/>
  <c r="K60" i="104"/>
  <c r="C176" i="104"/>
  <c r="K174" i="104"/>
  <c r="K175" i="104"/>
  <c r="K172" i="104"/>
  <c r="K57" i="104"/>
  <c r="E57" i="104"/>
  <c r="G173" i="104"/>
  <c r="K171" i="104"/>
  <c r="C173" i="104"/>
  <c r="N140" i="104"/>
  <c r="H140" i="104"/>
  <c r="C167" i="104"/>
  <c r="H111" i="104"/>
  <c r="H112" i="104" s="1"/>
  <c r="E111" i="104"/>
  <c r="E112" i="104" s="1"/>
  <c r="H82" i="104"/>
  <c r="H83" i="104" s="1"/>
  <c r="N53" i="104"/>
  <c r="K53" i="104"/>
  <c r="K54" i="104" s="1"/>
  <c r="G167" i="104"/>
  <c r="H53" i="104"/>
  <c r="H54" i="104" s="1"/>
  <c r="E51" i="104"/>
  <c r="K166" i="104"/>
  <c r="E22" i="104"/>
  <c r="E24" i="104"/>
  <c r="E25" i="104" s="1"/>
  <c r="C25" i="104"/>
  <c r="N135" i="104"/>
  <c r="N139" i="104"/>
  <c r="H135" i="104"/>
  <c r="H139" i="104"/>
  <c r="L112" i="104"/>
  <c r="N106" i="104"/>
  <c r="K106" i="104"/>
  <c r="I112" i="104"/>
  <c r="K112" i="104"/>
  <c r="E106" i="104"/>
  <c r="C112" i="104"/>
  <c r="M83" i="104"/>
  <c r="H77" i="104"/>
  <c r="E83" i="104"/>
  <c r="C83" i="104"/>
  <c r="C169" i="104"/>
  <c r="N48" i="104"/>
  <c r="N54" i="104"/>
  <c r="G168" i="104"/>
  <c r="L54" i="104"/>
  <c r="K48" i="104"/>
  <c r="J54" i="104"/>
  <c r="G164" i="104"/>
  <c r="H48" i="104"/>
  <c r="E54" i="104"/>
  <c r="E48" i="104"/>
  <c r="N25" i="104"/>
  <c r="N19" i="104"/>
  <c r="L25" i="104"/>
  <c r="C168" i="104"/>
  <c r="G169" i="104"/>
  <c r="K25" i="104"/>
  <c r="I25" i="104"/>
  <c r="K163" i="104"/>
  <c r="C164" i="104"/>
  <c r="H24" i="104"/>
  <c r="H19" i="104"/>
  <c r="H23" i="104"/>
  <c r="K162" i="104"/>
  <c r="N130" i="104"/>
  <c r="I132" i="104"/>
  <c r="H131" i="104"/>
  <c r="F132" i="104"/>
  <c r="H130" i="104"/>
  <c r="E131" i="104"/>
  <c r="E132" i="104" s="1"/>
  <c r="N102" i="104"/>
  <c r="N103" i="104" s="1"/>
  <c r="J103" i="104"/>
  <c r="H102" i="104"/>
  <c r="H103" i="104" s="1"/>
  <c r="E103" i="104"/>
  <c r="E100" i="104"/>
  <c r="N71" i="104"/>
  <c r="L74" i="104"/>
  <c r="K71" i="104"/>
  <c r="J74" i="104"/>
  <c r="K72" i="104"/>
  <c r="K74" i="104" s="1"/>
  <c r="H73" i="104"/>
  <c r="H71" i="104"/>
  <c r="H72" i="104"/>
  <c r="F74" i="104"/>
  <c r="E73" i="104"/>
  <c r="E74" i="104" s="1"/>
  <c r="N42" i="104"/>
  <c r="K157" i="104"/>
  <c r="F45" i="104"/>
  <c r="H43" i="104"/>
  <c r="H45" i="104" s="1"/>
  <c r="C45" i="104"/>
  <c r="G158" i="104"/>
  <c r="K13" i="104"/>
  <c r="C158" i="104"/>
  <c r="I16" i="104"/>
  <c r="H15" i="104"/>
  <c r="H16" i="104" s="1"/>
  <c r="C16" i="104"/>
  <c r="E13" i="104"/>
  <c r="K156" i="104"/>
  <c r="K132" i="104"/>
  <c r="H126" i="104"/>
  <c r="N97" i="104"/>
  <c r="K103" i="104"/>
  <c r="G103" i="104"/>
  <c r="N73" i="104"/>
  <c r="N74" i="104"/>
  <c r="G155" i="104"/>
  <c r="C160" i="104"/>
  <c r="E68" i="104"/>
  <c r="G160" i="104"/>
  <c r="M45" i="104"/>
  <c r="K44" i="104"/>
  <c r="H39" i="104"/>
  <c r="C159" i="104"/>
  <c r="E45" i="104"/>
  <c r="E39" i="104"/>
  <c r="K153" i="104"/>
  <c r="G159" i="104"/>
  <c r="C155" i="104"/>
  <c r="K154" i="104"/>
  <c r="E15" i="104"/>
  <c r="G176" i="103"/>
  <c r="K174" i="103"/>
  <c r="H60" i="103"/>
  <c r="K175" i="103"/>
  <c r="C176" i="103"/>
  <c r="E31" i="103"/>
  <c r="N115" i="103"/>
  <c r="K172" i="103"/>
  <c r="H57" i="103"/>
  <c r="G173" i="103"/>
  <c r="K171" i="103"/>
  <c r="E28" i="103"/>
  <c r="N111" i="103"/>
  <c r="N112" i="103" s="1"/>
  <c r="H53" i="103"/>
  <c r="H54" i="103" s="1"/>
  <c r="D54" i="103"/>
  <c r="G167" i="103"/>
  <c r="K166" i="103"/>
  <c r="C167" i="103"/>
  <c r="E22" i="103"/>
  <c r="K112" i="103"/>
  <c r="K106" i="103"/>
  <c r="E106" i="103"/>
  <c r="K162" i="103"/>
  <c r="E112" i="103"/>
  <c r="N77" i="103"/>
  <c r="H82" i="103"/>
  <c r="H83" i="103" s="1"/>
  <c r="D83" i="103"/>
  <c r="E77" i="103"/>
  <c r="J54" i="103"/>
  <c r="C164" i="103"/>
  <c r="E53" i="103"/>
  <c r="E54" i="103" s="1"/>
  <c r="N19" i="103"/>
  <c r="G164" i="103"/>
  <c r="K25" i="103"/>
  <c r="C168" i="103"/>
  <c r="H19" i="103"/>
  <c r="G169" i="103"/>
  <c r="K163" i="103"/>
  <c r="H25" i="103"/>
  <c r="F25" i="103"/>
  <c r="D25" i="103"/>
  <c r="E25" i="103"/>
  <c r="E19" i="103"/>
  <c r="N103" i="103"/>
  <c r="J103" i="103"/>
  <c r="K101" i="103"/>
  <c r="K103" i="103" s="1"/>
  <c r="E100" i="103"/>
  <c r="N72" i="103"/>
  <c r="N71" i="103"/>
  <c r="H71" i="103"/>
  <c r="H72" i="103"/>
  <c r="N43" i="103"/>
  <c r="N45" i="103" s="1"/>
  <c r="K44" i="103"/>
  <c r="K45" i="103" s="1"/>
  <c r="M16" i="103"/>
  <c r="G158" i="103"/>
  <c r="K15" i="103"/>
  <c r="C158" i="103"/>
  <c r="K156" i="103"/>
  <c r="K14" i="103"/>
  <c r="K157" i="103"/>
  <c r="G16" i="103"/>
  <c r="H13" i="103"/>
  <c r="H14" i="103"/>
  <c r="H16" i="103" s="1"/>
  <c r="E15" i="103"/>
  <c r="E13" i="103"/>
  <c r="E10" i="103"/>
  <c r="K97" i="103"/>
  <c r="D103" i="103"/>
  <c r="C159" i="103"/>
  <c r="N73" i="103"/>
  <c r="G155" i="103"/>
  <c r="L45" i="103"/>
  <c r="C155" i="103"/>
  <c r="K39" i="103"/>
  <c r="J45" i="103"/>
  <c r="G159" i="103"/>
  <c r="I45" i="103"/>
  <c r="G45" i="103"/>
  <c r="E45" i="103"/>
  <c r="G160" i="103"/>
  <c r="N16" i="103"/>
  <c r="C160" i="103"/>
  <c r="K10" i="103"/>
  <c r="J16" i="103"/>
  <c r="K154" i="103"/>
  <c r="E14" i="103"/>
  <c r="K153" i="103"/>
  <c r="C16" i="103"/>
  <c r="G14" i="100"/>
  <c r="K147" i="101"/>
  <c r="E147" i="101"/>
  <c r="E89" i="101"/>
  <c r="K60" i="101"/>
  <c r="G176" i="101"/>
  <c r="E60" i="101"/>
  <c r="K175" i="101"/>
  <c r="H31" i="101"/>
  <c r="C176" i="101"/>
  <c r="K174" i="101"/>
  <c r="K115" i="101"/>
  <c r="E86" i="101"/>
  <c r="E57" i="101"/>
  <c r="G173" i="101"/>
  <c r="K171" i="101"/>
  <c r="C173" i="101"/>
  <c r="K172" i="101"/>
  <c r="H28" i="101"/>
  <c r="E24" i="101"/>
  <c r="E25" i="101" s="1"/>
  <c r="N141" i="101"/>
  <c r="K109" i="101"/>
  <c r="C167" i="101"/>
  <c r="M54" i="101"/>
  <c r="N53" i="101"/>
  <c r="N54" i="101" s="1"/>
  <c r="I54" i="101"/>
  <c r="G167" i="101"/>
  <c r="I25" i="101"/>
  <c r="K24" i="101"/>
  <c r="K166" i="101"/>
  <c r="H24" i="101"/>
  <c r="H25" i="101" s="1"/>
  <c r="G141" i="101"/>
  <c r="H141" i="101"/>
  <c r="E139" i="101"/>
  <c r="E141" i="101" s="1"/>
  <c r="N106" i="101"/>
  <c r="K112" i="101"/>
  <c r="H106" i="101"/>
  <c r="C169" i="101"/>
  <c r="H110" i="101"/>
  <c r="H112" i="101" s="1"/>
  <c r="E106" i="101"/>
  <c r="C112" i="101"/>
  <c r="E112" i="101"/>
  <c r="N83" i="101"/>
  <c r="M83" i="101"/>
  <c r="N77" i="101"/>
  <c r="K83" i="101"/>
  <c r="G169" i="101"/>
  <c r="E83" i="101"/>
  <c r="C83" i="101"/>
  <c r="G168" i="101"/>
  <c r="L54" i="101"/>
  <c r="N48" i="101"/>
  <c r="K54" i="101"/>
  <c r="G164" i="101"/>
  <c r="K163" i="101"/>
  <c r="H48" i="101"/>
  <c r="H52" i="101"/>
  <c r="C54" i="101"/>
  <c r="E54" i="101"/>
  <c r="C164" i="101"/>
  <c r="N23" i="101"/>
  <c r="K162" i="101"/>
  <c r="K23" i="101"/>
  <c r="C168" i="101"/>
  <c r="E19" i="101"/>
  <c r="I132" i="101"/>
  <c r="K132" i="101"/>
  <c r="H131" i="101"/>
  <c r="H130" i="101"/>
  <c r="E129" i="101"/>
  <c r="N100" i="101"/>
  <c r="N101" i="101"/>
  <c r="N103" i="101" s="1"/>
  <c r="K101" i="101"/>
  <c r="K103" i="101" s="1"/>
  <c r="F103" i="101"/>
  <c r="E103" i="101"/>
  <c r="N72" i="101"/>
  <c r="N74" i="101" s="1"/>
  <c r="H73" i="101"/>
  <c r="H71" i="101"/>
  <c r="E74" i="101"/>
  <c r="D74" i="101"/>
  <c r="C74" i="101"/>
  <c r="M45" i="101"/>
  <c r="G158" i="101"/>
  <c r="K42" i="101"/>
  <c r="H44" i="101"/>
  <c r="E42" i="101"/>
  <c r="E43" i="101"/>
  <c r="E45" i="101" s="1"/>
  <c r="N15" i="101"/>
  <c r="N16" i="101" s="1"/>
  <c r="L16" i="101"/>
  <c r="K157" i="101"/>
  <c r="K15" i="101"/>
  <c r="C158" i="101"/>
  <c r="H14" i="101"/>
  <c r="K156" i="101"/>
  <c r="G132" i="101"/>
  <c r="H126" i="101"/>
  <c r="E132" i="101"/>
  <c r="L103" i="101"/>
  <c r="K97" i="101"/>
  <c r="H103" i="101"/>
  <c r="M74" i="101"/>
  <c r="J74" i="101"/>
  <c r="H68" i="101"/>
  <c r="N45" i="101"/>
  <c r="C159" i="101"/>
  <c r="J45" i="101"/>
  <c r="K45" i="101"/>
  <c r="I45" i="101"/>
  <c r="H39" i="101"/>
  <c r="C155" i="101"/>
  <c r="E39" i="101"/>
  <c r="C160" i="101"/>
  <c r="K154" i="101"/>
  <c r="K10" i="101"/>
  <c r="G160" i="101"/>
  <c r="G155" i="101"/>
  <c r="K153" i="101"/>
  <c r="G159" i="101"/>
  <c r="H10" i="101"/>
  <c r="F16" i="101"/>
  <c r="D16" i="101"/>
  <c r="C16" i="101"/>
  <c r="E16" i="101"/>
  <c r="AH25" i="107"/>
  <c r="J99" i="75"/>
  <c r="J117" i="75"/>
  <c r="K119" i="98"/>
  <c r="C120" i="98"/>
  <c r="K88" i="98"/>
  <c r="K107" i="98"/>
  <c r="K79" i="98"/>
  <c r="C112" i="98"/>
  <c r="K75" i="98"/>
  <c r="K73" i="98"/>
  <c r="K101" i="98"/>
  <c r="K74" i="98"/>
  <c r="K70" i="98"/>
  <c r="C99" i="98"/>
  <c r="AD16" i="58"/>
  <c r="AJ20" i="57"/>
  <c r="E15" i="98"/>
  <c r="E13" i="98"/>
  <c r="D16" i="98"/>
  <c r="C102" i="98"/>
  <c r="E14" i="98"/>
  <c r="K100" i="98"/>
  <c r="G103" i="98"/>
  <c r="K98" i="98"/>
  <c r="E10" i="98"/>
  <c r="E28" i="98"/>
  <c r="K116" i="98"/>
  <c r="C117" i="98"/>
  <c r="E24" i="98"/>
  <c r="E25" i="98" s="1"/>
  <c r="K110" i="98"/>
  <c r="K111" i="98" s="1"/>
  <c r="G112" i="98"/>
  <c r="E19" i="98"/>
  <c r="C108" i="98"/>
  <c r="K106" i="98"/>
  <c r="C25" i="98"/>
  <c r="J29" i="90"/>
  <c r="M26" i="90"/>
  <c r="M23" i="90"/>
  <c r="M17" i="90"/>
  <c r="M14" i="90"/>
  <c r="M11" i="90"/>
  <c r="K29" i="90"/>
  <c r="L29" i="90"/>
  <c r="F26" i="95"/>
  <c r="N130" i="97"/>
  <c r="N126" i="97"/>
  <c r="M132" i="97"/>
  <c r="N131" i="97"/>
  <c r="L132" i="97"/>
  <c r="K129" i="97"/>
  <c r="I132" i="97"/>
  <c r="K126" i="97"/>
  <c r="K114" i="97"/>
  <c r="J132" i="97"/>
  <c r="K131" i="97"/>
  <c r="K130" i="97"/>
  <c r="H129" i="97"/>
  <c r="H114" i="97"/>
  <c r="G132" i="97"/>
  <c r="F132" i="97"/>
  <c r="E131" i="97"/>
  <c r="E132" i="97" s="1"/>
  <c r="D132" i="97"/>
  <c r="N97" i="97"/>
  <c r="N104" i="97"/>
  <c r="N106" i="97" s="1"/>
  <c r="L106" i="97"/>
  <c r="K97" i="97"/>
  <c r="K105" i="97"/>
  <c r="K104" i="97"/>
  <c r="H97" i="97"/>
  <c r="H105" i="97"/>
  <c r="F106" i="97"/>
  <c r="H104" i="97"/>
  <c r="E104" i="97"/>
  <c r="E100" i="97"/>
  <c r="E97" i="97"/>
  <c r="D106" i="97"/>
  <c r="C106" i="97"/>
  <c r="E88" i="97"/>
  <c r="N78" i="97"/>
  <c r="M80" i="97"/>
  <c r="N79" i="97"/>
  <c r="G152" i="97"/>
  <c r="J80" i="97"/>
  <c r="K62" i="97"/>
  <c r="H77" i="97"/>
  <c r="G80" i="97"/>
  <c r="F80" i="97"/>
  <c r="D80" i="97"/>
  <c r="E79" i="97"/>
  <c r="E78" i="97"/>
  <c r="N48" i="97"/>
  <c r="N45" i="97"/>
  <c r="N52" i="97"/>
  <c r="N54" i="97" s="1"/>
  <c r="L54" i="97"/>
  <c r="K51" i="97"/>
  <c r="K48" i="97"/>
  <c r="K148" i="97"/>
  <c r="K144" i="97"/>
  <c r="K53" i="97"/>
  <c r="I54" i="97"/>
  <c r="H48" i="97"/>
  <c r="G54" i="97"/>
  <c r="H52" i="97"/>
  <c r="H36" i="97"/>
  <c r="E53" i="97"/>
  <c r="D54" i="97"/>
  <c r="E36" i="97"/>
  <c r="K138" i="97"/>
  <c r="C54" i="97"/>
  <c r="N26" i="97"/>
  <c r="M28" i="97"/>
  <c r="C140" i="97"/>
  <c r="K25" i="97"/>
  <c r="K28" i="97"/>
  <c r="J28" i="97"/>
  <c r="C152" i="97"/>
  <c r="G146" i="97"/>
  <c r="G140" i="97"/>
  <c r="I28" i="97"/>
  <c r="H27" i="97"/>
  <c r="H28" i="97" s="1"/>
  <c r="K150" i="97"/>
  <c r="G149" i="97"/>
  <c r="C146" i="97"/>
  <c r="K139" i="97"/>
  <c r="G155" i="97"/>
  <c r="K154" i="97"/>
  <c r="C155" i="97"/>
  <c r="C132" i="97"/>
  <c r="G106" i="97"/>
  <c r="L80" i="97"/>
  <c r="H79" i="97"/>
  <c r="H78" i="97"/>
  <c r="G156" i="97"/>
  <c r="N27" i="97"/>
  <c r="F28" i="97"/>
  <c r="G28" i="97"/>
  <c r="G157" i="97"/>
  <c r="K153" i="97"/>
  <c r="E26" i="97"/>
  <c r="K147" i="97"/>
  <c r="E27" i="97"/>
  <c r="K145" i="97"/>
  <c r="C143" i="97"/>
  <c r="D28" i="97"/>
  <c r="C157" i="97"/>
  <c r="C156" i="97"/>
  <c r="C28" i="97"/>
  <c r="F14" i="94"/>
  <c r="C113" i="98"/>
  <c r="C103" i="98"/>
  <c r="G104" i="98"/>
  <c r="M164" i="87" l="1"/>
  <c r="K167" i="103"/>
  <c r="H16" i="101"/>
  <c r="K74" i="101"/>
  <c r="K54" i="97"/>
  <c r="H74" i="103"/>
  <c r="K152" i="97"/>
  <c r="K80" i="97"/>
  <c r="E80" i="97"/>
  <c r="H54" i="97"/>
  <c r="E54" i="97"/>
  <c r="K143" i="97"/>
  <c r="E106" i="97"/>
  <c r="N132" i="97"/>
  <c r="H106" i="97"/>
  <c r="N28" i="97"/>
  <c r="H25" i="98"/>
  <c r="K113" i="98"/>
  <c r="Q28" i="80"/>
  <c r="H141" i="104"/>
  <c r="K173" i="104"/>
  <c r="K167" i="104"/>
  <c r="C170" i="103"/>
  <c r="K176" i="103"/>
  <c r="K167" i="101"/>
  <c r="H54" i="101"/>
  <c r="N25" i="101"/>
  <c r="K25" i="101"/>
  <c r="K169" i="101"/>
  <c r="G170" i="101"/>
  <c r="N74" i="103"/>
  <c r="N132" i="104"/>
  <c r="K45" i="104"/>
  <c r="H74" i="104"/>
  <c r="H132" i="101"/>
  <c r="H74" i="101"/>
  <c r="G170" i="104"/>
  <c r="E16" i="98"/>
  <c r="M170" i="87"/>
  <c r="M29" i="90"/>
  <c r="G114" i="98"/>
  <c r="K120" i="98"/>
  <c r="K117" i="98"/>
  <c r="H46" i="98"/>
  <c r="K104" i="98"/>
  <c r="K76" i="98"/>
  <c r="K108" i="98"/>
  <c r="K99" i="98"/>
  <c r="Q44" i="6"/>
  <c r="H28" i="89"/>
  <c r="M158" i="87"/>
  <c r="M167" i="87"/>
  <c r="M173" i="87"/>
  <c r="M155" i="87"/>
  <c r="C114" i="98"/>
  <c r="J130" i="75"/>
  <c r="K102" i="98"/>
  <c r="AK20" i="57"/>
  <c r="AC130" i="79"/>
  <c r="Q25" i="80"/>
  <c r="Q15" i="80"/>
  <c r="E16" i="80"/>
  <c r="Q16" i="80" s="1"/>
  <c r="K176" i="104"/>
  <c r="N141" i="104"/>
  <c r="K169" i="104"/>
  <c r="C170" i="104"/>
  <c r="K164" i="104"/>
  <c r="H25" i="104"/>
  <c r="K168" i="104"/>
  <c r="K159" i="104"/>
  <c r="H132" i="104"/>
  <c r="G161" i="104"/>
  <c r="C161" i="104"/>
  <c r="K158" i="104"/>
  <c r="K155" i="104"/>
  <c r="K160" i="104"/>
  <c r="E16" i="104"/>
  <c r="K173" i="103"/>
  <c r="G170" i="103"/>
  <c r="K169" i="103"/>
  <c r="K164" i="103"/>
  <c r="K170" i="103"/>
  <c r="K160" i="103"/>
  <c r="K16" i="103"/>
  <c r="K158" i="103"/>
  <c r="K159" i="103"/>
  <c r="K155" i="103"/>
  <c r="E16" i="103"/>
  <c r="C161" i="103"/>
  <c r="G161" i="103"/>
  <c r="K176" i="101"/>
  <c r="K173" i="101"/>
  <c r="C170" i="101"/>
  <c r="K164" i="101"/>
  <c r="K168" i="101"/>
  <c r="K170" i="101"/>
  <c r="K158" i="101"/>
  <c r="G161" i="101"/>
  <c r="K160" i="101"/>
  <c r="K16" i="101"/>
  <c r="K159" i="101"/>
  <c r="K155" i="101"/>
  <c r="C161" i="101"/>
  <c r="G105" i="98"/>
  <c r="K112" i="98"/>
  <c r="K132" i="97"/>
  <c r="K106" i="97"/>
  <c r="N80" i="97"/>
  <c r="H80" i="97"/>
  <c r="K149" i="97"/>
  <c r="K146" i="97"/>
  <c r="K155" i="97"/>
  <c r="K140" i="97"/>
  <c r="E28" i="97"/>
  <c r="G158" i="97"/>
  <c r="K157" i="97"/>
  <c r="C158" i="97"/>
  <c r="K156" i="97"/>
  <c r="C105" i="98"/>
  <c r="K103" i="98"/>
  <c r="Q49" i="6" l="1"/>
  <c r="K114" i="98"/>
  <c r="K170" i="104"/>
  <c r="K161" i="104"/>
  <c r="K161" i="101"/>
  <c r="K105" i="98"/>
  <c r="K161" i="103"/>
  <c r="K158" i="97"/>
</calcChain>
</file>

<file path=xl/comments1.xml><?xml version="1.0" encoding="utf-8"?>
<comments xmlns="http://schemas.openxmlformats.org/spreadsheetml/2006/main">
  <authors>
    <author>Abdulaziz Ismail Abu Husayn</author>
  </authors>
  <commentList>
    <comment ref="F18" authorId="0" shapeId="0">
      <text>
        <r>
          <rPr>
            <b/>
            <sz val="9"/>
            <color indexed="81"/>
            <rFont val="Tahoma"/>
            <family val="2"/>
          </rPr>
          <t>Abdulaziz Ismail Abu Husayn:</t>
        </r>
        <r>
          <rPr>
            <sz val="9"/>
            <color indexed="81"/>
            <rFont val="Tahoma"/>
            <family val="2"/>
          </rPr>
          <t xml:space="preserve">
يشمل القابلات بالمديريات</t>
        </r>
      </text>
    </comment>
  </commentList>
</comments>
</file>

<file path=xl/sharedStrings.xml><?xml version="1.0" encoding="utf-8"?>
<sst xmlns="http://schemas.openxmlformats.org/spreadsheetml/2006/main" count="10154" uniqueCount="1683">
  <si>
    <t>* As % of Total Government Budget</t>
  </si>
  <si>
    <t>%</t>
  </si>
  <si>
    <t>Total Governmental Budget</t>
  </si>
  <si>
    <t>* النسبة</t>
  </si>
  <si>
    <t>G. Year</t>
  </si>
  <si>
    <t>السنة الميلادية</t>
  </si>
  <si>
    <t>إجمالي ميزانية الحكومة</t>
  </si>
  <si>
    <t>جدول 2-1</t>
  </si>
  <si>
    <t>Total</t>
  </si>
  <si>
    <t>المجموع</t>
  </si>
  <si>
    <t xml:space="preserve"> </t>
  </si>
  <si>
    <t>القطاع الخاص</t>
  </si>
  <si>
    <t>الجهات الحكومية الاخرى</t>
  </si>
  <si>
    <t>Ministry of Health</t>
  </si>
  <si>
    <t xml:space="preserve">وزارة الصحة </t>
  </si>
  <si>
    <t>الأسرة</t>
  </si>
  <si>
    <t>المستشفيات</t>
  </si>
  <si>
    <t>Hospitals</t>
  </si>
  <si>
    <t>Year</t>
  </si>
  <si>
    <t>الإجمالي</t>
  </si>
  <si>
    <t>Qunfudah</t>
  </si>
  <si>
    <t>القنفذة</t>
  </si>
  <si>
    <t>Qurayyat</t>
  </si>
  <si>
    <t>القريات</t>
  </si>
  <si>
    <t>Al-Jouf</t>
  </si>
  <si>
    <t>الجوف</t>
  </si>
  <si>
    <t>Al-Bahah</t>
  </si>
  <si>
    <t>الباحة</t>
  </si>
  <si>
    <t>Najran</t>
  </si>
  <si>
    <t>نجران</t>
  </si>
  <si>
    <t>Jazan</t>
  </si>
  <si>
    <t>جازان</t>
  </si>
  <si>
    <t>Northern</t>
  </si>
  <si>
    <t>الحدود الشمالية</t>
  </si>
  <si>
    <t>Ha`il</t>
  </si>
  <si>
    <t>حائل</t>
  </si>
  <si>
    <t>Tabouk</t>
  </si>
  <si>
    <t>تبوك</t>
  </si>
  <si>
    <t>Bishah</t>
  </si>
  <si>
    <t xml:space="preserve"> بيشة</t>
  </si>
  <si>
    <t>Aseer</t>
  </si>
  <si>
    <t>عسير</t>
  </si>
  <si>
    <t>Hafr Al-Baten</t>
  </si>
  <si>
    <t>حفر الباطن</t>
  </si>
  <si>
    <t>Al -Ahsa</t>
  </si>
  <si>
    <t>الأحساء</t>
  </si>
  <si>
    <t>Eastern</t>
  </si>
  <si>
    <t>الشرقية</t>
  </si>
  <si>
    <t>Qaseem</t>
  </si>
  <si>
    <t>القصيم</t>
  </si>
  <si>
    <t>Medinah</t>
  </si>
  <si>
    <t>المدينة المنورة</t>
  </si>
  <si>
    <t>Ta`if</t>
  </si>
  <si>
    <t>الطائف</t>
  </si>
  <si>
    <t>Jeddah</t>
  </si>
  <si>
    <t>جدة</t>
  </si>
  <si>
    <t>Riyadh</t>
  </si>
  <si>
    <t>الرياض</t>
  </si>
  <si>
    <t>Beds</t>
  </si>
  <si>
    <t>عدد الأسرة</t>
  </si>
  <si>
    <t>عدد المستشفيات</t>
  </si>
  <si>
    <t>Private Sector</t>
  </si>
  <si>
    <t>Other Governmental Sector</t>
  </si>
  <si>
    <t>الجهات الحكومية الأخرى</t>
  </si>
  <si>
    <t>وزارة الصحة</t>
  </si>
  <si>
    <t xml:space="preserve">Total </t>
  </si>
  <si>
    <t xml:space="preserve">المجموع </t>
  </si>
  <si>
    <t>% سعودي
Saudi%</t>
  </si>
  <si>
    <t>العدد
No</t>
  </si>
  <si>
    <t>Category</t>
  </si>
  <si>
    <t>Sector</t>
  </si>
  <si>
    <t>الفئة</t>
  </si>
  <si>
    <t>القطاع</t>
  </si>
  <si>
    <t>Table 2-4</t>
  </si>
  <si>
    <t>جدول 2-4</t>
  </si>
  <si>
    <t>Others</t>
  </si>
  <si>
    <t>أخرى</t>
  </si>
  <si>
    <t>Vasular surgery</t>
  </si>
  <si>
    <t>جراحة أوعية دموية</t>
  </si>
  <si>
    <t>Onchology</t>
  </si>
  <si>
    <t>أورام</t>
  </si>
  <si>
    <t>Endocrinology</t>
  </si>
  <si>
    <t>غدد صماء</t>
  </si>
  <si>
    <t>Gastroenterology</t>
  </si>
  <si>
    <t>جهاز هضمي</t>
  </si>
  <si>
    <t>أمراض الدم</t>
  </si>
  <si>
    <t>Pediatric surgery</t>
  </si>
  <si>
    <t>جراحة أطفال</t>
  </si>
  <si>
    <t>Nephrology</t>
  </si>
  <si>
    <t>أمراض الكلى</t>
  </si>
  <si>
    <t>Intensive care</t>
  </si>
  <si>
    <t>عناية مركزة</t>
  </si>
  <si>
    <t>Emergency</t>
  </si>
  <si>
    <t>طوارئ</t>
  </si>
  <si>
    <t>Family medicine</t>
  </si>
  <si>
    <t>طب أسرة</t>
  </si>
  <si>
    <t>Forensic Medicine</t>
  </si>
  <si>
    <t>طب شرعي</t>
  </si>
  <si>
    <t>Psychiatry</t>
  </si>
  <si>
    <t>أمراض نفسية</t>
  </si>
  <si>
    <t>Pediatrics</t>
  </si>
  <si>
    <t>طب أطفال</t>
  </si>
  <si>
    <t>Physical medicine</t>
  </si>
  <si>
    <t>طب طبيعي</t>
  </si>
  <si>
    <t>Anaesthesia</t>
  </si>
  <si>
    <t>تخدير</t>
  </si>
  <si>
    <t>Laboratory</t>
  </si>
  <si>
    <t>مختبر</t>
  </si>
  <si>
    <t>Radiology</t>
  </si>
  <si>
    <t>أشعة</t>
  </si>
  <si>
    <t>طب مناطق حارة (أمراض معدية)</t>
  </si>
  <si>
    <t>Public Health</t>
  </si>
  <si>
    <t>صحة عامة (طب مجتمع) وصحة مهنية</t>
  </si>
  <si>
    <t>Neurology</t>
  </si>
  <si>
    <t>أمراض عصبية</t>
  </si>
  <si>
    <t>Skin &amp; venereology</t>
  </si>
  <si>
    <t>جلدية وتناسلية</t>
  </si>
  <si>
    <t>Chest diseases</t>
  </si>
  <si>
    <t>أمراض صدرية</t>
  </si>
  <si>
    <t>Cardiology</t>
  </si>
  <si>
    <t>قلب وأوعية دموية</t>
  </si>
  <si>
    <t>OBS/GYN</t>
  </si>
  <si>
    <t>نساء وولادة</t>
  </si>
  <si>
    <t>Ophthalmology</t>
  </si>
  <si>
    <t>عيون</t>
  </si>
  <si>
    <t>E.N.T.</t>
  </si>
  <si>
    <t>أنف وأذن وحنجرة</t>
  </si>
  <si>
    <t>Plastic surgery</t>
  </si>
  <si>
    <t>جراحة تجميل</t>
  </si>
  <si>
    <t>Neurosurgery</t>
  </si>
  <si>
    <t>جراحة أعصاب</t>
  </si>
  <si>
    <t>Cardiothoracic surgery</t>
  </si>
  <si>
    <t>جراحة صدر وقلب</t>
  </si>
  <si>
    <t>Urology</t>
  </si>
  <si>
    <t>مسالك بولية</t>
  </si>
  <si>
    <t>Orthopedics</t>
  </si>
  <si>
    <t>جراحة عظام</t>
  </si>
  <si>
    <t>General Surgery</t>
  </si>
  <si>
    <t>جراحة عامة</t>
  </si>
  <si>
    <t>Internal medicine</t>
  </si>
  <si>
    <t>أمراض باطنة</t>
  </si>
  <si>
    <t>Dentistry</t>
  </si>
  <si>
    <t>طب أسنان</t>
  </si>
  <si>
    <t>G. P.</t>
  </si>
  <si>
    <t>عام</t>
  </si>
  <si>
    <t>Consultant</t>
  </si>
  <si>
    <t>Registrar</t>
  </si>
  <si>
    <t>Resident</t>
  </si>
  <si>
    <t xml:space="preserve">استشاري </t>
  </si>
  <si>
    <t>نائب</t>
  </si>
  <si>
    <t xml:space="preserve">مقيم   </t>
  </si>
  <si>
    <t>Total KSA</t>
  </si>
  <si>
    <t>إجمالي المملكة</t>
  </si>
  <si>
    <t xml:space="preserve"> Table 2-5</t>
  </si>
  <si>
    <t xml:space="preserve"> جدول  2-5</t>
  </si>
  <si>
    <t>الإجمالى</t>
  </si>
  <si>
    <t>Al- Jouf</t>
  </si>
  <si>
    <t>Al- Bahah</t>
  </si>
  <si>
    <t>Ha'il</t>
  </si>
  <si>
    <t>بيشة</t>
  </si>
  <si>
    <t>Al-Ahsa</t>
  </si>
  <si>
    <t>Ta'if</t>
  </si>
  <si>
    <t>Makkah</t>
  </si>
  <si>
    <t>Forensic Medicine Center</t>
  </si>
  <si>
    <t>Control Health Centers at entry points</t>
  </si>
  <si>
    <t>Central/ Regional Laboratory</t>
  </si>
  <si>
    <t>Rehabilitation center</t>
  </si>
  <si>
    <t>Dental Center</t>
  </si>
  <si>
    <t>Dialysis Center/ Unit</t>
  </si>
  <si>
    <t>Oncology Center</t>
  </si>
  <si>
    <t>Cardiology Center</t>
  </si>
  <si>
    <t>Hospital</t>
  </si>
  <si>
    <t>PHC</t>
  </si>
  <si>
    <t>مركز طب شرعي</t>
  </si>
  <si>
    <t>مركز مراقبة صحية وقائية بالمنافذ</t>
  </si>
  <si>
    <t>مختبر مركزي/
إقليمي</t>
  </si>
  <si>
    <t>مركز تأهيل طبي</t>
  </si>
  <si>
    <t>مركز طب أسنان</t>
  </si>
  <si>
    <t>مركز/وحدة غسيل كلوي</t>
  </si>
  <si>
    <t>مركز أورام</t>
  </si>
  <si>
    <t>مركز قلب</t>
  </si>
  <si>
    <t>مستشفى</t>
  </si>
  <si>
    <t>مركز رعاية صحية أولية</t>
  </si>
  <si>
    <t>Table  2-6</t>
  </si>
  <si>
    <t>فئات طبية مساعدة</t>
  </si>
  <si>
    <t>Nurses</t>
  </si>
  <si>
    <t>S</t>
  </si>
  <si>
    <t>NS</t>
  </si>
  <si>
    <t>سعودي</t>
  </si>
  <si>
    <t>غير سعودي</t>
  </si>
  <si>
    <t>الفئـة</t>
  </si>
  <si>
    <t>ديوان الوزارة</t>
  </si>
  <si>
    <t>Nationality</t>
  </si>
  <si>
    <t>الجنسية</t>
  </si>
  <si>
    <t>القوى العاملة الصحية بوزارة الصحة حسب الجنسية في الأعوام الخمسة الأخيرة</t>
  </si>
  <si>
    <t>Hearing / Speech therapy</t>
  </si>
  <si>
    <t>معالجة سمع ونطق</t>
  </si>
  <si>
    <t xml:space="preserve">ECG &amp; EEG </t>
  </si>
  <si>
    <t>تخطيط قلب ومخ</t>
  </si>
  <si>
    <t>Sterilization</t>
  </si>
  <si>
    <t>تعقيم</t>
  </si>
  <si>
    <t xml:space="preserve">Optometry </t>
  </si>
  <si>
    <t>بصريات</t>
  </si>
  <si>
    <t xml:space="preserve">Statistics </t>
  </si>
  <si>
    <t>إحصاء</t>
  </si>
  <si>
    <t>Psychotherapy</t>
  </si>
  <si>
    <t>علاج نفسي</t>
  </si>
  <si>
    <t>سكرتارية طبية</t>
  </si>
  <si>
    <t>Nutrition</t>
  </si>
  <si>
    <t>تغذية</t>
  </si>
  <si>
    <t>Anesthesia</t>
  </si>
  <si>
    <t>Social Services</t>
  </si>
  <si>
    <t>خدمة اجتماعية</t>
  </si>
  <si>
    <t>Surgical Operations</t>
  </si>
  <si>
    <t>عمليات جراحية</t>
  </si>
  <si>
    <t>Health Informatics</t>
  </si>
  <si>
    <t>معلوماتية صحية</t>
  </si>
  <si>
    <t>Health Services' Management</t>
  </si>
  <si>
    <t>إدارة خدمات صحية</t>
  </si>
  <si>
    <t>Dental</t>
  </si>
  <si>
    <t>أسنان</t>
  </si>
  <si>
    <t xml:space="preserve">Rehabilitation </t>
  </si>
  <si>
    <t>تأهيل</t>
  </si>
  <si>
    <t>صحة عامة</t>
  </si>
  <si>
    <t>Pharmacy</t>
  </si>
  <si>
    <t>صيدلة</t>
  </si>
  <si>
    <t xml:space="preserve"> T إجمالي</t>
  </si>
  <si>
    <t xml:space="preserve">  F اناث</t>
  </si>
  <si>
    <t xml:space="preserve">  M ذكور</t>
  </si>
  <si>
    <t>NS  غير سعودي</t>
  </si>
  <si>
    <t xml:space="preserve">  S   سعودي</t>
  </si>
  <si>
    <t>Speciality</t>
  </si>
  <si>
    <t>التخصص</t>
  </si>
  <si>
    <t>أسرة</t>
  </si>
  <si>
    <t>مستشفيات</t>
  </si>
  <si>
    <t>القنـفـذة</t>
  </si>
  <si>
    <t>Al -Jouf</t>
  </si>
  <si>
    <t>Rehabilitation</t>
  </si>
  <si>
    <t>Long Term Care</t>
  </si>
  <si>
    <t>Chest</t>
  </si>
  <si>
    <t>Eye</t>
  </si>
  <si>
    <t>General</t>
  </si>
  <si>
    <t>الرعاية المديدة</t>
  </si>
  <si>
    <t>صدرية</t>
  </si>
  <si>
    <t>أطفال</t>
  </si>
  <si>
    <t>عامة</t>
  </si>
  <si>
    <t>&gt;500</t>
  </si>
  <si>
    <t>401-500</t>
  </si>
  <si>
    <t>301-400</t>
  </si>
  <si>
    <t>201-300</t>
  </si>
  <si>
    <t>101-200</t>
  </si>
  <si>
    <t>51-100</t>
  </si>
  <si>
    <t>≤50</t>
  </si>
  <si>
    <t>Bed Capacity</t>
  </si>
  <si>
    <t>السعة السريرية</t>
  </si>
  <si>
    <t>اخرى</t>
  </si>
  <si>
    <t>عزل</t>
  </si>
  <si>
    <t>Isolation</t>
  </si>
  <si>
    <t>نفسية وعصبية</t>
  </si>
  <si>
    <t>Psychiatry &amp; neurology</t>
  </si>
  <si>
    <t>حروق وتجميل</t>
  </si>
  <si>
    <t>Skin &amp; venereal</t>
  </si>
  <si>
    <t>E.N.T</t>
  </si>
  <si>
    <t>Paediatrics</t>
  </si>
  <si>
    <t>فك وأسنان</t>
  </si>
  <si>
    <t>Faciodental</t>
  </si>
  <si>
    <t>عظام</t>
  </si>
  <si>
    <t>جراحة</t>
  </si>
  <si>
    <t>Surgery</t>
  </si>
  <si>
    <t>باطنية</t>
  </si>
  <si>
    <t xml:space="preserve">القريات             </t>
  </si>
  <si>
    <t xml:space="preserve">الجوف                </t>
  </si>
  <si>
    <t xml:space="preserve">الباحة               </t>
  </si>
  <si>
    <t xml:space="preserve">نجران                 </t>
  </si>
  <si>
    <t xml:space="preserve">الحدودالشمالية      </t>
  </si>
  <si>
    <t xml:space="preserve">عسير               </t>
  </si>
  <si>
    <t xml:space="preserve">حفرالباطن     </t>
  </si>
  <si>
    <t xml:space="preserve">الأحساء             </t>
  </si>
  <si>
    <t xml:space="preserve">الشرقية              </t>
  </si>
  <si>
    <t xml:space="preserve">القصيم              </t>
  </si>
  <si>
    <t xml:space="preserve">المدينة المنورة       </t>
  </si>
  <si>
    <t xml:space="preserve">الطائف                      </t>
  </si>
  <si>
    <t xml:space="preserve">جدة                 </t>
  </si>
  <si>
    <t xml:space="preserve">الرياض              </t>
  </si>
  <si>
    <t>صدرية / حميات</t>
  </si>
  <si>
    <t>باطنة</t>
  </si>
  <si>
    <t>ICU</t>
  </si>
  <si>
    <t>PICU</t>
  </si>
  <si>
    <t>NICU</t>
  </si>
  <si>
    <t>عناية البالغين</t>
  </si>
  <si>
    <t>عناية الأطفال</t>
  </si>
  <si>
    <t>عناية حديثي الولادة</t>
  </si>
  <si>
    <t>Hospitals 100+ Beds</t>
  </si>
  <si>
    <t>المستشفيات 100 سرير فأكثر</t>
  </si>
  <si>
    <t>Table 2-15</t>
  </si>
  <si>
    <t>جدول 2-15</t>
  </si>
  <si>
    <t>القوى العاملة الصحية بمستشفيات وزارة الصحة حسب الجنسية في الأعوام الخمسة الأخيرة</t>
  </si>
  <si>
    <t>Al Bahah</t>
  </si>
  <si>
    <t>Al- Ahsa</t>
  </si>
  <si>
    <t xml:space="preserve">Bishah     </t>
  </si>
  <si>
    <t>Pharmacists</t>
  </si>
  <si>
    <t>القوى العاملة الصحية بمراكز الرعاية الصحية الأولية بوزارة الصحة في الأعوام الخمسة الأخيرة</t>
  </si>
  <si>
    <t xml:space="preserve"> Total</t>
  </si>
  <si>
    <t>آخرون</t>
  </si>
  <si>
    <t>Family Medicine</t>
  </si>
  <si>
    <t>طـب أطفال</t>
  </si>
  <si>
    <t>طـب أسنان</t>
  </si>
  <si>
    <t>G.P.</t>
  </si>
  <si>
    <t>طـب عام</t>
  </si>
  <si>
    <t>Table 2-20</t>
  </si>
  <si>
    <t>الأطباء وأطباء الأسنان بمراكز الرعاية الصحية الأولية بوزارة الصحة حسب التخصص والجنسية في الأعوام الخمسة الأخيرة</t>
  </si>
  <si>
    <t>وزارة التعليم</t>
  </si>
  <si>
    <t>Burns &amp; plastic</t>
  </si>
  <si>
    <t>صدرية وحميات</t>
  </si>
  <si>
    <t>Chest &amp; Fever</t>
  </si>
  <si>
    <t>عناية مركزة وانعاش</t>
  </si>
  <si>
    <t>Intemal medicine</t>
  </si>
  <si>
    <t xml:space="preserve">الخدمات الطبية بالخطوط الجوية السعودية </t>
  </si>
  <si>
    <t>هيئة الهلال الأحمر السعودي</t>
  </si>
  <si>
    <t xml:space="preserve">الخدمات الطبية بوزارة الداخلية </t>
  </si>
  <si>
    <t xml:space="preserve">الخدمات الطبية بالحرس الوطني </t>
  </si>
  <si>
    <t>الإجـمـالي</t>
  </si>
  <si>
    <t>غدد</t>
  </si>
  <si>
    <t>Forensic M.</t>
  </si>
  <si>
    <t>طب مناطق حارة ( أمراض معدية )</t>
  </si>
  <si>
    <t>صحة عامة (طب مجتمع ) وصحة مهنية</t>
  </si>
  <si>
    <t>تجميل</t>
  </si>
  <si>
    <t>باطني</t>
  </si>
  <si>
    <t>الاجمالي</t>
  </si>
  <si>
    <t xml:space="preserve"> هيئة الهلال الأحمر السعودي</t>
  </si>
  <si>
    <t xml:space="preserve">Total  </t>
  </si>
  <si>
    <t xml:space="preserve">Qurrayat  </t>
  </si>
  <si>
    <t xml:space="preserve">Al-jouf   </t>
  </si>
  <si>
    <t>Al-Baha</t>
  </si>
  <si>
    <t xml:space="preserve">Najran   </t>
  </si>
  <si>
    <t xml:space="preserve">Jazan   </t>
  </si>
  <si>
    <t>بيشه</t>
  </si>
  <si>
    <t>Hafr-AlBaten</t>
  </si>
  <si>
    <t xml:space="preserve">AL-Ahsa  </t>
  </si>
  <si>
    <t xml:space="preserve">Qaseem </t>
  </si>
  <si>
    <t xml:space="preserve">Medinah </t>
  </si>
  <si>
    <t xml:space="preserve">Jeddah </t>
  </si>
  <si>
    <t>صيدليات
Pharmacies</t>
  </si>
  <si>
    <t>مركبي اسنان
Dental Prosth</t>
  </si>
  <si>
    <t>محلات نظارات
Opticals</t>
  </si>
  <si>
    <t>مختبرات
Laboratories</t>
  </si>
  <si>
    <t>عدد الأسرة
Beds</t>
  </si>
  <si>
    <t>عدد المستشفيات
Hospitals</t>
  </si>
  <si>
    <t xml:space="preserve"> Total  </t>
  </si>
  <si>
    <t xml:space="preserve">Qunfudah  </t>
  </si>
  <si>
    <t xml:space="preserve">Al-Baha   </t>
  </si>
  <si>
    <t xml:space="preserve">Ha'il   </t>
  </si>
  <si>
    <t xml:space="preserve">Tabouk </t>
  </si>
  <si>
    <t xml:space="preserve">Bishah   </t>
  </si>
  <si>
    <t xml:space="preserve">Ta'if   </t>
  </si>
  <si>
    <t xml:space="preserve">Jeddah  </t>
  </si>
  <si>
    <t xml:space="preserve">Riyadh    </t>
  </si>
  <si>
    <t>Table 2-27</t>
  </si>
  <si>
    <t>Hafr Al-baten</t>
  </si>
  <si>
    <t>جـدة</t>
  </si>
  <si>
    <t>Burns/ Plastic Surgery</t>
  </si>
  <si>
    <t>Chest / Fever</t>
  </si>
  <si>
    <t>Intenal medicine</t>
  </si>
  <si>
    <t xml:space="preserve">تبوك </t>
  </si>
  <si>
    <t xml:space="preserve">الشرقية </t>
  </si>
  <si>
    <t xml:space="preserve">المدينة المنورة </t>
  </si>
  <si>
    <t xml:space="preserve">جدة </t>
  </si>
  <si>
    <t xml:space="preserve">الرياض </t>
  </si>
  <si>
    <t>ENT</t>
  </si>
  <si>
    <t>قلب وصدر</t>
  </si>
  <si>
    <t>Heart &amp; chest</t>
  </si>
  <si>
    <t>General surgery</t>
  </si>
  <si>
    <t>General Medicine</t>
  </si>
  <si>
    <t xml:space="preserve"> Health Manpower at Private Sector in the last Five Years</t>
  </si>
  <si>
    <t>القوى العاملة الصحية بالقطاع الخاص في الأعوام الخمسة الأخيرة</t>
  </si>
  <si>
    <t>Pharmacies</t>
  </si>
  <si>
    <t>صيدليات</t>
  </si>
  <si>
    <t>Vascular Surgery</t>
  </si>
  <si>
    <t>No. of Trainees</t>
  </si>
  <si>
    <t>عدد المتدربين</t>
  </si>
  <si>
    <t>Course</t>
  </si>
  <si>
    <t>مسمى الدورة</t>
  </si>
  <si>
    <t>أنثى</t>
  </si>
  <si>
    <t>ذكر</t>
  </si>
  <si>
    <t>Sabya General Hospital</t>
  </si>
  <si>
    <t>مستشفى صبيا العام</t>
  </si>
  <si>
    <t>Prince Mohammad Bin Naser Bin Abdulaziz Hospital</t>
  </si>
  <si>
    <t>مستشفى الأمير محمد بن ناصر بن عبدالعزيز</t>
  </si>
  <si>
    <t>Aseer Central Hospital</t>
  </si>
  <si>
    <t>مستشفى عسير المركزي</t>
  </si>
  <si>
    <t>مستشفى الملك فهد</t>
  </si>
  <si>
    <t>مستشفى الملك خالد</t>
  </si>
  <si>
    <t>KFSH Dammam</t>
  </si>
  <si>
    <t>مستشفى الملك فهد التخصصي - الدمام</t>
  </si>
  <si>
    <t>مستشفى الظهران التخصصي للعيون</t>
  </si>
  <si>
    <t xml:space="preserve"> Jubail General Hospital</t>
  </si>
  <si>
    <t>مستشفى الجبيل العام</t>
  </si>
  <si>
    <t>King Fahad Specialist Hospital, Buraidah</t>
  </si>
  <si>
    <t>مستشفى الملك فهد التخصصي ببريدة</t>
  </si>
  <si>
    <t>King Saud  Hospital</t>
  </si>
  <si>
    <t>مستشفى الملك سعود بعنيزة</t>
  </si>
  <si>
    <t>Maternity &amp; Children Hospital</t>
  </si>
  <si>
    <t>مستشفى الولادة والأطفال ببريدة</t>
  </si>
  <si>
    <t>مستشفى الولادة والأطفال</t>
  </si>
  <si>
    <t>Children Hospital</t>
  </si>
  <si>
    <t>مستشفى الأطفال</t>
  </si>
  <si>
    <t>King Abdullah Medical Complex</t>
  </si>
  <si>
    <t>مجمع الملك عبدالله الطبي</t>
  </si>
  <si>
    <t>King Abdulaziz  Hospital &amp; Oncology Center</t>
  </si>
  <si>
    <t>مستشفى الملك عبد العزيز ومركز الأورام</t>
  </si>
  <si>
    <t>مستشفى النور التخصصي</t>
  </si>
  <si>
    <t>مدينة الملك عبدالله الطبية</t>
  </si>
  <si>
    <t>Herra General Hospital</t>
  </si>
  <si>
    <t>مستشفى حراء العام</t>
  </si>
  <si>
    <t>King Khaled Eye Specialist Hospital</t>
  </si>
  <si>
    <t>مستشفى الملك خالد التخصصي للعيون</t>
  </si>
  <si>
    <t>Shagra General Hospital</t>
  </si>
  <si>
    <t>مستشفى شقراء العام</t>
  </si>
  <si>
    <t>King Fahad Medical City</t>
  </si>
  <si>
    <t>مدينة الملك فهد الطبية</t>
  </si>
  <si>
    <t>King Saud Medical City</t>
  </si>
  <si>
    <t>مدينة الملك سعود الطبية</t>
  </si>
  <si>
    <t>Prince Mohammad Bin Abdulaziz Hospital</t>
  </si>
  <si>
    <t>مستشفى الأمير محمد بن عبدالعزيز</t>
  </si>
  <si>
    <t>تاريخ الاعتماد
Date of Accriditation</t>
  </si>
  <si>
    <t>Hospital Name</t>
  </si>
  <si>
    <t>المستشفى</t>
  </si>
  <si>
    <t>Hayat National Hospital</t>
  </si>
  <si>
    <t>مستشفى الحياة الوطني</t>
  </si>
  <si>
    <t>Al Hayat National Hospital</t>
  </si>
  <si>
    <t>Johns Hopkins ARAMCO Health Care</t>
  </si>
  <si>
    <t>جونز هوبكنز أرامكو الطبي</t>
  </si>
  <si>
    <t>مستشفى المواساة بالدمام</t>
  </si>
  <si>
    <t>مستشفى المواساة بالجبيل</t>
  </si>
  <si>
    <t>مستشفى المواساة بالقطيف</t>
  </si>
  <si>
    <t>Family Care Hospital</t>
  </si>
  <si>
    <t>Royal Commission Medical Center - Jubail</t>
  </si>
  <si>
    <t>المركز الطبى للهيئة الملكية – يالجبيل</t>
  </si>
  <si>
    <t>Imam Abdul Rahman bin Faisal National Guard Hospital - Dammam</t>
  </si>
  <si>
    <t>مستشفى الامام عبد الرحمن آل فيصل للحرس الوطني</t>
  </si>
  <si>
    <t>Security Forces Hospital</t>
  </si>
  <si>
    <t>مستشفى قوى الأمن</t>
  </si>
  <si>
    <t>Royal Commission Medical Center - Yanbu</t>
  </si>
  <si>
    <t>المركز الطبي للهيئة الملكية - ينبع</t>
  </si>
  <si>
    <t>مستشفى الأمير سلطان العسكري- الطائف</t>
  </si>
  <si>
    <t>Prince Mansour Military Hospital</t>
  </si>
  <si>
    <t>مستشفى الأمير منصور العسكري</t>
  </si>
  <si>
    <t>Al Hada Military Hospital</t>
  </si>
  <si>
    <t>مستشفى القوات المسلحة - الهدا</t>
  </si>
  <si>
    <t>King Abdulaziz Medical City- Jeddah</t>
  </si>
  <si>
    <t>مدينة الملك عبد العزيز الطبية- جدة</t>
  </si>
  <si>
    <t>Central Security Hospital -Jeddah</t>
  </si>
  <si>
    <t>مستشفى الامن المركزي بجدة</t>
  </si>
  <si>
    <t>King Fahad Armed Forces Hospital- Jeddah</t>
  </si>
  <si>
    <t>مستشفى الملك فهد للقوات المسلحة بجدة</t>
  </si>
  <si>
    <t>King Abdulaziz Medical City- Riyadh</t>
  </si>
  <si>
    <t>مدينة الملك عبد العزيز الطبية -الرياض</t>
  </si>
  <si>
    <t>King Abdulaziz University Hospital - Riyadh</t>
  </si>
  <si>
    <t>مستشفى الملك عبد العزيز الجامعي - الرياض</t>
  </si>
  <si>
    <t>King Abdullah Bin Abdulaziz University Hospital - Riyadh</t>
  </si>
  <si>
    <t>مستشفى الملك عبدالله بن عبدالعزيز بجامعة الأميرة نورة- الرياض</t>
  </si>
  <si>
    <t>King Khalid University Hospital - Riyadh</t>
  </si>
  <si>
    <t>مستشفى الملك خالد الجامعي بالرياض</t>
  </si>
  <si>
    <t>طب الطوارئ</t>
  </si>
  <si>
    <t>الطب النفسي</t>
  </si>
  <si>
    <t>طب وجراحة العيون</t>
  </si>
  <si>
    <t>الطب التلطيفي</t>
  </si>
  <si>
    <t>جراحة الأوعية الدموية</t>
  </si>
  <si>
    <t xml:space="preserve">Emergency Medicine </t>
  </si>
  <si>
    <t>Orthopedic Surgery</t>
  </si>
  <si>
    <t>Dermatology</t>
  </si>
  <si>
    <t>مستشفى الملك خالد بالخرج</t>
  </si>
  <si>
    <t>مستشفى القويعية العام</t>
  </si>
  <si>
    <t>مستشفى الولادة والأطفال بالخرج</t>
  </si>
  <si>
    <t>مستشفى الإيمان العام</t>
  </si>
  <si>
    <t>مستشفى الدوادمي العام</t>
  </si>
  <si>
    <t xml:space="preserve">مستشفى الملك عبد العزيز التخصصي </t>
  </si>
  <si>
    <t xml:space="preserve">مستشفى الملك عبد العزيز </t>
  </si>
  <si>
    <t>مستشفى أحد العام</t>
  </si>
  <si>
    <t>مستشفى الولادة والأطفال بعرعر</t>
  </si>
  <si>
    <t>مستشفى الولادة والأطفال بالدمام</t>
  </si>
  <si>
    <t>مستشفى القطيف المركزي</t>
  </si>
  <si>
    <t>مجمع الدمام الطبي</t>
  </si>
  <si>
    <t>مستشفى الولادة والأطفال بحفر الباطن</t>
  </si>
  <si>
    <t>مستشفى أبو عريش العام</t>
  </si>
  <si>
    <t>مستشفى الولادة والأطفال بنجران</t>
  </si>
  <si>
    <t>مستشفى شرورة العام</t>
  </si>
  <si>
    <t>مستشفى الملك فيصل التخصصي ومركز الأبحاث</t>
  </si>
  <si>
    <t>مستشفى القوات المسلحة للتأهيل الصحي</t>
  </si>
  <si>
    <t>مستشفى الملك عبد العزيز الجامعي - جدة</t>
  </si>
  <si>
    <t>مستشفى القوات المسلحة بقاعدة الملك عبد العزيز البحرية بالجبيل</t>
  </si>
  <si>
    <t>مجمع الملك فهد الطبي العسكري بالظهران</t>
  </si>
  <si>
    <t>مستشفى القوات المسلحة بقاعدة الملك عبد العزيز الجوية بالظهران</t>
  </si>
  <si>
    <t>مستشفى القوات المسلحة بالشمالية بحفر الباطن</t>
  </si>
  <si>
    <t xml:space="preserve">مستشفى الأمير محمد بن عبد العزيز </t>
  </si>
  <si>
    <t>مستشفى القوات المسلحة بالمصانع الحربية بالخرج</t>
  </si>
  <si>
    <t>مستشفى العظام والمفاصل والعمود الفقري</t>
  </si>
  <si>
    <t>مستشفى الفلاح الدولي</t>
  </si>
  <si>
    <t>مستشفى الجافل الدولي</t>
  </si>
  <si>
    <t>المركز الدولي للرعاية الممتدة</t>
  </si>
  <si>
    <t>مستشفى جدة الوطني الجديد</t>
  </si>
  <si>
    <t>مستشفى هالة عيسى بن لادن</t>
  </si>
  <si>
    <t>مركز الرعاية المزمنة التخصصية الطبي</t>
  </si>
  <si>
    <t>مستشفى الدكتور سمير عباس</t>
  </si>
  <si>
    <t>مستشفى المواساة بالخبر</t>
  </si>
  <si>
    <t>مستشفى الأمير فهد بن سلطان</t>
  </si>
  <si>
    <t>جامعة أم القرى</t>
  </si>
  <si>
    <t>جامعة الإمام محمد بن سعود الإسلامية</t>
  </si>
  <si>
    <t>جامعة الملك عبدالعزيز</t>
  </si>
  <si>
    <t>جامعة الملك فيصل</t>
  </si>
  <si>
    <t>جامعة الملك خالد</t>
  </si>
  <si>
    <t>جامعة القصيم</t>
  </si>
  <si>
    <t>جامعة طيبة</t>
  </si>
  <si>
    <t>جامعة الطائف</t>
  </si>
  <si>
    <t>جامعة الملك سعود بن عبد العزيز للعلوم الصحية</t>
  </si>
  <si>
    <t>جامعة جازان</t>
  </si>
  <si>
    <t>جامعة حائل</t>
  </si>
  <si>
    <t>جامعة الجوف</t>
  </si>
  <si>
    <t>جامعة تبوك</t>
  </si>
  <si>
    <t>جامعة الباحة</t>
  </si>
  <si>
    <t>جامعة نجران</t>
  </si>
  <si>
    <t>جامعة الأميرة نورة بنت عبدالرحمن</t>
  </si>
  <si>
    <t>جامعة الحدود الشمالية</t>
  </si>
  <si>
    <t>جامعة شقراء</t>
  </si>
  <si>
    <t>جامعة الأمير سطام بن عبدالعزيز</t>
  </si>
  <si>
    <t>جامعة الإمام عبدالرحمن بن فيصل</t>
  </si>
  <si>
    <t>جامعة المجمعة</t>
  </si>
  <si>
    <t>جامعة جدة</t>
  </si>
  <si>
    <t>جامعة بيشة</t>
  </si>
  <si>
    <t>جامعة حفر الباطن</t>
  </si>
  <si>
    <t>الخدمات الطبية بوزارة الموارد البشرية والتنمية الاجتماعية</t>
  </si>
  <si>
    <t>مراكز الرعاية الصحية الأولية</t>
  </si>
  <si>
    <t>سعودية</t>
  </si>
  <si>
    <t>غير سعودية</t>
  </si>
  <si>
    <t>PHCs</t>
  </si>
  <si>
    <t>Al Iman General Hospital</t>
  </si>
  <si>
    <t>Dawadmi General Hospital</t>
  </si>
  <si>
    <t>Quwaiya General Hospital</t>
  </si>
  <si>
    <t>King Abdulaziz Specialist Hospital</t>
  </si>
  <si>
    <t>Ohud General Hospital</t>
  </si>
  <si>
    <t>Qatif Central Hospital</t>
  </si>
  <si>
    <t>Dammam Medical Complex</t>
  </si>
  <si>
    <t>Maternity and Children Hospital in Dammam</t>
  </si>
  <si>
    <t>Maternity and Children Hospital in Hafar Al-Batin</t>
  </si>
  <si>
    <t>King Khalid Hospital in Tabouk</t>
  </si>
  <si>
    <t>Abu Arish General Hospital</t>
  </si>
  <si>
    <t>Sharoura General Hospital</t>
  </si>
  <si>
    <t>Maternity and Children Hospital in Najran</t>
  </si>
  <si>
    <t>King Faisal Specialist Hospital and Research Center</t>
  </si>
  <si>
    <t>King Abdulaziz University Hospital - Jeddah</t>
  </si>
  <si>
    <t>Prince Mohammed bin Abdulaziz Hospital</t>
  </si>
  <si>
    <t>King Fahd Military Medical Complex in Dhahran</t>
  </si>
  <si>
    <t>Armed Forces Hospital, King Abdulaziz Naval Base, Jubail</t>
  </si>
  <si>
    <t>Armed Forces Hospital, King Abdulaziz Air Base, Dhahran</t>
  </si>
  <si>
    <t>King Abdulaziz  Hospital</t>
  </si>
  <si>
    <t>Maternity Hospital - Al-Kharj</t>
  </si>
  <si>
    <t>مركز تأهيل
Rehabilitation Center</t>
  </si>
  <si>
    <t>مدينة الأمير سلطان الطبية العسكرية</t>
  </si>
  <si>
    <t>مستشفى الإمام عبدالرحمن الفيصل</t>
  </si>
  <si>
    <t>Imam Abdulrahman Alfaisal Hospital</t>
  </si>
  <si>
    <t>Rabigh Hospital</t>
  </si>
  <si>
    <t>مستشفى رابغ</t>
  </si>
  <si>
    <t>مستشفى ينبع العام</t>
  </si>
  <si>
    <t>Yanbu General Hos[ital</t>
  </si>
  <si>
    <t>مستشفى الرس</t>
  </si>
  <si>
    <t>Al-Rass Hospital</t>
  </si>
  <si>
    <t>King Abdulaziz Medical City- Al Hasa (NG)</t>
  </si>
  <si>
    <t>مدينة الملك عبد العزيز الطبية بالاحساء (الحرس الوطني)</t>
  </si>
  <si>
    <t>مستشفى أحد رفيدة العام</t>
  </si>
  <si>
    <t>Ahad Rofida General Hospital</t>
  </si>
  <si>
    <t>جراحة المسالك البولية</t>
  </si>
  <si>
    <t>Internal Medicine</t>
  </si>
  <si>
    <t>Obstetrics and Gynecology</t>
  </si>
  <si>
    <t>Otolaryngology</t>
  </si>
  <si>
    <t>SIMULATION COURSES</t>
  </si>
  <si>
    <t>2017G</t>
  </si>
  <si>
    <t>2018G</t>
  </si>
  <si>
    <t>2019G</t>
  </si>
  <si>
    <t>2020G</t>
  </si>
  <si>
    <t>* النسبة من إجمالي ميزانية الحكومة</t>
  </si>
  <si>
    <t xml:space="preserve">م/الملك فيصل التخصصي </t>
  </si>
  <si>
    <t>م/الملك فيصل التخصصي</t>
  </si>
  <si>
    <t>معدل الأسرة لكل عشرة آلاف نسمة</t>
  </si>
  <si>
    <t>Rate of beds /10,000 population</t>
  </si>
  <si>
    <t>MoH</t>
  </si>
  <si>
    <t>العاصمة المقدسة</t>
  </si>
  <si>
    <t>أطباء بشريون</t>
  </si>
  <si>
    <t>أطباء أسنان</t>
  </si>
  <si>
    <t>إجمالي الأطباء</t>
  </si>
  <si>
    <t>صيادلة</t>
  </si>
  <si>
    <t>Physicians</t>
  </si>
  <si>
    <t>Dentists</t>
  </si>
  <si>
    <t>Physicians &amp; Dentists</t>
  </si>
  <si>
    <t>Allied Health Personnel</t>
  </si>
  <si>
    <t xml:space="preserve">العاصمة المقدسة </t>
  </si>
  <si>
    <t>Saudi</t>
  </si>
  <si>
    <t>Non-Saudi</t>
  </si>
  <si>
    <t>Specialty</t>
  </si>
  <si>
    <t xml:space="preserve">المجموع         </t>
  </si>
  <si>
    <t xml:space="preserve">Total         </t>
  </si>
  <si>
    <t>الجامعات / الكليات</t>
  </si>
  <si>
    <t>Male</t>
  </si>
  <si>
    <t>Female</t>
  </si>
  <si>
    <t>Imam Mohammad Bin Saud Islamic University</t>
  </si>
  <si>
    <t>Prince Sattam Bin Abdulaziz University</t>
  </si>
  <si>
    <t>Princess Nourah bint Abdulrahman University</t>
  </si>
  <si>
    <t>Majmaah University</t>
  </si>
  <si>
    <t>King Saud bin Abdulaziz University for Health Sciences</t>
  </si>
  <si>
    <t>Shaqra University</t>
  </si>
  <si>
    <t>Taif University</t>
  </si>
  <si>
    <t>King Abdulaziz University</t>
  </si>
  <si>
    <t>Umm Al Qura University</t>
  </si>
  <si>
    <t>Jeddah University</t>
  </si>
  <si>
    <t>Taibah University</t>
  </si>
  <si>
    <t>Al Qussaim university</t>
  </si>
  <si>
    <t>Eastern Region</t>
  </si>
  <si>
    <t>Imam Abdulrahman bin Faisal University</t>
  </si>
  <si>
    <t>King Faisal University</t>
  </si>
  <si>
    <t>Hafar Al-Batin University</t>
  </si>
  <si>
    <t>King Khalid University</t>
  </si>
  <si>
    <t>University of Bisha</t>
  </si>
  <si>
    <t>Tabouk university</t>
  </si>
  <si>
    <t>Hail University</t>
  </si>
  <si>
    <t>Jazan University</t>
  </si>
  <si>
    <t>Najran University</t>
  </si>
  <si>
    <t>Al Baha university</t>
  </si>
  <si>
    <t>Al-Jouf University</t>
  </si>
  <si>
    <t>الخدمات الطبية بوزارة الداخلية</t>
  </si>
  <si>
    <t xml:space="preserve">مستشفيات أرامكو </t>
  </si>
  <si>
    <t>* باقي المناطق لا يوجد بها عيادات خاصة للأطباء</t>
  </si>
  <si>
    <t>CBAHI Accredited MoH Hospitals.</t>
  </si>
  <si>
    <t>صلاحية الاعتماد ثلاثة أعوام</t>
  </si>
  <si>
    <t>Accreditation is valid for three years</t>
  </si>
  <si>
    <t>Health Region</t>
  </si>
  <si>
    <t>المنطقة الصحية</t>
  </si>
  <si>
    <t xml:space="preserve"> المستشفيات والأسرة بوزارة الصحة حسب المنطقة الصحية في الأعوام الخمسة الأخيرة</t>
  </si>
  <si>
    <t xml:space="preserve"> مراكز الرعاية الصحية الأولية بوزارة الصحة حسب المنطقة الصحية في الأعوام الخمسة الأخيرة</t>
  </si>
  <si>
    <t>المستشفيات والأسرة والمجمعات الطبية بالقطاع الخاص  حسب المنطقة الصحية في الأعوام الخمسة الأخيرة</t>
  </si>
  <si>
    <t xml:space="preserve"> MOH Hospitals and Beds by Health Region, in the last Five Years</t>
  </si>
  <si>
    <t>Private Sector Hospitals, Beds and Medical Complexes by Health Region, in the last Five Years</t>
  </si>
  <si>
    <t>Armed Forces Medical Services</t>
  </si>
  <si>
    <t>National Guard Medical Services</t>
  </si>
  <si>
    <t>Ministry of Interior Medical Services</t>
  </si>
  <si>
    <t>King Faisal Specialist Hospital &amp;R.C.</t>
  </si>
  <si>
    <t>King Faisal Specialist Hospital</t>
  </si>
  <si>
    <t>ARAMCO Hospitals</t>
  </si>
  <si>
    <t>Ministry of Education.</t>
  </si>
  <si>
    <t>Ministry of Human Resources and Social Development</t>
  </si>
  <si>
    <t>Saudi Red Crescent Authority</t>
  </si>
  <si>
    <t>Saudi Airlines Medical Services</t>
  </si>
  <si>
    <t>Saline Water Conversion Corporation</t>
  </si>
  <si>
    <t>Smoking Cessation Clinic</t>
  </si>
  <si>
    <t>عيادات الإقلاع عن التدخين</t>
  </si>
  <si>
    <t xml:space="preserve">أرامــكــو </t>
  </si>
  <si>
    <t>وحدات المؤسسة العامة لتحلية المياه</t>
  </si>
  <si>
    <t>أرامــكــو</t>
  </si>
  <si>
    <t>الميزانية المخصصة لوزارة الصحة ( بمليارات الريالات) في الأعوام الخمسة الأخيرة بالنسبة للميزانية العامة للدولة</t>
  </si>
  <si>
    <t>المستشفيات والأسرة بالقطاعات الصحية بالمملكة حسب الجهة ومعدل الأسرة لكل عشرة آلاف من السكان في الأعوام الخمسة الأخيرة</t>
  </si>
  <si>
    <t>Hospitals and Beds in All Health Sectors, KSA and Rate of Beds / 10,000 population, in the last Five Years</t>
  </si>
  <si>
    <t>القوى العاملة الصحية بالقطاعات الصحية بالمملكة في الأعوام الخمسة الأخيرة</t>
  </si>
  <si>
    <t>Health Manpower in KSA Health Sectors in the Last Five Years</t>
  </si>
  <si>
    <t>الإجمالي 
Total</t>
  </si>
  <si>
    <t>مجمعات طبية</t>
  </si>
  <si>
    <t>Medical Complexes</t>
  </si>
  <si>
    <t xml:space="preserve">عيادات   خاصه
Single Doctor Private Clinics </t>
  </si>
  <si>
    <t>المجمعات الطبية
Medical Complexes</t>
  </si>
  <si>
    <t xml:space="preserve"> المجمعات الطبية  Medical Complexes</t>
  </si>
  <si>
    <t xml:space="preserve"> المستشفيات
Hospitals</t>
  </si>
  <si>
    <t>الأسرة
Beds</t>
  </si>
  <si>
    <t>العام</t>
  </si>
  <si>
    <t>2021G</t>
  </si>
  <si>
    <t>طاقم التمريض</t>
  </si>
  <si>
    <t>قابلات</t>
  </si>
  <si>
    <t>إجمالي طاقم التمريض والقابلات</t>
  </si>
  <si>
    <t>Midwives</t>
  </si>
  <si>
    <t>Total Nurses and Midwives</t>
  </si>
  <si>
    <t xml:space="preserve"> جدول  2-7</t>
  </si>
  <si>
    <t>الجنس</t>
  </si>
  <si>
    <t>Gender</t>
  </si>
  <si>
    <t xml:space="preserve"> Physicians</t>
  </si>
  <si>
    <t>Total Physicians and Dentists</t>
  </si>
  <si>
    <t xml:space="preserve"> Pharmacists</t>
  </si>
  <si>
    <t xml:space="preserve"> Allied health Personnel</t>
  </si>
  <si>
    <t>MoH Headquarter</t>
  </si>
  <si>
    <t>علاج تنفسي</t>
  </si>
  <si>
    <t>Respiratory therapy</t>
  </si>
  <si>
    <t>أجهزة طبية</t>
  </si>
  <si>
    <t xml:space="preserve">Medical  Devices </t>
  </si>
  <si>
    <t>طب عام</t>
  </si>
  <si>
    <t>General Practioner</t>
  </si>
  <si>
    <t>Gynecology &amp; Obstetrics</t>
  </si>
  <si>
    <t>أطباء آخرون</t>
  </si>
  <si>
    <t>Health Manpower in the Other Governmental Sector by Nationality, in the last Five Years</t>
  </si>
  <si>
    <t>القوى العاملة الصحية بالجهات الحكومية الأخرى حسب الجنسية في الأعوام الخمسة الأخيرة</t>
  </si>
  <si>
    <t>جدول 2-2</t>
  </si>
  <si>
    <t>Table 2-2</t>
  </si>
  <si>
    <t>جدول 2-3</t>
  </si>
  <si>
    <t>Table 2-3</t>
  </si>
  <si>
    <t>جدول 2-11</t>
  </si>
  <si>
    <t>جدول 2-13</t>
  </si>
  <si>
    <t>Table 2-13</t>
  </si>
  <si>
    <t>جدول 2-14</t>
  </si>
  <si>
    <t>Table 2-44</t>
  </si>
  <si>
    <t>جدول 2-16</t>
  </si>
  <si>
    <t>Table 2-16</t>
  </si>
  <si>
    <t>Table 2-21</t>
  </si>
  <si>
    <t xml:space="preserve"> جدول  2-23</t>
  </si>
  <si>
    <t>Table  2-23</t>
  </si>
  <si>
    <t>Table 2-30</t>
  </si>
  <si>
    <t>Palliative Medicine</t>
  </si>
  <si>
    <t>Adult Intensive Care</t>
  </si>
  <si>
    <t>أمراض القلب</t>
  </si>
  <si>
    <t>طب الجهاز التنفسي</t>
  </si>
  <si>
    <t>الأمراض الجلدية</t>
  </si>
  <si>
    <t>الجراحة العامة</t>
  </si>
  <si>
    <t>الأمراض المعدية</t>
  </si>
  <si>
    <t>جراحة المخ والأعصاب</t>
  </si>
  <si>
    <t>علم الأمراض التشريحي</t>
  </si>
  <si>
    <t>الطب الطبيعي</t>
  </si>
  <si>
    <t>Biochemistry</t>
  </si>
  <si>
    <t>Infectious Diseases</t>
  </si>
  <si>
    <t>Microbiology</t>
  </si>
  <si>
    <t>Histopathology</t>
  </si>
  <si>
    <t>Physical Medicine</t>
  </si>
  <si>
    <t>Rheumatology</t>
  </si>
  <si>
    <t>دورات المحاكاة</t>
  </si>
  <si>
    <t>مستشفى الأمن المركزي -الرياض</t>
  </si>
  <si>
    <t>Central Security Hospital  - Riyadh</t>
  </si>
  <si>
    <t>King Salman Hospital</t>
  </si>
  <si>
    <t>مستشفى الملك سلمان</t>
  </si>
  <si>
    <t>مستشفى اليمامة</t>
  </si>
  <si>
    <t>مستشفى الملك فيصل</t>
  </si>
  <si>
    <t>مستشفى الأمير سلطان للقوات المسلحة</t>
  </si>
  <si>
    <t>مستشفى العقيق العام</t>
  </si>
  <si>
    <t>مستشفى الأمن المركزي</t>
  </si>
  <si>
    <t>مستشفى الأمير سعود بن جلوي</t>
  </si>
  <si>
    <t>مستشفى الملك عبدالله</t>
  </si>
  <si>
    <t xml:space="preserve">مستشفى  الولادة والأطفال بخميس مشيط </t>
  </si>
  <si>
    <t>مستشفى ضبا العام</t>
  </si>
  <si>
    <t>مستشفى بيش العام</t>
  </si>
  <si>
    <t>مستشفى القوات المسلحة - شرورة</t>
  </si>
  <si>
    <t>مستشفى القوات المسلحة - نجران</t>
  </si>
  <si>
    <t>مستشفى الملك سلمان التخصصي</t>
  </si>
  <si>
    <t>المستشفيات 50-99 سرير</t>
  </si>
  <si>
    <t>Hospitals 50-99 Beds</t>
  </si>
  <si>
    <t>Beds with Monitors</t>
  </si>
  <si>
    <t>Beds without Monitors</t>
  </si>
  <si>
    <t>أسرة  بأجهزة مراقبة</t>
  </si>
  <si>
    <t>أسرة بدون أجهزة مراقبة</t>
  </si>
  <si>
    <t>King Khalid Hospital Al-Kharj</t>
  </si>
  <si>
    <t>الحدودالشمالية</t>
  </si>
  <si>
    <t>حفرالباطن</t>
  </si>
  <si>
    <t>مكةالمكرمة</t>
  </si>
  <si>
    <t>Burns&amp; Plastic Surgery</t>
  </si>
  <si>
    <t>Chest / fever</t>
  </si>
  <si>
    <t>Al-Yamama Hospital</t>
  </si>
  <si>
    <t>Kung Faisal Hospital</t>
  </si>
  <si>
    <t>Prince Saud Bin Jalawi Hospital</t>
  </si>
  <si>
    <t>Dhebaa General Hospital</t>
  </si>
  <si>
    <t>King Fahad Hospital</t>
  </si>
  <si>
    <t>Maternity and Children Hospital, Ar'ar</t>
  </si>
  <si>
    <t>Maternity and Children Hospital, Khamis Musheet</t>
  </si>
  <si>
    <t>King Abdullah Hospital</t>
  </si>
  <si>
    <t>Beesh General Hospital</t>
  </si>
  <si>
    <t>King Khalid  Hospital</t>
  </si>
  <si>
    <t>Al-Akeek General Hospital</t>
  </si>
  <si>
    <t>Tabuk</t>
  </si>
  <si>
    <t>Madinah</t>
  </si>
  <si>
    <t>Hail</t>
  </si>
  <si>
    <t xml:space="preserve">
Eastern Region</t>
  </si>
  <si>
    <t>Al-Ahsaa</t>
  </si>
  <si>
    <t>Prince Sultan Military -Madinah</t>
  </si>
  <si>
    <t>مستشفى القوات المسلحة  - خميس مشيط</t>
  </si>
  <si>
    <t>ARMED FORCES HOSPITAL,NAJRAN</t>
  </si>
  <si>
    <t>ARMED FORCES HOSPITAL, SHAROURA</t>
  </si>
  <si>
    <t>ARMED FORCES HOSPITAL, KHAMIS MUSHEET</t>
  </si>
  <si>
    <t>PRINCE SULTAN MILITARY MEDICAL CITY</t>
  </si>
  <si>
    <t>Central Security Hospital, Qaseem</t>
  </si>
  <si>
    <t>Hafr Al Baten</t>
  </si>
  <si>
    <t>أنثي</t>
  </si>
  <si>
    <t>CBAHI Accredited Private Hospitals</t>
  </si>
  <si>
    <t>King Abdullah Medical City</t>
  </si>
  <si>
    <t>Al-Noor  Specialist Hospital</t>
  </si>
  <si>
    <t>Dhahran Eye Specialist Hospital</t>
  </si>
  <si>
    <t>King Salman Specialist Hospital</t>
  </si>
  <si>
    <t>CBAHI Accredited Other Governmental Sector Hospitals</t>
  </si>
  <si>
    <t>Armed Forces Hospital in the military factories, Al-Kharj</t>
  </si>
  <si>
    <t>Prince Sultan Military Hospital-Taif</t>
  </si>
  <si>
    <t>Armed Forces Rehabilitation Hospital</t>
  </si>
  <si>
    <t>مستشفى عناية العائلة</t>
  </si>
  <si>
    <t>تتضمن ميزانية التحول</t>
  </si>
  <si>
    <t>Includes Transformation Budget</t>
  </si>
  <si>
    <t>جدول 2-17</t>
  </si>
  <si>
    <t>Table 2-17</t>
  </si>
  <si>
    <t>جدول 2-20</t>
  </si>
  <si>
    <t>Table 2-22</t>
  </si>
  <si>
    <t xml:space="preserve"> جدول  2-24</t>
  </si>
  <si>
    <t>Table 2-25</t>
  </si>
  <si>
    <t>Table 2-32</t>
  </si>
  <si>
    <t>جدول 2-33</t>
  </si>
  <si>
    <t>Table 2-45</t>
  </si>
  <si>
    <t>NA: Not Applicable</t>
  </si>
  <si>
    <t>ديوان الوزارة ومديريات الشؤون الصحية</t>
  </si>
  <si>
    <t>MoH Headquarter &amp; Directorates of Health Affairs</t>
  </si>
  <si>
    <t xml:space="preserve">MoH Headquarter </t>
  </si>
  <si>
    <t>جميع القابلات إناث</t>
  </si>
  <si>
    <t>All midwives are females</t>
  </si>
  <si>
    <t xml:space="preserve">The Holy Capital      </t>
  </si>
  <si>
    <t>The Holy Capital</t>
  </si>
  <si>
    <t xml:space="preserve">The Holy Capital </t>
  </si>
  <si>
    <t xml:space="preserve">The Holy Capital  </t>
  </si>
  <si>
    <t>نساء وولادة /أطفال</t>
  </si>
  <si>
    <t>OBS&amp;Gyn/ pediatric</t>
  </si>
  <si>
    <t>Colleges of Medicine</t>
  </si>
  <si>
    <t>كليات الطب</t>
  </si>
  <si>
    <t>كليات طب الأسنان</t>
  </si>
  <si>
    <t>Colleges of Dentistry</t>
  </si>
  <si>
    <t>Colleges of Pharmacy</t>
  </si>
  <si>
    <t>كليات الصيدلة</t>
  </si>
  <si>
    <t>كليات التمريض</t>
  </si>
  <si>
    <t>Colleges of Nursing</t>
  </si>
  <si>
    <t>Colleges of Applied Medical Sciences</t>
  </si>
  <si>
    <t>كليات العلوم الطبية التطبيقية</t>
  </si>
  <si>
    <t>Health &amp; Rehabilitation College, Princess Nourah bint Abdulrahman University</t>
  </si>
  <si>
    <t>كلية الصحة وعلوم التأهيل جامعة الأميرة نورة بنت عبدالرحمن</t>
  </si>
  <si>
    <t>كليات الصحة العامة والمعلوماتية الصحية</t>
  </si>
  <si>
    <t>Colleges of Public Health &amp; Health Informatics</t>
  </si>
  <si>
    <t xml:space="preserve">Other Colleges </t>
  </si>
  <si>
    <t>كليات أخرى</t>
  </si>
  <si>
    <t>كلية علوم التأهيل الطبي جامعة الملك عبدالعزيز</t>
  </si>
  <si>
    <t>College of Medical Rehabilitation, King Abdulaziz University</t>
  </si>
  <si>
    <t>كلية العلوم الصحية جامعة أم القرى</t>
  </si>
  <si>
    <t>كلية علوم التأهيل الطبي  جامعة طيبة</t>
  </si>
  <si>
    <t>College of Medical Rehabilitation, Taibah University</t>
  </si>
  <si>
    <t>كلية علوم التأهيل الطبي  جامعة القصيم</t>
  </si>
  <si>
    <t>College of Medical Rehabilitation,  Al Qussaim university</t>
  </si>
  <si>
    <t>Colleges of Public Health &amp; Tropical Medicine, Jazan University</t>
  </si>
  <si>
    <t>كلية الصحة العامة وطب المناطق الحارة بجامعة جازان</t>
  </si>
  <si>
    <t>كلية الصحة وعلوم التأهيل بجامعة الأميرة نورة بنت عبدالرحمن</t>
  </si>
  <si>
    <t>كلية علوم التأهيل الطبي بجامعة الملك عبدالعزيز</t>
  </si>
  <si>
    <t>كلية العلوم الصحية بجامعة أم القرى</t>
  </si>
  <si>
    <t>كلية علوم التأهيل الطبي  بجامعة طيبة</t>
  </si>
  <si>
    <t>كلية علوم التأهيل الطبي بجامعة القصيم</t>
  </si>
  <si>
    <t>College of Medical Rehabilitation,  Al Qussaim University</t>
  </si>
  <si>
    <t>Al Qussaim University</t>
  </si>
  <si>
    <t>Tabouk University</t>
  </si>
  <si>
    <t>Al Baha University</t>
  </si>
  <si>
    <t>مناطق لا يوجد بها مستشفيات قطاع خاص</t>
  </si>
  <si>
    <t>Regions that do not have private sector hospitals</t>
  </si>
  <si>
    <t xml:space="preserve"> تابع جدول  2-18</t>
  </si>
  <si>
    <t>Cont. Table  2-18</t>
  </si>
  <si>
    <t>جامعة الملك سعود</t>
  </si>
  <si>
    <t>King Saud University</t>
  </si>
  <si>
    <t>كلية الأمير سلطان للخدمات الطبية الطارئة بجامعة الملك سعود</t>
  </si>
  <si>
    <t>Prince Sultan College for Emergency Medical Services, King Saud University</t>
  </si>
  <si>
    <t>University / College</t>
  </si>
  <si>
    <t>مراكز السكري والغدد الصماء</t>
  </si>
  <si>
    <t>Diabetes &amp; Endocrinology Centers</t>
  </si>
  <si>
    <t>2022G</t>
  </si>
  <si>
    <t>المصدر : الإدارة العامة لشؤون التمريض بوزارة الصحة - إدارة القبالة</t>
  </si>
  <si>
    <t>Source: General Department of Nursing Affairs- Midwifery Department</t>
  </si>
  <si>
    <t>Maternity and Children Hospital, ABHA</t>
  </si>
  <si>
    <t>مستشفى  الولادة والأطفال بأبها</t>
  </si>
  <si>
    <t xml:space="preserve">مستشفى خميس مشيط العام </t>
  </si>
  <si>
    <t>Khamis Musheet General Hospital</t>
  </si>
  <si>
    <t>Al Namas General Hospital</t>
  </si>
  <si>
    <t>مستشفى النماص العام</t>
  </si>
  <si>
    <t>King Fahd Hospital</t>
  </si>
  <si>
    <t>King Khalid Hospital</t>
  </si>
  <si>
    <t>Maternity and Children Hospital</t>
  </si>
  <si>
    <t xml:space="preserve"> Maternity and Children Hospital</t>
  </si>
  <si>
    <t>مستشفى  الولادة والأطفال</t>
  </si>
  <si>
    <t xml:space="preserve"> Hail General Hospital</t>
  </si>
  <si>
    <t>مستشفى حائل العام</t>
  </si>
  <si>
    <t>Samtah General Hospital</t>
  </si>
  <si>
    <t>Al Arida General Hospital</t>
  </si>
  <si>
    <t>King Fahad Central Hospital</t>
  </si>
  <si>
    <t xml:space="preserve">Al Raith Hospital </t>
  </si>
  <si>
    <t>Al Harth General Hospital</t>
  </si>
  <si>
    <t>مستشفى الحرث</t>
  </si>
  <si>
    <t>مستشفى الريث</t>
  </si>
  <si>
    <t>مستشفى صامطة</t>
  </si>
  <si>
    <t>مستشفى الملك فهد المركزي</t>
  </si>
  <si>
    <t>مستشفى العارضة</t>
  </si>
  <si>
    <t>Al Jouf</t>
  </si>
  <si>
    <t>Prince Muteb bin Abdulaziz Hospital</t>
  </si>
  <si>
    <t xml:space="preserve">King Abdulaziz Hospital- Skaka </t>
  </si>
  <si>
    <t>Tabarjal General Hospital</t>
  </si>
  <si>
    <t>مستشفى الأمير متعب بن عبدالعزيز</t>
  </si>
  <si>
    <t>مستشفى الملك عبدالعزيز- سكاكا</t>
  </si>
  <si>
    <t>مستشفى طبرجل العام</t>
  </si>
  <si>
    <t xml:space="preserve"> Meeqat General Hospital</t>
  </si>
  <si>
    <t>مستشفى الميقات العام</t>
  </si>
  <si>
    <t>Al Thagher General Hospital</t>
  </si>
  <si>
    <t>مستشفى الثغر العام</t>
  </si>
  <si>
    <t>East Jeddah Hospital</t>
  </si>
  <si>
    <t>مستشفى شرق جدة</t>
  </si>
  <si>
    <t xml:space="preserve"> King Faisal Medical Complex </t>
  </si>
  <si>
    <t>مجمع الملك فيصل الطبي</t>
  </si>
  <si>
    <t xml:space="preserve"> Qia General Hospital</t>
  </si>
  <si>
    <t>مستشفى قيا العام</t>
  </si>
  <si>
    <t xml:space="preserve"> South Al Qunfudah Hospital</t>
  </si>
  <si>
    <t>مستشفى جنوب القنفذة</t>
  </si>
  <si>
    <t>Ranyah General Hospital</t>
  </si>
  <si>
    <t>مستشفى رنية العام</t>
  </si>
  <si>
    <t>Andalusia Hay El Jamea Hospital</t>
  </si>
  <si>
    <t>المستشفى السعودي</t>
  </si>
  <si>
    <t>Hubona General Hospital</t>
  </si>
  <si>
    <t>khabash General Hospital</t>
  </si>
  <si>
    <t>مستشفى حبونا العام</t>
  </si>
  <si>
    <t>مستشفى خباش العام</t>
  </si>
  <si>
    <t>Specialized Najran Medical Co Hospital</t>
  </si>
  <si>
    <t xml:space="preserve">Turaif General Hospital </t>
  </si>
  <si>
    <t>مستشفى طريف العام</t>
  </si>
  <si>
    <t>Prince Abdulaziz Bin Mssaed Bin Jliwi Hospital</t>
  </si>
  <si>
    <t>مستشفى الأمير عبدالعزيز بن مساعد بن جلوي</t>
  </si>
  <si>
    <t xml:space="preserve"> Al Mithnab General Hospital </t>
  </si>
  <si>
    <t>مستشفى المذنب العام</t>
  </si>
  <si>
    <t>Tayma General Hospital</t>
  </si>
  <si>
    <t>Al Wajih General Hospital</t>
  </si>
  <si>
    <t>مستشفى تيماء العام</t>
  </si>
  <si>
    <t>مستشفى الوجه العام</t>
  </si>
  <si>
    <t xml:space="preserve"> Al Zulfi General Hospital </t>
  </si>
  <si>
    <t>مستشفى الزلفي العام</t>
  </si>
  <si>
    <t>Armed Forces Hospital in Wadi Al-Dawaser</t>
  </si>
  <si>
    <t>مستشفى القوات المسلحة بوادي الدواسر</t>
  </si>
  <si>
    <t>Aldara Medical Company Hospital</t>
  </si>
  <si>
    <t>Anfas Medical Care Hospital</t>
  </si>
  <si>
    <t>Security Forces Hospital- Riyadh</t>
  </si>
  <si>
    <t>Security Forces Hospital-Makkah</t>
  </si>
  <si>
    <t>Budget Appropriations for MOH in relation to Government Budget (by billion SR) in the last Five Years</t>
  </si>
  <si>
    <t xml:space="preserve">Medical Secretary </t>
  </si>
  <si>
    <t>مستشفى رأس تنورة العام</t>
  </si>
  <si>
    <t xml:space="preserve">مستشفى حفر الباطن المركزي </t>
  </si>
  <si>
    <t xml:space="preserve">مستشفى تنومة العام </t>
  </si>
  <si>
    <t xml:space="preserve">مستشفى المويه العام </t>
  </si>
  <si>
    <t xml:space="preserve">مستشفى الولادة والأطفال </t>
  </si>
  <si>
    <t>Ras Tanora General Hospital</t>
  </si>
  <si>
    <t>Hafr Al-Baten Central Hospital</t>
  </si>
  <si>
    <t>Tanoma General Hospital</t>
  </si>
  <si>
    <t>Al-Moya General Hospital</t>
  </si>
  <si>
    <t>مستشفى  نجران العام</t>
  </si>
  <si>
    <t xml:space="preserve"> Najran General Hospital </t>
  </si>
  <si>
    <t xml:space="preserve">مستشفى رعاية الرياض </t>
  </si>
  <si>
    <t>مستشفى شركة الدارة الطبية</t>
  </si>
  <si>
    <t>مستشفى شركة دلة نمار الصحية القابضة</t>
  </si>
  <si>
    <t>مستشفى الدكتور سليمان الحبيب</t>
  </si>
  <si>
    <t>مستشفى الأسرة الدولى</t>
  </si>
  <si>
    <t>مستشفى الغرب التخصصي للرعاية الطبية</t>
  </si>
  <si>
    <t>مستشفى الحمادي 3 النزهه</t>
  </si>
  <si>
    <t xml:space="preserve">مستشفى الوطني </t>
  </si>
  <si>
    <t xml:space="preserve">مستشفى الهلال الأخضر </t>
  </si>
  <si>
    <t>مستشفى الدكتور سليمان الحبيب للنساء والولادة</t>
  </si>
  <si>
    <t xml:space="preserve">مستشفى النخبة </t>
  </si>
  <si>
    <t xml:space="preserve">مستشفى علي بن محمد بن علي </t>
  </si>
  <si>
    <t xml:space="preserve">مستشفى المملكة </t>
  </si>
  <si>
    <t>شركة مستشفى دار الشفاء</t>
  </si>
  <si>
    <t>شركة مستشفى واحة الصحة لرعاية المسنين</t>
  </si>
  <si>
    <t xml:space="preserve">مستشفى المركز التخصصي الطبي 2 </t>
  </si>
  <si>
    <t>مستشفى السلام الطبي</t>
  </si>
  <si>
    <t>مستشفى أنفاس الراحة</t>
  </si>
  <si>
    <t>مستشفى شركة صحة السويدي الطبية</t>
  </si>
  <si>
    <t>مستشفى رابية الطبى</t>
  </si>
  <si>
    <t xml:space="preserve">مستشفى شركة مغربي </t>
  </si>
  <si>
    <t>مستشفى المركز التخصصي الطبي</t>
  </si>
  <si>
    <t>مستشفى الحمادي 2 السويدي</t>
  </si>
  <si>
    <t>مستشفى الجزيرة الطبي</t>
  </si>
  <si>
    <t>مدينة سلطان بن عبد العزيز للخدمات الإنسانية</t>
  </si>
  <si>
    <t>مستشفى الدكتور عبدالرحمن المشاري</t>
  </si>
  <si>
    <t xml:space="preserve">مستشفى دله </t>
  </si>
  <si>
    <t>مستشفى أستر سند للرعاية الطبية</t>
  </si>
  <si>
    <t>مستشفى الأزهار الطبي </t>
  </si>
  <si>
    <t>مستشفى عمليات الخفجي المشتركة</t>
  </si>
  <si>
    <t xml:space="preserve">مستشفى الروضة العام </t>
  </si>
  <si>
    <t xml:space="preserve">مستشفى محمد الدوسري </t>
  </si>
  <si>
    <t>شركة مستشفى دار السلامة الطبي</t>
  </si>
  <si>
    <t>مستشفى الصادق</t>
  </si>
  <si>
    <t>مستشفي اليوسف للرعاية الطبية</t>
  </si>
  <si>
    <t xml:space="preserve">مستشفى الزهراء العام </t>
  </si>
  <si>
    <t xml:space="preserve">شركة مستشفى الخفجي الأهلي </t>
  </si>
  <si>
    <t>مستشفى السعودي الألماني فرع شركة الشرق الأوسط للرعاية الصحية</t>
  </si>
  <si>
    <t>مستشفى شركة سي ام ار سي العربية السعودية</t>
  </si>
  <si>
    <t>مستشفى شركة حسين علي محمد العلي</t>
  </si>
  <si>
    <t>مستشفى الموسى التخصصي</t>
  </si>
  <si>
    <t xml:space="preserve">مستشفى عبيد التخصصي </t>
  </si>
  <si>
    <t>مستشفى الأحساء ومركز مغربي</t>
  </si>
  <si>
    <t>مستشفى جاما الطبي</t>
  </si>
  <si>
    <t xml:space="preserve">مستشفى تداوي للخدمات الطبية </t>
  </si>
  <si>
    <t>شركة مستشفى الرعاية التخصصية</t>
  </si>
  <si>
    <t>مستشفى د.نور محمد خان العام</t>
  </si>
  <si>
    <t>مستشفى شركة المعالي الطبية</t>
  </si>
  <si>
    <t>مستشفى شركة بريدة التخصصي للرعاية الطبية</t>
  </si>
  <si>
    <t xml:space="preserve">مستشفى القصيم الوطني </t>
  </si>
  <si>
    <t xml:space="preserve">شركة مستشفى حامد سليمان الاحمدي </t>
  </si>
  <si>
    <t xml:space="preserve">مستشفى المدينة الوطني </t>
  </si>
  <si>
    <t>مستشفى المواساة ومراكز مغربي</t>
  </si>
  <si>
    <t>مستشفى ينبع الوطني للخدمات الطبية</t>
  </si>
  <si>
    <t>مستشفى السعودى الألماني شركة الشرق الاوسط للرعاية الصحية</t>
  </si>
  <si>
    <t xml:space="preserve">مستشفى الزهراء الخاص </t>
  </si>
  <si>
    <t xml:space="preserve">مستشفى الحياة الوطني </t>
  </si>
  <si>
    <t>مستشفى شركة حائل الوطنية للخدمات الصحية</t>
  </si>
  <si>
    <t>مستشفى سلامات الصحية والطبية</t>
  </si>
  <si>
    <t>مستشفى الانوار الطبي</t>
  </si>
  <si>
    <t xml:space="preserve">مستشفى مستشارك </t>
  </si>
  <si>
    <t>شركة مستشفى أبها الخاص العالمي</t>
  </si>
  <si>
    <t xml:space="preserve">الشبكة الشاملة للرعاية الطبية </t>
  </si>
  <si>
    <t>مستشفى السعودى الألمانى فرع شركة الشرق الأوسط للرعاية</t>
  </si>
  <si>
    <t>فرع شركة مستشفيات ومراكز مغربي خميس مشيط</t>
  </si>
  <si>
    <t xml:space="preserve">مستشفى د.عبدالرحمن بخش </t>
  </si>
  <si>
    <t xml:space="preserve">مستشفى الزهراء </t>
  </si>
  <si>
    <t>مستشفى الامين العام</t>
  </si>
  <si>
    <t>مستشفى كلية إبن سينا الأهلية للعلوم الطبية</t>
  </si>
  <si>
    <t xml:space="preserve">مستشفى عبد اللطيف جميل للتأهيل </t>
  </si>
  <si>
    <t>مستشفى الصاعدي</t>
  </si>
  <si>
    <t>مستشفى اندلسية حي الجامعة</t>
  </si>
  <si>
    <t>مستشفى بقشان العام</t>
  </si>
  <si>
    <t>مستشفى المستقبل الطبية</t>
  </si>
  <si>
    <t xml:space="preserve">مستشفى آية التخصصي الطبي </t>
  </si>
  <si>
    <t>مستشفى العدواني العام</t>
  </si>
  <si>
    <t xml:space="preserve">المستشفى الاهلي السعودي </t>
  </si>
  <si>
    <t>مستشفى جدة الوطني القديم</t>
  </si>
  <si>
    <t xml:space="preserve">مستشفى د.حسان غزاوي </t>
  </si>
  <si>
    <t>مستشفى الشبكة الشاملة للرعاية الطبية</t>
  </si>
  <si>
    <t>فرع شركة مستشفيات ومراكز مغربي</t>
  </si>
  <si>
    <t>مستشفى الدكتور سليمان فقيه</t>
  </si>
  <si>
    <t>مستشفى الجدعاني الجديد</t>
  </si>
  <si>
    <t xml:space="preserve">مستشفى الدكتور خالد إدريس </t>
  </si>
  <si>
    <t xml:space="preserve">مستشفى الحمراء </t>
  </si>
  <si>
    <t>مستشفى الجدعاني</t>
  </si>
  <si>
    <t xml:space="preserve">مستشفى جدة الأهلي </t>
  </si>
  <si>
    <t>شركة المركز الطبي الدولي</t>
  </si>
  <si>
    <t xml:space="preserve">مستشفى الأطباء المتحدون </t>
  </si>
  <si>
    <t xml:space="preserve">مستشفى الظافر </t>
  </si>
  <si>
    <t>شركة مستشفى تخصصي نجران الطبي</t>
  </si>
  <si>
    <t xml:space="preserve">مستشفى الشفاء الطبي </t>
  </si>
  <si>
    <t xml:space="preserve">Riyadh Care Hospital </t>
  </si>
  <si>
    <t>Dallah Namar Health Holding Company Hospital</t>
  </si>
  <si>
    <t>Dr. Sulaiman Al Habib Hospital</t>
  </si>
  <si>
    <t>Al Osrah International Hospital</t>
  </si>
  <si>
    <t>Al Jafel International Hospital </t>
  </si>
  <si>
    <t>Al Gharb Al Takhassusi Hospital for healthcare</t>
  </si>
  <si>
    <t>Al Hammadi Hospital 3 Nuzha</t>
  </si>
  <si>
    <t xml:space="preserve">Riyadh National Hospital </t>
  </si>
  <si>
    <t xml:space="preserve">Green Crescent Hospital </t>
  </si>
  <si>
    <t>Bone Joint and Spine Hospital</t>
  </si>
  <si>
    <t xml:space="preserve">Alfalah International Hospital </t>
  </si>
  <si>
    <t>Dr. Sulaiman Al Habib Hospital for Obstetric and Gynecology</t>
  </si>
  <si>
    <t xml:space="preserve">Alnokhbah Hospital </t>
  </si>
  <si>
    <t>Dr.Mohammed AlFagih Hospital</t>
  </si>
  <si>
    <t>Ali Bin Mohamed Bin Ali Hospital</t>
  </si>
  <si>
    <t xml:space="preserve">Kingdom Hospital </t>
  </si>
  <si>
    <t>Dar Al-Shefa Hospital Company</t>
  </si>
  <si>
    <t xml:space="preserve">Health Oasis Hospital Company	</t>
  </si>
  <si>
    <t xml:space="preserve">Specialized Medical Center 2 </t>
  </si>
  <si>
    <t>Al Salam Medical Hospital</t>
  </si>
  <si>
    <t>Al Suwaidi Medical Health Company Hospital</t>
  </si>
  <si>
    <t>Rabiah Hospital - Riyadh</t>
  </si>
  <si>
    <t xml:space="preserve">Magrabi Hospital Company </t>
  </si>
  <si>
    <t xml:space="preserve">Specialized Medical Center </t>
  </si>
  <si>
    <t>مستشفى عبيد التخصصي بالرياض</t>
  </si>
  <si>
    <t xml:space="preserve">Obaid Specialized Hospital </t>
  </si>
  <si>
    <t>Al Hammadi Hospital 2 Al Suwaidi</t>
  </si>
  <si>
    <t>Al Jazeera Medical Hospital</t>
  </si>
  <si>
    <t>Sultan Bin Abdulaziz Humanitarian City</t>
  </si>
  <si>
    <t>مستشفى المواساة بالرياض</t>
  </si>
  <si>
    <t>Al Mouwasat Hospital</t>
  </si>
  <si>
    <t>Dr. Abdul Rahman Al-Mishari Hospital</t>
  </si>
  <si>
    <t xml:space="preserve">Dallah Hospital </t>
  </si>
  <si>
    <t>Aster Sanad Hospital for Medical Care</t>
  </si>
  <si>
    <t>مستشفى السعودي الألماني فرع شركة الشرق الأوسط للرعاية الصحية بالرياض</t>
  </si>
  <si>
    <t>Saudi German Hospital Middle East Healthcare Company</t>
  </si>
  <si>
    <t>Alazhar Medical Hospital</t>
  </si>
  <si>
    <t>مستشفى الحياة الوطني بالرياض</t>
  </si>
  <si>
    <t>Hussein Al-Ali Company Hospital</t>
  </si>
  <si>
    <t>Al Moosa Specialist Hospital</t>
  </si>
  <si>
    <t>Al Ahsa Hospital and Magrabi Center</t>
  </si>
  <si>
    <t>مستشفى المانع العام بالجبيل</t>
  </si>
  <si>
    <t>Almana General Hospital</t>
  </si>
  <si>
    <t xml:space="preserve">Al Mouwasat Hospital </t>
  </si>
  <si>
    <t>Mohammad Al Dossary Hospital</t>
  </si>
  <si>
    <t>Dar As Salama Medical Hospital</t>
  </si>
  <si>
    <t>Al Yousif Hospital for Medical Care</t>
  </si>
  <si>
    <t>مستشفى المانع العام بالخبر</t>
  </si>
  <si>
    <t>Al Mana General Hospital</t>
  </si>
  <si>
    <t>Gama Medical Hospital</t>
  </si>
  <si>
    <t xml:space="preserve">Procare Riaya Hospital </t>
  </si>
  <si>
    <t>Khafji Joint Operations Hospital</t>
  </si>
  <si>
    <t>Al-Khafji National Hospital Company</t>
  </si>
  <si>
    <t>Al Rawdah General Hospital</t>
  </si>
  <si>
    <t>مستشفى المانع العام بالدمام</t>
  </si>
  <si>
    <t xml:space="preserve">Al Mana General Hospital </t>
  </si>
  <si>
    <t xml:space="preserve">Saudi German Hospital Middle East Healthcare Company </t>
  </si>
  <si>
    <t xml:space="preserve">Tadawi Hospital for Medical Services </t>
  </si>
  <si>
    <t xml:space="preserve">CMRC Saudi Arabia Company Hospital	</t>
  </si>
  <si>
    <t xml:space="preserve">Al Zahra General Hospital </t>
  </si>
  <si>
    <t xml:space="preserve">Dr. Noor Muhammad Khan General Hospital </t>
  </si>
  <si>
    <t>Al Maali Medical Company Hospital</t>
  </si>
  <si>
    <t>Al Sadiq Hospital</t>
  </si>
  <si>
    <t xml:space="preserve">Buraidah Al Takhassusi Hospital for Healthcare </t>
  </si>
  <si>
    <t xml:space="preserve">Qasseem National Hospital </t>
  </si>
  <si>
    <t>مستشفى الحياة الوطني بعنيزة</t>
  </si>
  <si>
    <t xml:space="preserve">Hamed Sulaiman Al-Ahmadi Hospital </t>
  </si>
  <si>
    <t xml:space="preserve">Madinah National Hospital </t>
  </si>
  <si>
    <t>Al Mouwasat Hospital and Magrabi Center</t>
  </si>
  <si>
    <t xml:space="preserve">Alzahra Private Hospital </t>
  </si>
  <si>
    <t>Yanbu National Hospital for Medical Services</t>
  </si>
  <si>
    <t xml:space="preserve">Al Ansari Specialist Hospital </t>
  </si>
  <si>
    <t xml:space="preserve">Prince Fahd Bin Sultan Hospital </t>
  </si>
  <si>
    <t>مستشفى العميس الأهلي بجازان</t>
  </si>
  <si>
    <t xml:space="preserve">Hayat National Hospital </t>
  </si>
  <si>
    <t>مستشفى العميس الأهلي صبيا</t>
  </si>
  <si>
    <t>Hail national company for healthcare services hospital</t>
  </si>
  <si>
    <t>Salamat Health and Medical Hospital</t>
  </si>
  <si>
    <t>Al Anwar Medical Hospital</t>
  </si>
  <si>
    <t>Abha Private International Hospital Company</t>
  </si>
  <si>
    <t xml:space="preserve">Al Hayat National Hospital </t>
  </si>
  <si>
    <t xml:space="preserve">Mustashark Hospital </t>
  </si>
  <si>
    <t xml:space="preserve">General Network of Healthcare Provider </t>
  </si>
  <si>
    <t xml:space="preserve">Saudi German Hospital Middle East Care Company </t>
  </si>
  <si>
    <t xml:space="preserve">Magrabi Hospitals and Centers Company </t>
  </si>
  <si>
    <t xml:space="preserve">Al Saedy Hospital </t>
  </si>
  <si>
    <t>Al Ameen General Hospital</t>
  </si>
  <si>
    <t>Al Adwani General Hospital</t>
  </si>
  <si>
    <t>Dr.Samir Abbas Hospital</t>
  </si>
  <si>
    <t xml:space="preserve">Dr. Abdulrahman Bakhsh Hospital </t>
  </si>
  <si>
    <t>Al Zahra Hospital</t>
  </si>
  <si>
    <t>Ibn Sina National College for Medical Studies Hospital</t>
  </si>
  <si>
    <t>New Jeddah National Hospital</t>
  </si>
  <si>
    <t xml:space="preserve">Abdul Latif Jameel Hospital for Rehabilitation </t>
  </si>
  <si>
    <t>Hala Essa Bin Laden Hospital</t>
  </si>
  <si>
    <t>Bugshan General Hospital</t>
  </si>
  <si>
    <t>Al Mostaqbal Medical Hospital</t>
  </si>
  <si>
    <t xml:space="preserve">Aya Specialist Hospital </t>
  </si>
  <si>
    <t xml:space="preserve">Saudi Hospital </t>
  </si>
  <si>
    <t xml:space="preserve">Dr. Hassan Ghazzawi Hospital </t>
  </si>
  <si>
    <t xml:space="preserve">General Network of Healthcare Provider Hospital </t>
  </si>
  <si>
    <t xml:space="preserve">Dr. Soliman Fakeeh Hospital </t>
  </si>
  <si>
    <t xml:space="preserve">Chronic Specialist Care Medical Center	</t>
  </si>
  <si>
    <t xml:space="preserve">International extended care center	</t>
  </si>
  <si>
    <t xml:space="preserve">New Al Jedaani Hospital </t>
  </si>
  <si>
    <t xml:space="preserve">Dr. Khalid Idriss Hospital </t>
  </si>
  <si>
    <t xml:space="preserve">Al Hamra Hospital </t>
  </si>
  <si>
    <t>Al Jedaani Hospital</t>
  </si>
  <si>
    <t xml:space="preserve">Jeddah National Hospital </t>
  </si>
  <si>
    <t>International Medical Center Company</t>
  </si>
  <si>
    <t xml:space="preserve">United Doctors Hospital </t>
  </si>
  <si>
    <t xml:space="preserve">Al Zafer Hospital </t>
  </si>
  <si>
    <t xml:space="preserve">Saudi National Hospital </t>
  </si>
  <si>
    <t xml:space="preserve">Al Shefa Medical Hospital </t>
  </si>
  <si>
    <t>مستشفى الأنصاري التخصصي - ينبع</t>
  </si>
  <si>
    <t>Al-Emeis National Hospital -Jazan</t>
  </si>
  <si>
    <t>Al Emeis National Hospital -Sabya</t>
  </si>
  <si>
    <t xml:space="preserve"> Jeddah National Hospital</t>
  </si>
  <si>
    <t>الطلبة والطالبات في الكليات الصحية للعام الدراسي 2022-2023م.</t>
  </si>
  <si>
    <t xml:space="preserve"> Enrolled Students in health colleges for the academic year 2022-2023G.</t>
  </si>
  <si>
    <t>خريجو وخريجات الكليات الصحية للعام الدراسي 2021-2022م.</t>
  </si>
  <si>
    <t>Graduates in health colleges for the academic year 2021-2022G.</t>
  </si>
  <si>
    <t xml:space="preserve">كلية العلوم الصحية بالجامعة السعودية الالكترونية </t>
  </si>
  <si>
    <t>College of Health Sciences, Umm Al Qura University</t>
  </si>
  <si>
    <t>College of Health Sciences, Saudi Electronic University</t>
  </si>
  <si>
    <t xml:space="preserve">العدد
Number </t>
  </si>
  <si>
    <t xml:space="preserve"> وزارة الرياضة</t>
  </si>
  <si>
    <t>Ministry of Sports</t>
  </si>
  <si>
    <t>Health Manpower in MoH by Nationality in the Last Five Years</t>
  </si>
  <si>
    <t>Health Manpower in MoH Hospitals by Nationality, in the last Five Years</t>
  </si>
  <si>
    <t>Primary Health Care Centers in MoH by Health Region, in the last Five Years</t>
  </si>
  <si>
    <t>Health Manpower in Primary Health Care Centers, MoH, in the last Five Years</t>
  </si>
  <si>
    <t xml:space="preserve"> Physicians and Dentists in MoH Primary Health Care Centers by Speciality and Nationality, in the last Five Years</t>
  </si>
  <si>
    <t>Tropical Medicine (Infectious Diseases)</t>
  </si>
  <si>
    <t>Hematology</t>
  </si>
  <si>
    <t xml:space="preserve">الخدمات الطبية بالقوات المسلحة </t>
  </si>
  <si>
    <t>الخدمات الطبية بالقوات المسلحة</t>
  </si>
  <si>
    <t>المستشفيات والأسرة والمجمعات الطبية والمرافق الصحية الأخرى بالقطاع الخاص حسب المنطقة الصحية عام 2023م.</t>
  </si>
  <si>
    <t xml:space="preserve">Private Sector Hospitals, Medical Complexes, Beds and Other Medical Facilities by Health Region, 2023G. </t>
  </si>
  <si>
    <t>القابلات بمرافق وزارة الصحة حسب المنطقة الصحية عام 2023م</t>
  </si>
  <si>
    <t>Midwives in MoH Facilities by Health Region, 2023G</t>
  </si>
  <si>
    <t>العيادات الخاصة للأطباء حسب المنطقة والتخصص عام 2023م.</t>
  </si>
  <si>
    <t>Single Doctor Private Clinics by Health Region and Speciality, 2023G.</t>
  </si>
  <si>
    <t>أسرة مستشفيات القطاع الخاص حسب المنطقة الصحية والتخصص عام 2023م.</t>
  </si>
  <si>
    <t xml:space="preserve"> Hospital Beds at Private Sector by Health Region and Speciality , 2023G.</t>
  </si>
  <si>
    <t>2023G</t>
  </si>
  <si>
    <t xml:space="preserve"> مستشفيات وزارة الصحة وعدد الأسرة حسب المنطقة الصحية والتخصص لعام 2023م</t>
  </si>
  <si>
    <t>MoH Hospitals and Beds by Health Region and Speciality, 2023G</t>
  </si>
  <si>
    <t xml:space="preserve"> مستشفيات وزارة الصحة حسب السعة السريرية والمنطقة الصحية للعام 2023م</t>
  </si>
  <si>
    <t xml:space="preserve"> MoH Hospitals  by Bed Capacity and Health Region, 2023G</t>
  </si>
  <si>
    <t xml:space="preserve"> القوى العاملة الصحية بالقطاع الخاص حسب المنطقة الصحية والفئة والجنس والجنسية عام 2023م</t>
  </si>
  <si>
    <t>Health Manpower in the Private Sector by Health Region,Category,Sex and Nationality, 2023G</t>
  </si>
  <si>
    <t xml:space="preserve"> القوى العاملة الصحية بمستشفيات القطاع الخاص حسب المنطقة الصحية والفئة والجنس والجنسية عام 2023م</t>
  </si>
  <si>
    <t>Health Manpower in Private Sector Hospitals by Health Region,Category,Sex and Nationality, 2023G</t>
  </si>
  <si>
    <t xml:space="preserve"> القوى العاملة الصحية بمجمعات القطاع الخاص حسب المنطقة الصحية والفئة والجنس والجنسية عام 2023م</t>
  </si>
  <si>
    <t>Health Manpower in Private Sector Medical Complexes by Health Region, Category, Sex and Nationality, 2023G</t>
  </si>
  <si>
    <t>Supportive Service Centers</t>
  </si>
  <si>
    <t>مراكز خدمات مساندة</t>
  </si>
  <si>
    <t>الأطباء وأطباء الأسنان بالقطاع الخاص حسب التخصص والتصنيف الوظيفي والمنطقة الصحية عام 2023م.</t>
  </si>
  <si>
    <t>Physicians and Dentists in the Private Sector by Speciality, Professional Categories and Health Region, 2023G.</t>
  </si>
  <si>
    <t>المرافق الصحية بوزارة الصحة حسب المنطقة الصحية عام 2023م</t>
  </si>
  <si>
    <t>Health Utilities in MoH by Health Region, 2023G</t>
  </si>
  <si>
    <t>مستشفيات وزارة الصحة المعتمدة من المركز السعودي لاعتماد المنشآت الصحية.</t>
  </si>
  <si>
    <t>مستشفيات الجهات الحكومية الأخرى المعتمدة من المركز السعودي لاعتماد المنشآت الصحية</t>
  </si>
  <si>
    <t>مستشفيات القطاع الخاص المعتمدة من المركز السعودي لاعتماد المنشآت الصحية</t>
  </si>
  <si>
    <t>أسرة مستشفيات الجهات الحكومية الأخرى حسب التخصص عام 2023م.</t>
  </si>
  <si>
    <t>Hospital Beds in Other Governmental Sector by Speciality, 2023G.</t>
  </si>
  <si>
    <t xml:space="preserve"> االقوى العاملة الصحية بالجهات الحكومية الأخرى حسب الفئــة والجنس والجنسية عام 2023م</t>
  </si>
  <si>
    <t>Health Manpower in Other Governmental Sector  by Category,Sex and Nationality, 2023G.</t>
  </si>
  <si>
    <t>الأطباء وأطباء الأسنان بالجهات الحكومية الأخرى حسب التخصص والجنسية عام 2023م.</t>
  </si>
  <si>
    <t>Physicians &amp; Dentists in Other Governmental Sector  by Speciality and Nationality, 2023G.</t>
  </si>
  <si>
    <t>ميزانية وزارة الصحة</t>
  </si>
  <si>
    <t>MoH Budget</t>
  </si>
  <si>
    <t>الأسرة بمستشفيات وزارة الصحة حسب المنطقة الصحية والتخصص لعام 2023م</t>
  </si>
  <si>
    <t xml:space="preserve">  Beds at MoH Hospitals By Health Region and Speciality, 2023G.</t>
  </si>
  <si>
    <t>أسرة العناية المركزة بمستشفيات وزارة الصحة حسب المنطقة الصحية لعام 2023م</t>
  </si>
  <si>
    <t>Intensive Care Beds at MoH Hospitals By Health Region, 2023G</t>
  </si>
  <si>
    <t>أسرة الطوارئ بمستشفيات وزارة الصحة حسب المنطقة الصحية لعام 2023م</t>
  </si>
  <si>
    <t>ER Beds at MoH Hospitals By Health Region, 2023G</t>
  </si>
  <si>
    <t xml:space="preserve">  القوى العاملة الصحية بالقطاع الخاص حسب الفئة والجنس والجنسية وتصنيف المنشأة عام 2023م.</t>
  </si>
  <si>
    <t>Health Manpower in Private Health Facilities by Facility Classification, Sex and Nationality, 2023G.</t>
  </si>
  <si>
    <t>الأطباء بمراكز الرعاية الصحية الأولية بوزارة الصحة حسب التخصصات الرئيسية والجنسية والجنس والمنطقة الصحية عام 2023م.</t>
  </si>
  <si>
    <t>Physicians in MoH Primary Health Care Centers by Main Specialities, Nationality, Sex and Health Region, 2023G.</t>
  </si>
  <si>
    <t xml:space="preserve"> القوى العاملة الصحية بمراكز الرعاية الصحية الأولية بوزارة الصحة حسب المنطقة الصحية والفئة والجنس والجنسية عام 2023م</t>
  </si>
  <si>
    <t>Health Manpower in MoH Primary Health Care Centers by Health Region,Category,Sex and Nationality, 2023G</t>
  </si>
  <si>
    <t>Royal Commission in Jubail and Yanbu</t>
  </si>
  <si>
    <t xml:space="preserve">الهيئة الملكية للجبيل وينبع </t>
  </si>
  <si>
    <t xml:space="preserve">الهيئة الملكية  للجبيل وينبع </t>
  </si>
  <si>
    <t xml:space="preserve">الهيئه الملكية بالجبيل وينبع </t>
  </si>
  <si>
    <t>نفسية / إدمان</t>
  </si>
  <si>
    <t>Psychiatric/ Addiction</t>
  </si>
  <si>
    <t>مستشفى الصحة النفسية ببيشة تعتبر مستشفى رعاية مديدة وصحة نفسية (50 سرير رعاية مديدة + 50 سرير صحة نفسية)</t>
  </si>
  <si>
    <t>psychiatric hospital in Bishah includes Long Term Care hospital (each 50 beds)</t>
  </si>
  <si>
    <t>مستشفى الرعاية المديدة بالعاصمة المقدسة تعتبر مستشفى رعاية مديدة وجذام (100 سرير رعاية مديدة +50سرير جذام)</t>
  </si>
  <si>
    <t>Long term care hospital in The Holy Capital includes 50 beds for Leprosy</t>
  </si>
  <si>
    <t>اجمالي أسرة الرعاية المديدة 880 سرير</t>
  </si>
  <si>
    <t>Total Long Term Care Beds is 880 beds</t>
  </si>
  <si>
    <t>مستشفى الدرعية</t>
  </si>
  <si>
    <t>Ad Diriyah hospital</t>
  </si>
  <si>
    <t>مستشفى الصفوة</t>
  </si>
  <si>
    <t xml:space="preserve"> Al Safwa Hospital</t>
  </si>
  <si>
    <t xml:space="preserve"> Alaflaj General Hospital</t>
  </si>
  <si>
    <t>مستشفى الأفلاج العام</t>
  </si>
  <si>
    <t>مستشفى الدكتور سليمان الفقيه</t>
  </si>
  <si>
    <t>Doctor Soliman Fakeeh Hospital</t>
  </si>
  <si>
    <t xml:space="preserve">مستشفى شركة الدكتور محمد الفقيه </t>
  </si>
  <si>
    <t xml:space="preserve">Hotat Bani Tamim General Hospital </t>
  </si>
  <si>
    <t>مستشفى حوطة بني تميم العام</t>
  </si>
  <si>
    <t>مستشفى ثادق العام</t>
  </si>
  <si>
    <t>مستشفى تميرالعام</t>
  </si>
  <si>
    <t>Thadiq General Hospital</t>
  </si>
  <si>
    <t xml:space="preserve"> Tumier General Hospital</t>
  </si>
  <si>
    <t>Adham General Hospital</t>
  </si>
  <si>
    <t>مستشفى أضم العام</t>
  </si>
  <si>
    <t>مستشفى أجياد للطوارئ</t>
  </si>
  <si>
    <t>مستشفى المظيلف العام</t>
  </si>
  <si>
    <t>مستشفى أبوزنادة</t>
  </si>
  <si>
    <t>مستشفى القنفذة العام</t>
  </si>
  <si>
    <t>مستشفى السحن بني سعد العام</t>
  </si>
  <si>
    <t>مستشفى ظلم العام</t>
  </si>
  <si>
    <t>مستشفى د عواض البشري</t>
  </si>
  <si>
    <t>مستشفى مركز مكة الطبي</t>
  </si>
  <si>
    <t>مستشفى شركة الشرق الاوسط للرعاية الصحية الروابي</t>
  </si>
  <si>
    <t>مستشفى ميسان بلحارث العام</t>
  </si>
  <si>
    <t>مستشفى محمد صالح باشراحيل</t>
  </si>
  <si>
    <t>مستشفى نمرة العام</t>
  </si>
  <si>
    <t>مستشفى السعودى الألماني</t>
  </si>
  <si>
    <t>مستشفى ثريبان العام</t>
  </si>
  <si>
    <t xml:space="preserve">Al-Hayat National Hospital </t>
  </si>
  <si>
    <t>مستشفى السلام</t>
  </si>
  <si>
    <t>مستشفى الخفجي العام</t>
  </si>
  <si>
    <t>مستشفى العمران</t>
  </si>
  <si>
    <t>مستشفى الأمير سلطان</t>
  </si>
  <si>
    <t>مستشفى البدائع العام</t>
  </si>
  <si>
    <t>مستشفى البكيرية العام</t>
  </si>
  <si>
    <t>مستشفى الفريح للنساء والولادة</t>
  </si>
  <si>
    <t>مستشفى النبهانية العام</t>
  </si>
  <si>
    <t>مستشفى الأسياح العام</t>
  </si>
  <si>
    <t>مستشفى رياض الخبراء العام</t>
  </si>
  <si>
    <t>مستشفى البرك العام</t>
  </si>
  <si>
    <t>مستشفى المجاردة العام</t>
  </si>
  <si>
    <t>مستشفى المداواة الطبي التخصصي</t>
  </si>
  <si>
    <t>مستشفى بلسمر العام</t>
  </si>
  <si>
    <t>مستشفى ظهران الجنوب العام</t>
  </si>
  <si>
    <t>مستشفى محايل العام</t>
  </si>
  <si>
    <t>مستشفى سبت العلايا</t>
  </si>
  <si>
    <t>مستشفى سراة عبيدة</t>
  </si>
  <si>
    <t>مستشفى الغزالة العام</t>
  </si>
  <si>
    <t>مستشفى الشملي العام</t>
  </si>
  <si>
    <t>مستشفى السليمي العام</t>
  </si>
  <si>
    <t>مستشفى أملج العام</t>
  </si>
  <si>
    <t>مستشفى المندق العام</t>
  </si>
  <si>
    <t>مستشفى المخواة العام</t>
  </si>
  <si>
    <t>مستشفى القرى العام</t>
  </si>
  <si>
    <t>مستشفى عرعر المركزي</t>
  </si>
  <si>
    <t>مستشفى جديدة عرعر</t>
  </si>
  <si>
    <t>مستشفى رفحاء المركزي</t>
  </si>
  <si>
    <t>مستشفى القريات العام</t>
  </si>
  <si>
    <t>Al Qurayyat</t>
  </si>
  <si>
    <t>مستشفى العيدابي العام</t>
  </si>
  <si>
    <t>مستشفى القوات المسلحة</t>
  </si>
  <si>
    <t>ARMED FORCES HOSPITAL</t>
  </si>
  <si>
    <t>مستشفى بني مالك العام</t>
  </si>
  <si>
    <t>مستشفى ضمد العام</t>
  </si>
  <si>
    <t>مستشفى جازان العام</t>
  </si>
  <si>
    <t>مستشفى بدر الجنوب العام</t>
  </si>
  <si>
    <t>مستشفى ثار العام</t>
  </si>
  <si>
    <t>مستشفى يدمة العام</t>
  </si>
  <si>
    <t xml:space="preserve"> Ajyad Emergency Hospital</t>
  </si>
  <si>
    <t xml:space="preserve"> Dhulam General Hospital </t>
  </si>
  <si>
    <t>Misan Bulhareth General Hospital</t>
  </si>
  <si>
    <t>Al Suhen Bani Saad General Hospital</t>
  </si>
  <si>
    <t xml:space="preserve"> Riyadh Al Khabra General Hospital</t>
  </si>
  <si>
    <t xml:space="preserve">Al Bukayriyah General Hospital </t>
  </si>
  <si>
    <t>Alasyah General Hospital</t>
  </si>
  <si>
    <t xml:space="preserve">Al Nabhaneyah General Hospital </t>
  </si>
  <si>
    <t xml:space="preserve"> Al Badaya General Hospital</t>
  </si>
  <si>
    <t xml:space="preserve"> Khafji General Hospital</t>
  </si>
  <si>
    <t xml:space="preserve">Prince Sultan Hospital </t>
  </si>
  <si>
    <t xml:space="preserve"> King Faisal Hospital</t>
  </si>
  <si>
    <t xml:space="preserve"> Omran General Hospital </t>
  </si>
  <si>
    <t>Omloj General Hospital</t>
  </si>
  <si>
    <t>Arar Central Hospital</t>
  </si>
  <si>
    <t>Rafha General Hospital</t>
  </si>
  <si>
    <t>Judidah Arar Hospital</t>
  </si>
  <si>
    <t xml:space="preserve"> Almajardah General Hospital </t>
  </si>
  <si>
    <t xml:space="preserve">Muhayil General Hospital </t>
  </si>
  <si>
    <t>Billasmar General Hospital</t>
  </si>
  <si>
    <t xml:space="preserve"> Sarat Abeedah General Hospital</t>
  </si>
  <si>
    <t xml:space="preserve"> Dhahran Al Janoub General Hospital</t>
  </si>
  <si>
    <t>Al Birk General Hospital</t>
  </si>
  <si>
    <t>Sabt Alalaya General Hospital</t>
  </si>
  <si>
    <t xml:space="preserve"> Jazan General Hospital</t>
  </si>
  <si>
    <t xml:space="preserve"> Alaidabi General Hospital</t>
  </si>
  <si>
    <t xml:space="preserve"> Dhamad General Hospital </t>
  </si>
  <si>
    <t>Bani Malik General Hospital</t>
  </si>
  <si>
    <t xml:space="preserve"> Thar General Hospital</t>
  </si>
  <si>
    <t xml:space="preserve"> Yadmah General Hospital</t>
  </si>
  <si>
    <t xml:space="preserve">Badr Al Janoub General Hospital </t>
  </si>
  <si>
    <t>Al Mandaq General Hospital</t>
  </si>
  <si>
    <t xml:space="preserve"> Alqara General Hospital</t>
  </si>
  <si>
    <t xml:space="preserve"> Al Mikhwah General Hospital</t>
  </si>
  <si>
    <t xml:space="preserve"> Al Gazzalah General Hospital</t>
  </si>
  <si>
    <t>Shamli General Hospital</t>
  </si>
  <si>
    <t xml:space="preserve"> Sulaymi General Hospital </t>
  </si>
  <si>
    <t xml:space="preserve"> King Khaled Hospital </t>
  </si>
  <si>
    <t xml:space="preserve"> Al Qurayyat General Hospital</t>
  </si>
  <si>
    <t>Al Muzalif General Hospital</t>
  </si>
  <si>
    <t xml:space="preserve">Thurayban General Hospital </t>
  </si>
  <si>
    <t xml:space="preserve"> Namerah General Hospital</t>
  </si>
  <si>
    <t xml:space="preserve"> Al Qunfudah General Hospital</t>
  </si>
  <si>
    <t>Johns Hopkins ARAMCO Health Care.</t>
  </si>
  <si>
    <t>Makkah Medical Center Hospital</t>
  </si>
  <si>
    <t xml:space="preserve"> Saudi German Hospital Middle East Healthcare Company</t>
  </si>
  <si>
    <t xml:space="preserve"> Muhammed Saleh Basharahil Hospital</t>
  </si>
  <si>
    <t>Dr Awwad Albishri hospital</t>
  </si>
  <si>
    <t>Middle East Healthcare Hospital Company Alrawabi</t>
  </si>
  <si>
    <t>Saudi German Hospital</t>
  </si>
  <si>
    <t xml:space="preserve"> Abuzinadah Hospital</t>
  </si>
  <si>
    <t xml:space="preserve">Al Fraih Maternity Hospital </t>
  </si>
  <si>
    <t>Al Salam Hospital</t>
  </si>
  <si>
    <t>Almodawat Specialized Medical Hospital</t>
  </si>
  <si>
    <t>Al Zafer Hospital</t>
  </si>
  <si>
    <t>Al Mouwasat Hospital.</t>
  </si>
  <si>
    <t>أعداد المتدربين بمراكز تطوير المهارات الفنية بوزارة الصحة لعام 2023م.</t>
  </si>
  <si>
    <t>Number of Trainees in MoH Technical Skills' Development Centers, 2023G.</t>
  </si>
  <si>
    <t>BLS (Basic life support )</t>
  </si>
  <si>
    <t>الإنعاش القلبي الرئوي الأساسي</t>
  </si>
  <si>
    <t>ACLS (Advanced Cardiac Life Support for Adult)</t>
  </si>
  <si>
    <t>دعم الحياة المتقدم للبالغين</t>
  </si>
  <si>
    <t xml:space="preserve">PALS (pediatric advanced life support) </t>
  </si>
  <si>
    <t>دعم الحياة المتقدم للأطفال</t>
  </si>
  <si>
    <t>NRP (Neonatal Resusitation Program)</t>
  </si>
  <si>
    <t>دعم الحياة الأساسي لحديثي الولادة</t>
  </si>
  <si>
    <t>برنامج استقرار الرعاية مابعد الإنعاش وماقبل النقل لحديثي الولادة</t>
  </si>
  <si>
    <t xml:space="preserve"> Heart Saver </t>
  </si>
  <si>
    <t>الإسعافات الأولية</t>
  </si>
  <si>
    <t xml:space="preserve">  ATLS (  Advanced Trauma Life Support )</t>
  </si>
  <si>
    <t xml:space="preserve">دعم الحياة المتقدم للاصابات </t>
  </si>
  <si>
    <t xml:space="preserve"> Advanced Trauma Life Support Instructor course (ATLS)</t>
  </si>
  <si>
    <t xml:space="preserve">دورة دعم الحياة المتقدم للإصابات الحرجة أطباء </t>
  </si>
  <si>
    <t xml:space="preserve"> ALSO ( Advanced Life Support in Obstetrics ) </t>
  </si>
  <si>
    <t>دورة دعم الحياة المتقدم لأمراض النساء والولادة</t>
  </si>
  <si>
    <t xml:space="preserve"> Airway Smulation</t>
  </si>
  <si>
    <t>إدارة مجرى الهواء بالمحاكاة</t>
  </si>
  <si>
    <t>IV Periphral And Central  Line Simulation</t>
  </si>
  <si>
    <t>محاكاة تركيب الأنبوب الوريدي الطرفي والمركزي</t>
  </si>
  <si>
    <t>إعداد المدربين الأساسي في المحاكاة الصحية</t>
  </si>
  <si>
    <t>All Hazards Disaster Response (AHDR)</t>
  </si>
  <si>
    <t>دورة الاستجابة للمخاطر والكوارث</t>
  </si>
  <si>
    <t>SHOULDER DYSTOCIA WORKSHOP DRILL</t>
  </si>
  <si>
    <t xml:space="preserve"> التعامل مع عسر ولادة الكتف</t>
  </si>
  <si>
    <t xml:space="preserve">Team Dynamic during code blue workshop </t>
  </si>
  <si>
    <t>ديناميكبة عمل الفريق أثناء الكود الأزرق</t>
  </si>
  <si>
    <t>Program Coordinator and Administration Training (PCAT)</t>
  </si>
  <si>
    <t>إعداد منسق إداري لجمعية القلب الأمريكية</t>
  </si>
  <si>
    <t xml:space="preserve"> Advanced Trauma Care for Nurses (ATCN)</t>
  </si>
  <si>
    <t>دورة العناية التمريضية المتقدمة للإصابات</t>
  </si>
  <si>
    <t>Communication&amp;Team work</t>
  </si>
  <si>
    <t>التواصل و فرق العمل</t>
  </si>
  <si>
    <t>BLSO (  Basic Life Support in Obstetrics )</t>
  </si>
  <si>
    <t>دورة دعم الحياة الأساسي لأمراض النساء والولادة</t>
  </si>
  <si>
    <t>اساسيات السرطان وعلم الأوبئة</t>
  </si>
  <si>
    <t>Cancer Prevention, Screenning &amp; Early Detection</t>
  </si>
  <si>
    <t>الوقاية من السرطان والفحص والكشف المبكر</t>
  </si>
  <si>
    <t>THE CANADIAN TRIAGE AND ACUITY SCALE - CTAS</t>
  </si>
  <si>
    <t xml:space="preserve"> برنامج الفرز الكندي للطوارئ</t>
  </si>
  <si>
    <t>مبادئ العلاج الكيميائي/العلاج الحيوي</t>
  </si>
  <si>
    <t>Safe Handling and Waste Management Of Cytotoxic Drugs</t>
  </si>
  <si>
    <t>التعامل الآمن وإدارة النفايات من الأدوية السامة للخلايا</t>
  </si>
  <si>
    <t>Sample Collection</t>
  </si>
  <si>
    <t>جمع العينات</t>
  </si>
  <si>
    <t>Side Effects Of Chemotherapy &amp; Biotherapy</t>
  </si>
  <si>
    <t>الآثار الجانبية للعلاج الكيميائي والعلاج الحيوي</t>
  </si>
  <si>
    <t xml:space="preserve"> Advanced Trauma Care for Nurses Instructor course (ATCN)</t>
  </si>
  <si>
    <t>دورة العناية التمريضية المتقدمة للإصابات(إعداد مدربين)</t>
  </si>
  <si>
    <t>عدد الدورات التدريبية</t>
  </si>
  <si>
    <t>Basic Train of Trainers(TOT) in Health Care Simulation</t>
  </si>
  <si>
    <t>Cancer Basics &amp; Epidemiology</t>
  </si>
  <si>
    <t>Principles Of Chemotherapy/ Biotherapy</t>
  </si>
  <si>
    <t>S.T.A.B.L.E. Program ( Sugar, Temperature, Airway, Blood pressure, Lab. work and Emotional support)</t>
  </si>
  <si>
    <t>طب الأطفال</t>
  </si>
  <si>
    <t>الطب الباطني</t>
  </si>
  <si>
    <t>طب الأسرة</t>
  </si>
  <si>
    <t>أمراض النساء والولادة</t>
  </si>
  <si>
    <t>الأشعة التشخيصية</t>
  </si>
  <si>
    <t>أمراض الغدد الصماء والاستقلاب</t>
  </si>
  <si>
    <t>طب التخدير</t>
  </si>
  <si>
    <t>جراحة العظام</t>
  </si>
  <si>
    <t>طب الأعصاب</t>
  </si>
  <si>
    <t>أمراض الجهاز الهضمي</t>
  </si>
  <si>
    <t>طب وجراحة الأورام</t>
  </si>
  <si>
    <t>الرعاية الصحية المنزلية</t>
  </si>
  <si>
    <t>أمراض الروماتيزم</t>
  </si>
  <si>
    <t>الأشعة التداخلية الوعائية</t>
  </si>
  <si>
    <t>الطب النووي</t>
  </si>
  <si>
    <t>الطب الشرعي</t>
  </si>
  <si>
    <t>جراحة الأطفال</t>
  </si>
  <si>
    <t>المناظير العلاجية</t>
  </si>
  <si>
    <t>جراحة القلب</t>
  </si>
  <si>
    <t>الطب الوقائي وصحة العامة</t>
  </si>
  <si>
    <t>جراحة الأنف والأذن والحنجرة</t>
  </si>
  <si>
    <t>الأشعة العصبية</t>
  </si>
  <si>
    <t>Neuroradiolgy</t>
  </si>
  <si>
    <t>الأحياء الدقيقة</t>
  </si>
  <si>
    <t>الكيمياء الحيوية</t>
  </si>
  <si>
    <t>Diagnostic Radiology</t>
  </si>
  <si>
    <t>Preventive Medicine &amp; Public Health</t>
  </si>
  <si>
    <t>طب العناية الحرجة للكبار</t>
  </si>
  <si>
    <t>Respiratory Medicine</t>
  </si>
  <si>
    <t>Medical and Surgical Oncology</t>
  </si>
  <si>
    <t>Home Medical Care</t>
  </si>
  <si>
    <t>Vascular Interventional Radiology</t>
  </si>
  <si>
    <t>Nuclear Medicine</t>
  </si>
  <si>
    <t>جراحة التجميل</t>
  </si>
  <si>
    <t>Plastic Surgery</t>
  </si>
  <si>
    <t>Pediatric Surgery</t>
  </si>
  <si>
    <t>Therapeutic Endoscopy</t>
  </si>
  <si>
    <t>Cardiac Surgery</t>
  </si>
  <si>
    <t>Enrolled MoH  Employees in Internal Scholarship Programs by Speciality, 2023G.</t>
  </si>
  <si>
    <t>Lifestyle Medicine</t>
  </si>
  <si>
    <t>طب نمط الحياة</t>
  </si>
  <si>
    <t>الأطباء البشريون</t>
  </si>
  <si>
    <t>أطباء الأسنان</t>
  </si>
  <si>
    <t>الصيادلة</t>
  </si>
  <si>
    <t>الفئات الطبية المساعدة</t>
  </si>
  <si>
    <t>الإداريون</t>
  </si>
  <si>
    <t>مجموع الأطباء البشريين</t>
  </si>
  <si>
    <t>Total Physicians</t>
  </si>
  <si>
    <t>Administrative Personnel</t>
  </si>
  <si>
    <t xml:space="preserve"> القوى العاملة الصحية بوزارة الصحة حسب المنطقة الصحية والفئة والجنس والجنسية عام 2023م</t>
  </si>
  <si>
    <t>Health Manpower in MoH by Health Region, Category, Sex and Nationality, 2023G</t>
  </si>
  <si>
    <t xml:space="preserve"> القوى العاملة الصحية بمستشفيات وزارة الصحة حسب المنطقة الصحية والفئة والجنس والجنسية عام 2023م</t>
  </si>
  <si>
    <t>Health Manpower in MoH Hospitals by Health Region, Category, Sex and Nationality, 2023G</t>
  </si>
  <si>
    <t>يشمل القابلات بالمديريات</t>
  </si>
  <si>
    <t>الأطباء وأطباء الأسنان بمستشفيات وزارة الصحة حسب التخصص والتصنيف الوظيفي والمنطقة الصحية عام 2023م.</t>
  </si>
  <si>
    <t>Physicians and Dentists, MoH Hospitals by Speciality, Professional Categories and Health Region, 2023G.</t>
  </si>
  <si>
    <t>الفئات الطبية المساعدة بوزارة الصحة حسب التخصص والجنسية والجنس عام 2023م</t>
  </si>
  <si>
    <t>Allied Health Personnel by Speciality, Nationality &amp; Sex,  2023G</t>
  </si>
  <si>
    <t>المستشفيات والأسرة بالقطاعات الصحية بالمملكة حسب المنطقة الصحية 2023م</t>
  </si>
  <si>
    <t>Hospitals and Beds in KSA Health Sectors by Health Region, 2023G</t>
  </si>
  <si>
    <t>Enrolled MoH  Employees in Internal Scholarship Programs by Health Region, 2023G.</t>
  </si>
  <si>
    <t>دولة الإبتعاث</t>
  </si>
  <si>
    <t>بريطانيا</t>
  </si>
  <si>
    <t>كندا</t>
  </si>
  <si>
    <t xml:space="preserve">فرنسا </t>
  </si>
  <si>
    <t>Enrolled MoH  Employees in External Scholarship Programs, 2023G.</t>
  </si>
  <si>
    <t>الولايات المتحدة الأمريكية</t>
  </si>
  <si>
    <t>أستراليا</t>
  </si>
  <si>
    <t>ألمانيا</t>
  </si>
  <si>
    <t>Scholarship Country</t>
  </si>
  <si>
    <t>Britain</t>
  </si>
  <si>
    <t>Canada</t>
  </si>
  <si>
    <t>South Korea</t>
  </si>
  <si>
    <t>USA</t>
  </si>
  <si>
    <t>Australia</t>
  </si>
  <si>
    <t>France</t>
  </si>
  <si>
    <t>Germany</t>
  </si>
  <si>
    <t>كوريا الجنوبية</t>
  </si>
  <si>
    <t>Enrolled MoH  Employees in External Scholarship Programs by Speciality, 2023G.</t>
  </si>
  <si>
    <t>Thoracic Surgery</t>
  </si>
  <si>
    <t>جراحة الصدر</t>
  </si>
  <si>
    <t>الأمراض النفسية والإدمان</t>
  </si>
  <si>
    <t>Psychiatry and Addiction</t>
  </si>
  <si>
    <t>الأطباء وأطباء الأسنان بالقطاعات الصحية بالمملكة حسب التخصص والتصنيف الوظيفي عام 2023م.</t>
  </si>
  <si>
    <t>Physicians and Dentists in KSA Health Sectors by Speciality and Professional Categories, 2023G</t>
  </si>
  <si>
    <t>الأطباء وأطباء الأسنان بوزارة الصحة حسب الجنس والجنسية والتخصص والتصنيف الوظيفي عام 2023م.</t>
  </si>
  <si>
    <t>Physicians and Dentists in MoH by Gender, Nationality, Speciality and Professional Categories, 2023G</t>
  </si>
  <si>
    <t>طب مناطق حارة (أمراض معدية )</t>
  </si>
  <si>
    <t>طب شــرعي</t>
  </si>
  <si>
    <t>طب اسرة</t>
  </si>
  <si>
    <t>طبيب مقيم 
Resident</t>
  </si>
  <si>
    <t>سعودي
Saudi</t>
  </si>
  <si>
    <t>غير سعودي
Non-Saudi</t>
  </si>
  <si>
    <t>المجموع
Total</t>
  </si>
  <si>
    <t>ذكر
Male</t>
  </si>
  <si>
    <t>أنثى
Female</t>
  </si>
  <si>
    <t>طبيب نائب 
Registrar</t>
  </si>
  <si>
    <t>طبيب استشاري 
Consultant</t>
  </si>
  <si>
    <t>الأطباء وأطباء الأسنان بالجهات الحكومية الأخرى حسب الجنس والجنسية والتخصص والتصنيف الوظيفي عام 2023م.</t>
  </si>
  <si>
    <t>Physicians and Dentists in the Other Governmental Sector by Gender, Nationality, Speciality and Professional Categories, 2023G</t>
  </si>
  <si>
    <t>Physicians and Dentists in the Private Sector by Gender, Nationality, Speciality and Professional Categories, 2023G</t>
  </si>
  <si>
    <t>الأطباء وأطباء الأسنان بالقطاع الخاص حسب الجنس والجنسية والتخصص والتصنيف الوظيفي عام 2023م.</t>
  </si>
  <si>
    <t>الأطباء وأطباء الأسنان بالقطاعات الصحية بالمملكة  حسب الجنس والجنسية والتخصص والتصنيف الوظيفي عام 2023م.</t>
  </si>
  <si>
    <t>Physicians and Dentists in KSA Health Sectors by Gender, Nationality, Speciality and Professional Categories, 2023G</t>
  </si>
  <si>
    <t>Public Health(Community Medicine)&amp;Occupational Health</t>
  </si>
  <si>
    <t xml:space="preserve">المنطقة الصحية </t>
  </si>
  <si>
    <t>الملتحقون والملتحقات من العاملين بوزارة الصحة ببرامج الايفاد حسب التخصص عام 2023م</t>
  </si>
  <si>
    <t>الملتحقون والملتحقات من العاملين بوزارة الصحة ببرامج الابتعاث حسب التخصص عام 2023م</t>
  </si>
  <si>
    <t>الملتحقون والملتحقات من العاملين بوزارة الصحة ببرامج الايفاد حسب المنطقة الصحية عام 2023م</t>
  </si>
  <si>
    <t>الملتحقون والملتحقات من العاملين بوزارة الصحة ببرامج الابتعاث عام 2023م</t>
  </si>
  <si>
    <t>No. of Training Courses</t>
  </si>
  <si>
    <t>Northern Borders</t>
  </si>
  <si>
    <t>Northern Borders Border University</t>
  </si>
  <si>
    <t>Northern Borders Region</t>
  </si>
  <si>
    <t>Northern Borders Area Armed Forces Hospital - Hafr Al Batin</t>
  </si>
  <si>
    <t xml:space="preserve"> القوى العاملة الصحية بالقطاعات الصحية بالمملكة حسب الفئة والجنس والجنسية عام 2023م</t>
  </si>
  <si>
    <t>Health Manpower in KSA Health Sectors by Category, Sex and Nationality, 2023G</t>
  </si>
  <si>
    <t>OGS</t>
  </si>
  <si>
    <t xml:space="preserve"> جدول  2-6</t>
  </si>
  <si>
    <t xml:space="preserve"> Table 2-7</t>
  </si>
  <si>
    <t xml:space="preserve"> جدول  2-8</t>
  </si>
  <si>
    <t xml:space="preserve"> Table 2-8</t>
  </si>
  <si>
    <t xml:space="preserve"> جدول  2-9</t>
  </si>
  <si>
    <t xml:space="preserve"> Table 2-9</t>
  </si>
  <si>
    <t xml:space="preserve"> جدول  2-10</t>
  </si>
  <si>
    <t xml:space="preserve"> Table 2-10</t>
  </si>
  <si>
    <t>Table  2-11</t>
  </si>
  <si>
    <t xml:space="preserve"> جدول  2-12</t>
  </si>
  <si>
    <t>Table  2-12</t>
  </si>
  <si>
    <t>Table  2-14</t>
  </si>
  <si>
    <t>Table2-15</t>
  </si>
  <si>
    <t>جدول 2-18</t>
  </si>
  <si>
    <t>Table 2-18</t>
  </si>
  <si>
    <t>جدول 2-19</t>
  </si>
  <si>
    <t>Table 2-19</t>
  </si>
  <si>
    <t>جدول 2-21</t>
  </si>
  <si>
    <t>جدول 2-22</t>
  </si>
  <si>
    <t xml:space="preserve"> Table 2-24</t>
  </si>
  <si>
    <t>جدول 2-25</t>
  </si>
  <si>
    <t>جدول  2-26</t>
  </si>
  <si>
    <t>Table 2-26</t>
  </si>
  <si>
    <t>جدول  2-27</t>
  </si>
  <si>
    <t xml:space="preserve"> جدول  2-28</t>
  </si>
  <si>
    <t>Table  2-28</t>
  </si>
  <si>
    <t xml:space="preserve"> جدول  2-29</t>
  </si>
  <si>
    <t>Table  2-29</t>
  </si>
  <si>
    <t>جدول  2-30</t>
  </si>
  <si>
    <t xml:space="preserve"> جدول  2-31</t>
  </si>
  <si>
    <t>Table  2-31</t>
  </si>
  <si>
    <t>جدول2-32</t>
  </si>
  <si>
    <t>Table 2-33</t>
  </si>
  <si>
    <t>جدول 2-34</t>
  </si>
  <si>
    <t>Table 2-34</t>
  </si>
  <si>
    <t>جدول 2-35</t>
  </si>
  <si>
    <t>Table 2-35</t>
  </si>
  <si>
    <t>جدول 2-36</t>
  </si>
  <si>
    <t>Table 2-36</t>
  </si>
  <si>
    <t>جدول 2-37</t>
  </si>
  <si>
    <t>Table 2-37</t>
  </si>
  <si>
    <t>جدول 2-38</t>
  </si>
  <si>
    <t>Table  2-38</t>
  </si>
  <si>
    <t xml:space="preserve"> جدول  2-39</t>
  </si>
  <si>
    <t>Table  2-39</t>
  </si>
  <si>
    <t xml:space="preserve"> جدول  2-40</t>
  </si>
  <si>
    <t>Table  2-40</t>
  </si>
  <si>
    <t xml:space="preserve"> جدول  2-41</t>
  </si>
  <si>
    <t>Table  2-41</t>
  </si>
  <si>
    <t xml:space="preserve"> جدول  2-42</t>
  </si>
  <si>
    <t xml:space="preserve"> Table 2-42</t>
  </si>
  <si>
    <t>جدول  2-43</t>
  </si>
  <si>
    <t xml:space="preserve"> Table 2-43</t>
  </si>
  <si>
    <t>جدول 2-44</t>
  </si>
  <si>
    <t>جدول 2-45</t>
  </si>
  <si>
    <t>جدول 2-46</t>
  </si>
  <si>
    <t>Table 2-46</t>
  </si>
  <si>
    <t>جدول 2-47</t>
  </si>
  <si>
    <t>Table 2-47</t>
  </si>
  <si>
    <t xml:space="preserve"> جدول 2-48</t>
  </si>
  <si>
    <t>Table 2-48</t>
  </si>
  <si>
    <t xml:space="preserve"> جدول 2-49</t>
  </si>
  <si>
    <t>Table 2-49</t>
  </si>
  <si>
    <t xml:space="preserve"> جدول 2-50</t>
  </si>
  <si>
    <t>Table 2-50</t>
  </si>
  <si>
    <t xml:space="preserve"> جدول  2-51</t>
  </si>
  <si>
    <t>Table 2-51</t>
  </si>
  <si>
    <t xml:space="preserve"> جدول  2-52</t>
  </si>
  <si>
    <t>Table 2-52</t>
  </si>
  <si>
    <t xml:space="preserve"> جدول  2-53</t>
  </si>
  <si>
    <t>Table 2-53</t>
  </si>
  <si>
    <t>جدول</t>
  </si>
  <si>
    <t>الباب الثاني: الموارد الصحية</t>
  </si>
  <si>
    <t>صفحة</t>
  </si>
  <si>
    <t>Table</t>
  </si>
  <si>
    <t>Chapter II : Health Resources</t>
  </si>
  <si>
    <t>Page</t>
  </si>
  <si>
    <t>2-1</t>
  </si>
  <si>
    <t>Budget Appropriations for  MOH in relation to Government Budget (by billion SR) in the last Five Years</t>
  </si>
  <si>
    <t>2-2</t>
  </si>
  <si>
    <t>2-3</t>
  </si>
  <si>
    <t>2-4</t>
  </si>
  <si>
    <t>2-5</t>
  </si>
  <si>
    <t>2-6</t>
  </si>
  <si>
    <t>2-7</t>
  </si>
  <si>
    <t>2-8</t>
  </si>
  <si>
    <t>Health Manpower in MOH by Nationality  in the Last Five Years</t>
  </si>
  <si>
    <t>2-9</t>
  </si>
  <si>
    <t>2-10</t>
  </si>
  <si>
    <t>2-11</t>
  </si>
  <si>
    <t>2-12</t>
  </si>
  <si>
    <t>2-13</t>
  </si>
  <si>
    <t>2-14</t>
  </si>
  <si>
    <t>2-15</t>
  </si>
  <si>
    <t>2-16</t>
  </si>
  <si>
    <t>2-17</t>
  </si>
  <si>
    <t>Health Manpower in MOH Hospitals by Nationality, in the last Five Years</t>
  </si>
  <si>
    <t>2-18</t>
  </si>
  <si>
    <t>2-19</t>
  </si>
  <si>
    <t>2-20</t>
  </si>
  <si>
    <t>Primary Health Care Centers in MOH by Health Region, in the last Five Years</t>
  </si>
  <si>
    <t>2-21</t>
  </si>
  <si>
    <t>Health Manpower in Primary Health Care Centers, MOH, in the last Five Years</t>
  </si>
  <si>
    <t>2-22</t>
  </si>
  <si>
    <t xml:space="preserve"> Physicians and Dentists in MOH Primary Health Care Centers by Speciality and Nationality, in the last Five Years</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</si>
  <si>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</si>
  <si>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</si>
  <si>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</si>
  <si>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</si>
  <si>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</si>
  <si>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</si>
  <si>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</si>
  <si>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</si>
  <si>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</si>
  <si>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</si>
  <si>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</si>
  <si>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</si>
  <si>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</si>
  <si>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</si>
  <si>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</si>
  <si>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</si>
  <si>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</si>
  <si>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</si>
  <si>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</si>
  <si>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</si>
  <si>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</si>
  <si>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</si>
  <si>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</si>
  <si>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Health Manpower in MoH by Health Region,Category,Sex and Nationality, 2023G</t>
  </si>
  <si>
    <t>Allied Health Personnel by Speciality , Nationality &amp; Sex,  2023G</t>
  </si>
  <si>
    <t>MOH Hospitals and Beds by Health Region and Speciality, 2023G</t>
  </si>
  <si>
    <t xml:space="preserve"> MOH Hospitals  by Bed Capacity and Health Region, 2023G</t>
  </si>
  <si>
    <t xml:space="preserve">  Beds at MOH Hospitals By Health Region and Speciality, 2023G.</t>
  </si>
  <si>
    <t>Intensive Care  Beds at MOH Hospitals By Health Region, 2023G</t>
  </si>
  <si>
    <t>أسرة العزل والطوارئ بمستشفيات وزارة الصحة حسب المنطقة الصحية لعام 2023</t>
  </si>
  <si>
    <t>Isolation &amp; ER Beds at MOH Hospitals By Health Region, 2023G</t>
  </si>
  <si>
    <t>Health Manpower in MoH Hospitals by Health Region,Category,Sex and Nationality, 2023G</t>
  </si>
  <si>
    <t>Physicians and Dentists, MOH Hospitals  by Speciality, Professional Categories and Health Region, 2023G.</t>
  </si>
  <si>
    <t>Physicians in MoH Primary Health Care Centers  by Main Specialities, Nationality , Sex and Health Region, 2023G.</t>
  </si>
  <si>
    <t xml:space="preserve">Private Sector Hospitals, Medical Complexes, Beds and Other Medical Facilities,by Health Region, 2023G. </t>
  </si>
  <si>
    <t>Health Manpower in Private Sector Medical Complexes by Health Region,Category,Sex and Nationality, 2023G</t>
  </si>
  <si>
    <t>2-46</t>
  </si>
  <si>
    <t>2-47</t>
  </si>
  <si>
    <t>2-48</t>
  </si>
  <si>
    <t>2-49</t>
  </si>
  <si>
    <t>2-50</t>
  </si>
  <si>
    <t>2-51</t>
  </si>
  <si>
    <t>2-52</t>
  </si>
  <si>
    <t>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</si>
</sst>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0.000_);[Red]\(#,##0.000\)"/>
    <numFmt numFmtId="166" formatCode="0.0"/>
    <numFmt numFmtId="167" formatCode="0.0%"/>
    <numFmt numFmtId="168" formatCode="0;0;\-"/>
    <numFmt numFmtId="169" formatCode="#,##0.0"/>
    <numFmt numFmtId="170" formatCode="_(* #,##0_);_(* \(#,##0\);_(* &quot;-&quot;??_);_(@_)"/>
    <numFmt numFmtId="171" formatCode="_-&quot;ر.س.‏&quot;\ * #,##0.00_-;_-&quot;ر.س.‏&quot;\ * #,##0.00\-;_-&quot;ر.س.‏&quot;\ * &quot;-&quot;??_-;_-@_-"/>
  </numFmts>
  <fonts count="192">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0"/>
      <name val="MS Sans Serif"/>
      <charset val="178"/>
    </font>
    <font>
      <sz val="10"/>
      <name val="MS Sans Serif"/>
      <family val="2"/>
      <charset val="178"/>
    </font>
    <font>
      <sz val="10"/>
      <name val="Tahoma (Arabic)"/>
      <family val="2"/>
      <charset val="178"/>
    </font>
    <font>
      <sz val="10"/>
      <name val="Arabic Transparent"/>
      <charset val="178"/>
    </font>
    <font>
      <sz val="10"/>
      <name val="Arial"/>
      <family val="2"/>
    </font>
    <font>
      <sz val="12"/>
      <name val="Times New Roman"/>
      <family val="1"/>
    </font>
    <font>
      <sz val="10"/>
      <name val="Times New Roman"/>
      <family val="1"/>
    </font>
    <font>
      <sz val="11"/>
      <name val="Calibri"/>
      <family val="2"/>
      <scheme val="minor"/>
    </font>
    <font>
      <sz val="12"/>
      <name val="Tahoma (Arabic)"/>
      <family val="2"/>
      <charset val="178"/>
    </font>
    <font>
      <sz val="11"/>
      <name val="Arial"/>
      <family val="2"/>
    </font>
    <font>
      <b/>
      <sz val="10"/>
      <name val="Tahoma (Arabic)"/>
      <family val="2"/>
      <charset val="178"/>
    </font>
    <font>
      <b/>
      <sz val="10"/>
      <name val="MS Sans Serif"/>
      <family val="2"/>
      <charset val="178"/>
    </font>
    <font>
      <sz val="10"/>
      <name val="Times New Roman"/>
      <family val="1"/>
      <charset val="178"/>
    </font>
    <font>
      <b/>
      <sz val="16"/>
      <name val="Simplified Arabic"/>
      <family val="1"/>
    </font>
    <font>
      <b/>
      <sz val="14"/>
      <name val="Simplified Arabic"/>
      <family val="1"/>
    </font>
    <font>
      <b/>
      <sz val="9"/>
      <color indexed="81"/>
      <name val="Tahoma"/>
      <family val="2"/>
    </font>
    <font>
      <sz val="12"/>
      <name val="Arial"/>
      <family val="2"/>
    </font>
    <font>
      <sz val="12"/>
      <name val="Symbol"/>
      <family val="1"/>
      <charset val="2"/>
    </font>
    <font>
      <b/>
      <sz val="10"/>
      <name val="Calibri Light"/>
      <family val="1"/>
      <scheme val="major"/>
    </font>
    <font>
      <b/>
      <sz val="10"/>
      <name val="Times New Roman"/>
      <family val="1"/>
      <charset val="178"/>
    </font>
    <font>
      <sz val="11"/>
      <name val="Times New Roman"/>
      <family val="1"/>
    </font>
    <font>
      <sz val="11"/>
      <name val="Tahoma (Arabic)"/>
      <family val="2"/>
      <charset val="178"/>
    </font>
    <font>
      <b/>
      <sz val="10"/>
      <name val="Times New Roman"/>
      <family val="1"/>
    </font>
    <font>
      <b/>
      <sz val="11"/>
      <name val="Times New Roman"/>
      <family val="1"/>
    </font>
    <font>
      <sz val="9"/>
      <color indexed="81"/>
      <name val="Tahoma"/>
      <family val="2"/>
    </font>
    <font>
      <sz val="12"/>
      <name val="MS Sans Serif"/>
      <family val="2"/>
    </font>
    <font>
      <sz val="12"/>
      <name val="Arial"/>
      <family val="2"/>
      <charset val="178"/>
    </font>
    <font>
      <sz val="11"/>
      <name val="Tahoma (Arabic)"/>
      <charset val="178"/>
    </font>
    <font>
      <sz val="14"/>
      <name val="Simplified Arabic"/>
      <family val="1"/>
    </font>
    <font>
      <b/>
      <sz val="10"/>
      <name val="Arial"/>
      <family val="2"/>
    </font>
    <font>
      <sz val="8"/>
      <name val="Arial"/>
      <family val="2"/>
    </font>
    <font>
      <sz val="14"/>
      <name val="Arial"/>
      <family val="2"/>
    </font>
    <font>
      <sz val="10"/>
      <color indexed="8"/>
      <name val="Arial"/>
      <family val="2"/>
    </font>
    <font>
      <sz val="11"/>
      <color theme="1"/>
      <name val="Calibri"/>
      <family val="2"/>
      <charset val="178"/>
      <scheme val="minor"/>
    </font>
    <font>
      <b/>
      <sz val="12"/>
      <name val="Simplified Arabic"/>
      <family val="1"/>
    </font>
    <font>
      <b/>
      <sz val="18"/>
      <name val="Sakkal Majalla"/>
      <charset val="178"/>
    </font>
    <font>
      <b/>
      <sz val="16"/>
      <name val="Sakkal Majalla"/>
      <charset val="178"/>
    </font>
    <font>
      <sz val="16"/>
      <name val="Sakkal Majalla"/>
      <charset val="178"/>
    </font>
    <font>
      <sz val="10"/>
      <name val="Arial"/>
      <family val="2"/>
      <charset val="178"/>
    </font>
    <font>
      <b/>
      <sz val="12"/>
      <name val="Tahoma (Arabic)"/>
      <family val="2"/>
      <charset val="178"/>
    </font>
    <font>
      <sz val="11"/>
      <name val="Simplified Arabic"/>
      <family val="1"/>
    </font>
    <font>
      <b/>
      <sz val="10"/>
      <name val="Tahoma (Arabic)"/>
    </font>
    <font>
      <b/>
      <sz val="11"/>
      <name val="Tahoma (Arabic)"/>
    </font>
    <font>
      <b/>
      <sz val="10"/>
      <name val="Simplified Arabic"/>
      <family val="1"/>
    </font>
    <font>
      <sz val="8"/>
      <name val="MS Sans Serif"/>
      <family val="2"/>
      <charset val="178"/>
    </font>
    <font>
      <sz val="12"/>
      <name val="Times New Roman"/>
      <family val="1"/>
      <charset val="178"/>
    </font>
    <font>
      <b/>
      <sz val="16"/>
      <name val="Times New Roman"/>
      <family val="1"/>
    </font>
    <font>
      <b/>
      <sz val="14"/>
      <name val="Tahoma (Arabic)"/>
      <family val="2"/>
      <charset val="178"/>
    </font>
    <font>
      <b/>
      <sz val="13"/>
      <name val="Calibri"/>
      <family val="2"/>
      <scheme val="minor"/>
    </font>
    <font>
      <b/>
      <sz val="11"/>
      <name val="Calibri"/>
      <family val="2"/>
      <scheme val="minor"/>
    </font>
    <font>
      <b/>
      <sz val="20"/>
      <name val="Tahoma (Arabic)"/>
      <family val="2"/>
      <charset val="178"/>
    </font>
    <font>
      <b/>
      <sz val="16"/>
      <name val="MS Sans Serif"/>
      <family val="2"/>
      <charset val="178"/>
    </font>
    <font>
      <b/>
      <sz val="18"/>
      <name val="Tahoma (Arabic)"/>
      <family val="2"/>
      <charset val="178"/>
    </font>
    <font>
      <b/>
      <sz val="11"/>
      <name val="Tahoma (Arabic)"/>
      <family val="2"/>
      <charset val="178"/>
    </font>
    <font>
      <b/>
      <sz val="11"/>
      <name val="MS Sans Serif"/>
      <family val="2"/>
      <charset val="178"/>
    </font>
    <font>
      <b/>
      <sz val="10"/>
      <color rgb="FFFF0000"/>
      <name val="Calibri Light"/>
      <family val="1"/>
      <scheme val="major"/>
    </font>
    <font>
      <b/>
      <sz val="10"/>
      <name val="MS Sans Serif"/>
      <charset val="178"/>
    </font>
    <font>
      <b/>
      <sz val="11"/>
      <name val="Times New Roman"/>
      <family val="1"/>
      <charset val="178"/>
    </font>
    <font>
      <b/>
      <sz val="16"/>
      <name val="Times New Roman"/>
      <family val="1"/>
      <charset val="178"/>
    </font>
    <font>
      <sz val="16"/>
      <name val="MS Sans Serif"/>
      <family val="2"/>
      <charset val="178"/>
    </font>
    <font>
      <sz val="16"/>
      <name val="Times New Roman"/>
      <family val="1"/>
    </font>
    <font>
      <b/>
      <sz val="12"/>
      <name val="Times New Roman"/>
      <family val="1"/>
    </font>
    <font>
      <b/>
      <sz val="14"/>
      <name val="Times New Roman"/>
      <family val="1"/>
    </font>
    <font>
      <b/>
      <sz val="10"/>
      <name val="Calibri"/>
      <family val="2"/>
    </font>
    <font>
      <sz val="11"/>
      <name val="Times New Roman"/>
      <family val="1"/>
      <charset val="178"/>
    </font>
    <font>
      <sz val="18"/>
      <name val="Tahoma (Arabic)"/>
      <charset val="178"/>
    </font>
    <font>
      <sz val="14"/>
      <name val="Times New Roman"/>
      <family val="1"/>
    </font>
    <font>
      <sz val="11"/>
      <name val="MS Sans Serif"/>
      <family val="2"/>
      <charset val="178"/>
    </font>
    <font>
      <b/>
      <sz val="14"/>
      <name val="Calibri"/>
      <family val="2"/>
      <scheme val="minor"/>
    </font>
    <font>
      <b/>
      <sz val="22"/>
      <color theme="0"/>
      <name val="Tahoma (Arabic)"/>
    </font>
    <font>
      <sz val="18"/>
      <name val="Times New Roman"/>
      <family val="1"/>
    </font>
    <font>
      <sz val="18"/>
      <color theme="0"/>
      <name val="Times New Roman"/>
      <family val="1"/>
    </font>
    <font>
      <sz val="14"/>
      <color theme="0"/>
      <name val="Tahoma (Arabic)"/>
    </font>
    <font>
      <sz val="18"/>
      <color theme="0"/>
      <name val="Tahoma (Arabic)"/>
    </font>
    <font>
      <sz val="16"/>
      <name val="Tahoma (Arabic)"/>
      <charset val="178"/>
    </font>
    <font>
      <sz val="14"/>
      <name val="Symbol"/>
      <family val="1"/>
      <charset val="2"/>
    </font>
    <font>
      <b/>
      <sz val="20"/>
      <color theme="0"/>
      <name val="Tahoma (Arabic)"/>
    </font>
    <font>
      <b/>
      <sz val="18"/>
      <color theme="0"/>
      <name val="Tahoma (Arabic)"/>
    </font>
    <font>
      <b/>
      <sz val="18"/>
      <color theme="0"/>
      <name val="Times New Roman"/>
      <family val="1"/>
    </font>
    <font>
      <sz val="16"/>
      <color theme="0"/>
      <name val="Tahoma (Arabic)"/>
    </font>
    <font>
      <sz val="16"/>
      <color theme="0"/>
      <name val="Times New Roman"/>
      <family val="1"/>
    </font>
    <font>
      <sz val="13"/>
      <name val="Calibri"/>
      <family val="2"/>
      <scheme val="minor"/>
    </font>
    <font>
      <sz val="14"/>
      <color theme="0"/>
      <name val="Times New Roman"/>
      <family val="1"/>
    </font>
    <font>
      <sz val="12"/>
      <color theme="0"/>
      <name val="Times New Roman"/>
      <family val="1"/>
    </font>
    <font>
      <sz val="12"/>
      <color theme="0"/>
      <name val="Tahoma (Arabic)"/>
    </font>
    <font>
      <b/>
      <sz val="16"/>
      <color theme="0"/>
      <name val="Times New Roman"/>
      <family val="1"/>
    </font>
    <font>
      <sz val="20"/>
      <color theme="0"/>
      <name val="Times New Roman"/>
      <family val="1"/>
    </font>
    <font>
      <b/>
      <sz val="18"/>
      <color theme="0"/>
      <name val="Times New Roman"/>
      <family val="1"/>
      <charset val="178"/>
    </font>
    <font>
      <b/>
      <sz val="18"/>
      <name val="Times New Roman"/>
      <family val="1"/>
    </font>
    <font>
      <b/>
      <sz val="16"/>
      <color theme="0"/>
      <name val="Times New Roman"/>
      <family val="1"/>
      <charset val="178"/>
    </font>
    <font>
      <b/>
      <sz val="16"/>
      <color theme="0"/>
      <name val="Tahoma (Arabic)"/>
    </font>
    <font>
      <sz val="20"/>
      <name val="Times New Roman"/>
      <family val="1"/>
    </font>
    <font>
      <b/>
      <sz val="14"/>
      <color theme="0"/>
      <name val="Times New Roman"/>
      <family val="1"/>
      <charset val="178"/>
    </font>
    <font>
      <sz val="16"/>
      <color theme="0"/>
      <name val="Tahoma (Arabic)"/>
      <family val="2"/>
      <charset val="178"/>
    </font>
    <font>
      <sz val="16"/>
      <color theme="0"/>
      <name val="Times New Roman"/>
      <family val="1"/>
      <charset val="178"/>
    </font>
    <font>
      <b/>
      <sz val="12"/>
      <color theme="0"/>
      <name val="Times New Roman"/>
      <family val="1"/>
    </font>
    <font>
      <sz val="14"/>
      <color theme="0"/>
      <name val="Tahoma (Arabic)"/>
      <family val="2"/>
      <charset val="178"/>
    </font>
    <font>
      <sz val="16"/>
      <color theme="0"/>
      <name val="Calibri Light"/>
      <family val="2"/>
      <scheme val="major"/>
    </font>
    <font>
      <sz val="18"/>
      <color theme="0"/>
      <name val="Times New Roman"/>
      <family val="1"/>
      <charset val="178"/>
    </font>
    <font>
      <sz val="14"/>
      <name val="Sylfaen"/>
      <family val="1"/>
    </font>
    <font>
      <sz val="14"/>
      <name val="Symbol"/>
      <family val="1"/>
      <charset val="2"/>
    </font>
    <font>
      <sz val="14"/>
      <color theme="0"/>
      <name val="Symbol"/>
      <family val="1"/>
      <charset val="2"/>
    </font>
    <font>
      <sz val="14"/>
      <color theme="0"/>
      <name val="Simplified Arabic"/>
      <family val="1"/>
    </font>
    <font>
      <b/>
      <sz val="14"/>
      <color theme="0"/>
      <name val="Tahoma (Arabic)"/>
    </font>
    <font>
      <b/>
      <sz val="16"/>
      <color theme="0"/>
      <name val="Simplified Arabic"/>
      <family val="1"/>
    </font>
    <font>
      <sz val="16"/>
      <color theme="0"/>
      <name val="Tahoma (Arabic)"/>
      <charset val="178"/>
    </font>
    <font>
      <b/>
      <sz val="14"/>
      <name val="Calibri Light"/>
      <family val="1"/>
      <scheme val="major"/>
    </font>
    <font>
      <sz val="14"/>
      <color theme="0"/>
      <name val="Times New Roman"/>
      <family val="1"/>
      <charset val="178"/>
    </font>
    <font>
      <sz val="12"/>
      <color theme="0"/>
      <name val="Times New Roman"/>
      <family val="1"/>
      <charset val="178"/>
    </font>
    <font>
      <b/>
      <sz val="11"/>
      <color rgb="FFFF0000"/>
      <name val="Tahoma (Arabic)"/>
      <family val="2"/>
      <charset val="178"/>
    </font>
    <font>
      <b/>
      <sz val="12"/>
      <color rgb="FFFF0000"/>
      <name val="Tahoma (Arabic)"/>
      <family val="2"/>
      <charset val="178"/>
    </font>
    <font>
      <b/>
      <sz val="10"/>
      <color rgb="FFFF0000"/>
      <name val="Tahoma (Arabic)"/>
      <family val="2"/>
      <charset val="178"/>
    </font>
    <font>
      <b/>
      <sz val="10"/>
      <color theme="0"/>
      <name val="Times New Roman"/>
      <family val="1"/>
    </font>
    <font>
      <b/>
      <sz val="8"/>
      <name val="Times New Roman"/>
      <family val="1"/>
      <charset val="178"/>
    </font>
    <font>
      <sz val="12"/>
      <color theme="0"/>
      <name val="Symbol"/>
      <family val="1"/>
      <charset val="2"/>
    </font>
    <font>
      <sz val="16"/>
      <color rgb="FFFF0000"/>
      <name val="Sakkal Majalla"/>
      <charset val="178"/>
    </font>
    <font>
      <sz val="12"/>
      <color rgb="FFFF0000"/>
      <name val="Times New Roman"/>
      <family val="1"/>
    </font>
    <font>
      <b/>
      <sz val="16"/>
      <color theme="0"/>
      <name val="Symbol"/>
      <family val="1"/>
      <charset val="2"/>
    </font>
    <font>
      <sz val="14"/>
      <color rgb="FF000000"/>
      <name val="Sakkal Majalla"/>
      <charset val="178"/>
    </font>
    <font>
      <b/>
      <sz val="14"/>
      <color theme="0"/>
      <name val="Tahoma (Arabic)"/>
      <charset val="178"/>
    </font>
    <font>
      <b/>
      <sz val="16"/>
      <color theme="0"/>
      <name val="Tahoma (Arabic)"/>
      <family val="2"/>
      <charset val="178"/>
    </font>
    <font>
      <b/>
      <sz val="16"/>
      <color rgb="FF000000"/>
      <name val="Sakkal Majalla"/>
      <charset val="178"/>
    </font>
    <font>
      <b/>
      <sz val="16"/>
      <name val="Calibri"/>
      <family val="2"/>
      <scheme val="minor"/>
    </font>
    <font>
      <b/>
      <sz val="12"/>
      <color rgb="FFFF0000"/>
      <name val="Simplified Arabic"/>
      <family val="1"/>
    </font>
    <font>
      <sz val="11"/>
      <color rgb="FFFF0000"/>
      <name val="Calibri"/>
      <family val="2"/>
      <scheme val="minor"/>
    </font>
    <font>
      <sz val="10"/>
      <color rgb="FFFF0000"/>
      <name val="Arial"/>
      <family val="2"/>
    </font>
    <font>
      <b/>
      <sz val="10"/>
      <color rgb="FFFF0000"/>
      <name val="Times New Roman"/>
      <family val="1"/>
      <charset val="178"/>
    </font>
    <font>
      <sz val="10"/>
      <color rgb="FFFF0000"/>
      <name val="Times New Roman"/>
      <family val="1"/>
    </font>
    <font>
      <b/>
      <sz val="14"/>
      <color rgb="FFFF0000"/>
      <name val="Calibri"/>
      <family val="2"/>
      <scheme val="minor"/>
    </font>
    <font>
      <b/>
      <sz val="10"/>
      <color rgb="FFFF0000"/>
      <name val="Simplified Arabic"/>
      <family val="1"/>
    </font>
    <font>
      <b/>
      <sz val="16"/>
      <name val="Tahoma (Arabic)"/>
      <family val="2"/>
      <charset val="178"/>
    </font>
    <font>
      <sz val="12"/>
      <color theme="1"/>
      <name val="Times New Roman"/>
      <family val="1"/>
    </font>
    <font>
      <b/>
      <sz val="11"/>
      <color rgb="FF000000"/>
      <name val="Calibri"/>
      <family val="2"/>
    </font>
    <font>
      <sz val="12"/>
      <color theme="1"/>
      <name val="Calibri"/>
      <family val="2"/>
    </font>
    <font>
      <sz val="12"/>
      <color theme="1"/>
      <name val="GE SS Unique Light"/>
      <family val="1"/>
      <charset val="178"/>
    </font>
    <font>
      <sz val="11"/>
      <color rgb="FF1F497D"/>
      <name val="Calibri"/>
      <family val="2"/>
    </font>
    <font>
      <sz val="14"/>
      <color rgb="FFFF0000"/>
      <name val="MS Sans Serif"/>
      <family val="2"/>
      <charset val="178"/>
    </font>
    <font>
      <b/>
      <sz val="20"/>
      <name val="Tahoma (Arabic)"/>
    </font>
    <font>
      <b/>
      <sz val="10"/>
      <color rgb="FFFF0000"/>
      <name val="MS Sans Serif"/>
      <family val="2"/>
      <charset val="178"/>
    </font>
    <font>
      <sz val="10"/>
      <color rgb="FFFF0000"/>
      <name val="MS Sans Serif"/>
      <family val="2"/>
      <charset val="178"/>
    </font>
    <font>
      <b/>
      <sz val="11"/>
      <color rgb="FFFF0000"/>
      <name val="MS Sans Serif"/>
      <family val="2"/>
      <charset val="178"/>
    </font>
    <font>
      <b/>
      <sz val="16"/>
      <color rgb="FFFF0000"/>
      <name val="Simplified Arabic"/>
      <family val="1"/>
    </font>
    <font>
      <b/>
      <sz val="26"/>
      <color rgb="FFFF0000"/>
      <name val="Simplified Arabic"/>
      <family val="1"/>
    </font>
    <font>
      <b/>
      <sz val="10"/>
      <color rgb="FFFF0000"/>
      <name val="Times New Roman"/>
      <family val="1"/>
    </font>
    <font>
      <sz val="10"/>
      <color rgb="FFFF0000"/>
      <name val="Arial"/>
      <family val="2"/>
      <charset val="178"/>
    </font>
    <font>
      <sz val="14"/>
      <color rgb="FFFF0000"/>
      <name val="Arial"/>
      <family val="2"/>
      <charset val="178"/>
    </font>
    <font>
      <sz val="14"/>
      <color rgb="FFFF0000"/>
      <name val="Arial"/>
      <family val="2"/>
    </font>
    <font>
      <sz val="14"/>
      <name val="Times New Roman"/>
      <family val="1"/>
      <charset val="178"/>
    </font>
    <font>
      <sz val="14"/>
      <name val="Symbol"/>
      <family val="1"/>
      <charset val="178"/>
    </font>
    <font>
      <b/>
      <sz val="14"/>
      <color theme="0"/>
      <name val="Times New Roman"/>
      <family val="1"/>
    </font>
    <font>
      <b/>
      <sz val="16"/>
      <name val="Tahoma (Arabic)"/>
    </font>
    <font>
      <b/>
      <sz val="14"/>
      <name val="Tahoma (Arabic)"/>
    </font>
    <font>
      <sz val="16"/>
      <color rgb="FFFF0000"/>
      <name val="Calibri"/>
      <family val="2"/>
      <scheme val="minor"/>
    </font>
    <font>
      <sz val="14"/>
      <color theme="0"/>
      <name val="GE SS Unique Light"/>
      <family val="1"/>
      <charset val="178"/>
    </font>
    <font>
      <sz val="14"/>
      <color theme="1"/>
      <name val="Sakkal Majalla"/>
    </font>
    <font>
      <b/>
      <sz val="11"/>
      <color theme="0"/>
      <name val="Tahoma (Arabic)"/>
    </font>
    <font>
      <b/>
      <sz val="14"/>
      <name val="Symbol"/>
      <family val="1"/>
      <charset val="2"/>
    </font>
    <font>
      <sz val="9"/>
      <name val="Times New Roman"/>
      <family val="1"/>
    </font>
    <font>
      <sz val="16"/>
      <name val="Times New Roman"/>
      <family val="1"/>
      <charset val="178"/>
    </font>
    <font>
      <b/>
      <sz val="11"/>
      <color theme="1"/>
      <name val="Calibri"/>
      <family val="2"/>
      <scheme val="minor"/>
    </font>
    <font>
      <b/>
      <sz val="16"/>
      <color theme="1"/>
      <name val="Times New Roman"/>
      <family val="1"/>
    </font>
    <font>
      <b/>
      <sz val="18"/>
      <color theme="1"/>
      <name val="Times New Roman"/>
      <family val="1"/>
    </font>
    <font>
      <b/>
      <sz val="12"/>
      <name val="Calibri"/>
      <family val="2"/>
      <scheme val="minor"/>
    </font>
    <font>
      <b/>
      <sz val="12"/>
      <name val="Tahoma (Arabic)"/>
      <charset val="178"/>
    </font>
    <font>
      <u/>
      <sz val="11"/>
      <color theme="10"/>
      <name val="Calibri"/>
      <family val="2"/>
      <scheme val="minor"/>
    </font>
    <font>
      <b/>
      <sz val="14"/>
      <color rgb="FFFF0000"/>
      <name val="Tahoma (Arabic)"/>
      <charset val="178"/>
    </font>
    <font>
      <b/>
      <sz val="10"/>
      <color rgb="FFFF0000"/>
      <name val="Arial"/>
      <family val="2"/>
    </font>
    <font>
      <b/>
      <sz val="13"/>
      <color rgb="FFFF0000"/>
      <name val="Tahoma (Arabic)"/>
      <charset val="178"/>
    </font>
    <font>
      <b/>
      <sz val="14"/>
      <name val="Tahoma (Arabic)"/>
      <charset val="178"/>
    </font>
    <font>
      <b/>
      <sz val="18"/>
      <color rgb="FFFF0000"/>
      <name val="Tahoma (Arabic)"/>
      <charset val="178"/>
    </font>
    <font>
      <b/>
      <sz val="14"/>
      <color rgb="FFFF0000"/>
      <name val="Arial (Arabic)"/>
      <charset val="178"/>
    </font>
    <font>
      <b/>
      <sz val="12"/>
      <color rgb="FFFF0000"/>
      <name val="Arial (Arabic)"/>
      <charset val="178"/>
    </font>
    <font>
      <b/>
      <sz val="14"/>
      <color rgb="FFFF0000"/>
      <name val="Times New Roman"/>
      <family val="1"/>
      <charset val="178"/>
    </font>
    <font>
      <b/>
      <sz val="12"/>
      <color rgb="FFFF0000"/>
      <name val="Times New Roman"/>
      <family val="1"/>
      <charset val="178"/>
    </font>
    <font>
      <b/>
      <sz val="11"/>
      <color rgb="FFFF0000"/>
      <name val="Arial (Arabic)"/>
      <charset val="178"/>
    </font>
    <font>
      <b/>
      <sz val="18"/>
      <color rgb="FFFF0000"/>
      <name val="Times New Roman"/>
      <family val="1"/>
    </font>
    <font>
      <b/>
      <sz val="14"/>
      <color rgb="FFFF0000"/>
      <name val="Tahoma (Arabic)"/>
      <family val="2"/>
      <charset val="178"/>
    </font>
    <font>
      <b/>
      <sz val="16"/>
      <color rgb="FFFF0000"/>
      <name val="Times New Roman"/>
      <family val="1"/>
    </font>
    <font>
      <b/>
      <sz val="13"/>
      <name val="Tahoma (Arabic)"/>
      <charset val="178"/>
    </font>
    <font>
      <b/>
      <sz val="14"/>
      <name val="Times New Roman"/>
      <family val="1"/>
      <charset val="178"/>
    </font>
    <font>
      <b/>
      <sz val="12"/>
      <color rgb="FFFF0000"/>
      <name val="Times New Roman"/>
      <family val="1"/>
    </font>
    <font>
      <b/>
      <sz val="14"/>
      <color rgb="FFFF0000"/>
      <name val="Times New Roman"/>
      <family val="1"/>
    </font>
    <font>
      <b/>
      <sz val="14"/>
      <color theme="1"/>
      <name val="Calibri"/>
      <family val="2"/>
      <scheme val="minor"/>
    </font>
    <font>
      <b/>
      <sz val="12"/>
      <color theme="1"/>
      <name val="Calibri"/>
      <family val="2"/>
      <scheme val="minor"/>
    </font>
    <font>
      <b/>
      <sz val="16"/>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8657"/>
        <bgColor indexed="64"/>
      </patternFill>
    </fill>
    <fill>
      <patternFill patternType="solid">
        <fgColor rgb="FFD5D2B9"/>
        <bgColor indexed="64"/>
      </patternFill>
    </fill>
    <fill>
      <patternFill patternType="solid">
        <fgColor theme="9" tint="0.79998168889431442"/>
        <bgColor indexed="64"/>
      </patternFill>
    </fill>
    <fill>
      <patternFill patternType="solid">
        <fgColor rgb="FFE2EFDA"/>
        <bgColor indexed="64"/>
      </patternFill>
    </fill>
    <fill>
      <patternFill patternType="solid">
        <fgColor rgb="FFD4D3B9"/>
        <bgColor indexed="64"/>
      </patternFill>
    </fill>
    <fill>
      <patternFill patternType="solid">
        <fgColor rgb="FFE3F0DB"/>
        <bgColor indexed="64"/>
      </patternFill>
    </fill>
    <fill>
      <patternFill patternType="solid">
        <fgColor rgb="FF008657"/>
        <bgColor theme="4" tint="0.79998168889431442"/>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00"/>
        <bgColor indexed="64"/>
      </patternFill>
    </fill>
    <fill>
      <patternFill patternType="solid">
        <fgColor rgb="FF038656"/>
        <bgColor indexed="64"/>
      </patternFill>
    </fill>
    <fill>
      <patternFill patternType="solid">
        <fgColor rgb="FFD4D3BA"/>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style="double">
        <color indexed="64"/>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style="thin">
        <color indexed="64"/>
      </top>
      <bottom/>
      <diagonal/>
    </border>
    <border>
      <left/>
      <right/>
      <top/>
      <bottom style="thin">
        <color theme="0" tint="-0.34998626667073579"/>
      </bottom>
      <diagonal/>
    </border>
  </borders>
  <cellStyleXfs count="45">
    <xf numFmtId="0" fontId="0" fillId="0" borderId="0"/>
    <xf numFmtId="9" fontId="6" fillId="0" borderId="0" applyFont="0" applyFill="0" applyBorder="0" applyAlignment="0" applyProtection="0"/>
    <xf numFmtId="0" fontId="7" fillId="0" borderId="0"/>
    <xf numFmtId="165" fontId="8" fillId="0" borderId="1" applyNumberFormat="0" applyFill="0" applyBorder="0" applyProtection="0">
      <alignment horizontal="right" vertical="center"/>
    </xf>
    <xf numFmtId="0" fontId="8" fillId="0" borderId="1" applyNumberFormat="0">
      <alignment horizontal="left"/>
    </xf>
    <xf numFmtId="0" fontId="10" fillId="0" borderId="1" applyNumberFormat="0">
      <alignment horizontal="right"/>
    </xf>
    <xf numFmtId="0" fontId="11" fillId="0" borderId="0"/>
    <xf numFmtId="0" fontId="8" fillId="0" borderId="0"/>
    <xf numFmtId="0" fontId="11" fillId="0" borderId="0"/>
    <xf numFmtId="0" fontId="11" fillId="0" borderId="0"/>
    <xf numFmtId="0" fontId="39" fillId="0" borderId="0"/>
    <xf numFmtId="0" fontId="40" fillId="0" borderId="0"/>
    <xf numFmtId="0" fontId="11" fillId="0" borderId="0"/>
    <xf numFmtId="0" fontId="8" fillId="0" borderId="0"/>
    <xf numFmtId="164" fontId="6" fillId="0" borderId="0" applyFont="0" applyFill="0" applyBorder="0" applyAlignment="0" applyProtection="0"/>
    <xf numFmtId="0" fontId="6" fillId="0" borderId="0"/>
    <xf numFmtId="0" fontId="11" fillId="0" borderId="0"/>
    <xf numFmtId="0" fontId="8" fillId="0" borderId="0"/>
    <xf numFmtId="0" fontId="11" fillId="0" borderId="0"/>
    <xf numFmtId="0" fontId="40" fillId="0" borderId="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0" fontId="4" fillId="0" borderId="0"/>
    <xf numFmtId="0" fontId="3" fillId="0" borderId="0"/>
    <xf numFmtId="0" fontId="11" fillId="0" borderId="0"/>
    <xf numFmtId="17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7" fillId="0" borderId="0"/>
    <xf numFmtId="0" fontId="6" fillId="0" borderId="0"/>
    <xf numFmtId="0" fontId="6" fillId="0" borderId="0"/>
    <xf numFmtId="0" fontId="2" fillId="0" borderId="0"/>
    <xf numFmtId="0" fontId="171" fillId="0" borderId="0" applyNumberFormat="0" applyFill="0" applyBorder="0" applyAlignment="0" applyProtection="0"/>
    <xf numFmtId="0" fontId="8" fillId="0" borderId="0"/>
    <xf numFmtId="0" fontId="1" fillId="0" borderId="0"/>
  </cellStyleXfs>
  <cellXfs count="881">
    <xf numFmtId="0" fontId="0" fillId="0" borderId="0" xfId="0"/>
    <xf numFmtId="0" fontId="8" fillId="0" borderId="0" xfId="2" applyFont="1"/>
    <xf numFmtId="0" fontId="9" fillId="0" borderId="0" xfId="2" applyFont="1"/>
    <xf numFmtId="0" fontId="13" fillId="0" borderId="0" xfId="2" applyFont="1"/>
    <xf numFmtId="0" fontId="16" fillId="0" borderId="0" xfId="0" applyFont="1" applyAlignment="1">
      <alignment vertical="center"/>
    </xf>
    <xf numFmtId="0" fontId="15" fillId="0" borderId="0" xfId="2" applyFont="1"/>
    <xf numFmtId="0" fontId="17" fillId="0" borderId="0" xfId="2" applyFont="1"/>
    <xf numFmtId="0" fontId="14" fillId="0" borderId="0" xfId="0" applyFont="1"/>
    <xf numFmtId="0" fontId="12" fillId="0" borderId="0" xfId="2" applyFont="1"/>
    <xf numFmtId="0" fontId="29" fillId="0" borderId="0" xfId="2" applyFont="1"/>
    <xf numFmtId="0" fontId="27" fillId="0" borderId="0" xfId="2" applyFont="1"/>
    <xf numFmtId="0" fontId="32" fillId="0" borderId="0" xfId="2" applyFont="1"/>
    <xf numFmtId="0" fontId="33" fillId="0" borderId="0" xfId="2" applyFont="1" applyAlignment="1">
      <alignment horizontal="center" vertical="center"/>
    </xf>
    <xf numFmtId="0" fontId="36" fillId="0" borderId="0" xfId="6" applyFont="1"/>
    <xf numFmtId="0" fontId="36" fillId="0" borderId="0" xfId="6" applyFont="1" applyAlignment="1">
      <alignment horizontal="right" readingOrder="2"/>
    </xf>
    <xf numFmtId="0" fontId="37" fillId="0" borderId="0" xfId="6" applyFont="1"/>
    <xf numFmtId="0" fontId="23" fillId="0" borderId="0" xfId="6" applyFont="1"/>
    <xf numFmtId="0" fontId="21" fillId="0" borderId="0" xfId="6" applyFont="1"/>
    <xf numFmtId="0" fontId="41" fillId="0" borderId="0" xfId="6" applyFont="1"/>
    <xf numFmtId="0" fontId="41" fillId="0" borderId="0" xfId="6" applyFont="1" applyAlignment="1">
      <alignment vertical="center"/>
    </xf>
    <xf numFmtId="0" fontId="14" fillId="0" borderId="0" xfId="0" applyFont="1" applyAlignment="1">
      <alignment horizontal="right"/>
    </xf>
    <xf numFmtId="0" fontId="42" fillId="0" borderId="0" xfId="2" applyFont="1" applyAlignment="1">
      <alignment horizontal="right"/>
    </xf>
    <xf numFmtId="0" fontId="44" fillId="0" borderId="0" xfId="2" applyFont="1" applyAlignment="1">
      <alignment horizontal="right"/>
    </xf>
    <xf numFmtId="0" fontId="43" fillId="0" borderId="0" xfId="2" applyFont="1" applyAlignment="1">
      <alignment horizontal="right"/>
    </xf>
    <xf numFmtId="0" fontId="14" fillId="0" borderId="0" xfId="0" applyFont="1" applyAlignment="1">
      <alignment vertical="center"/>
    </xf>
    <xf numFmtId="0" fontId="47" fillId="0" borderId="0" xfId="2" applyFont="1" applyAlignment="1">
      <alignment readingOrder="1"/>
    </xf>
    <xf numFmtId="0" fontId="13" fillId="0" borderId="0" xfId="2" applyFont="1" applyAlignment="1">
      <alignment readingOrder="1"/>
    </xf>
    <xf numFmtId="0" fontId="51" fillId="0" borderId="0" xfId="2" applyFont="1"/>
    <xf numFmtId="0" fontId="19" fillId="0" borderId="0" xfId="2" applyFont="1" applyProtection="1">
      <protection locked="0"/>
    </xf>
    <xf numFmtId="0" fontId="19" fillId="0" borderId="0" xfId="2" applyFont="1"/>
    <xf numFmtId="0" fontId="19" fillId="0" borderId="0" xfId="2" applyFont="1" applyAlignment="1" applyProtection="1">
      <alignment horizontal="center"/>
      <protection locked="0"/>
    </xf>
    <xf numFmtId="0" fontId="9" fillId="0" borderId="0" xfId="2" applyFont="1" applyAlignment="1">
      <alignment horizontal="center" vertical="center" wrapText="1"/>
    </xf>
    <xf numFmtId="0" fontId="19" fillId="0" borderId="0" xfId="2" applyFont="1" applyAlignment="1">
      <alignment horizontal="center" vertical="center" wrapText="1"/>
    </xf>
    <xf numFmtId="0" fontId="18" fillId="0" borderId="0" xfId="2" applyFont="1"/>
    <xf numFmtId="0" fontId="50" fillId="0" borderId="0" xfId="2" applyFont="1" applyAlignment="1">
      <alignment vertical="center"/>
    </xf>
    <xf numFmtId="0" fontId="50" fillId="0" borderId="0" xfId="2" applyFont="1"/>
    <xf numFmtId="0" fontId="61" fillId="0" borderId="0" xfId="2" applyFont="1"/>
    <xf numFmtId="0" fontId="25" fillId="0" borderId="0" xfId="2" applyFont="1"/>
    <xf numFmtId="0" fontId="62" fillId="0" borderId="0" xfId="2" applyFont="1"/>
    <xf numFmtId="0" fontId="66" fillId="0" borderId="0" xfId="2" applyFont="1"/>
    <xf numFmtId="0" fontId="67" fillId="0" borderId="0" xfId="2" applyFont="1"/>
    <xf numFmtId="0" fontId="68" fillId="0" borderId="0" xfId="2" applyFont="1"/>
    <xf numFmtId="0" fontId="65" fillId="0" borderId="0" xfId="2" applyFont="1" applyAlignment="1">
      <alignment horizontal="right" readingOrder="1"/>
    </xf>
    <xf numFmtId="0" fontId="53" fillId="0" borderId="0" xfId="2" applyFont="1"/>
    <xf numFmtId="0" fontId="29" fillId="2" borderId="0" xfId="2" applyFont="1" applyFill="1"/>
    <xf numFmtId="0" fontId="30" fillId="0" borderId="0" xfId="2" applyFont="1"/>
    <xf numFmtId="0" fontId="70" fillId="0" borderId="0" xfId="2" applyFont="1"/>
    <xf numFmtId="0" fontId="58" fillId="0" borderId="0" xfId="2" applyFont="1"/>
    <xf numFmtId="0" fontId="26" fillId="2" borderId="0" xfId="2" applyFont="1" applyFill="1" applyProtection="1">
      <protection locked="0"/>
    </xf>
    <xf numFmtId="0" fontId="19" fillId="2" borderId="0" xfId="2" applyFont="1" applyFill="1" applyAlignment="1" applyProtection="1">
      <alignment horizontal="center"/>
      <protection locked="0"/>
    </xf>
    <xf numFmtId="0" fontId="19" fillId="2" borderId="0" xfId="2" applyFont="1" applyFill="1" applyProtection="1">
      <protection locked="0"/>
    </xf>
    <xf numFmtId="0" fontId="71" fillId="2" borderId="0" xfId="2" applyFont="1" applyFill="1" applyAlignment="1" applyProtection="1">
      <alignment horizontal="center"/>
      <protection locked="0"/>
    </xf>
    <xf numFmtId="0" fontId="71" fillId="2" borderId="0" xfId="2" applyFont="1" applyFill="1" applyProtection="1">
      <protection locked="0"/>
    </xf>
    <xf numFmtId="0" fontId="19" fillId="0" borderId="0" xfId="2" applyFont="1" applyAlignment="1" applyProtection="1">
      <alignment horizontal="center" vertical="center" textRotation="90"/>
      <protection locked="0"/>
    </xf>
    <xf numFmtId="0" fontId="19" fillId="0" borderId="0" xfId="2" applyFont="1" applyAlignment="1" applyProtection="1">
      <alignment vertical="center" textRotation="90"/>
      <protection locked="0"/>
    </xf>
    <xf numFmtId="3" fontId="28" fillId="0" borderId="3" xfId="2" applyNumberFormat="1" applyFont="1" applyBorder="1" applyAlignment="1">
      <alignment horizontal="center" vertical="center"/>
    </xf>
    <xf numFmtId="3" fontId="34" fillId="0" borderId="3" xfId="2" applyNumberFormat="1" applyFont="1" applyBorder="1" applyAlignment="1">
      <alignment horizontal="center" vertical="center"/>
    </xf>
    <xf numFmtId="0" fontId="60" fillId="0" borderId="0" xfId="2" applyFont="1" applyAlignment="1">
      <alignment horizontal="right"/>
    </xf>
    <xf numFmtId="0" fontId="13" fillId="0" borderId="0" xfId="0" applyFont="1"/>
    <xf numFmtId="0" fontId="12" fillId="0" borderId="0" xfId="0" applyFont="1" applyAlignment="1">
      <alignment horizontal="left"/>
    </xf>
    <xf numFmtId="0" fontId="41" fillId="2" borderId="0" xfId="6" applyFont="1" applyFill="1"/>
    <xf numFmtId="0" fontId="43" fillId="0" borderId="0" xfId="2" applyFont="1" applyAlignment="1">
      <alignment horizontal="right" vertical="center" textRotation="90"/>
    </xf>
    <xf numFmtId="0" fontId="74" fillId="0" borderId="0" xfId="6" applyFont="1"/>
    <xf numFmtId="0" fontId="8" fillId="0" borderId="0" xfId="6" applyFont="1"/>
    <xf numFmtId="0" fontId="8" fillId="0" borderId="0" xfId="6" applyFont="1" applyAlignment="1">
      <alignment horizontal="center" vertical="center"/>
    </xf>
    <xf numFmtId="0" fontId="8" fillId="0" borderId="0" xfId="2" applyFont="1" applyAlignment="1">
      <alignment vertical="center" wrapText="1"/>
    </xf>
    <xf numFmtId="0" fontId="18" fillId="0" borderId="0" xfId="2" applyFont="1" applyAlignment="1">
      <alignment horizontal="right" vertical="center" wrapText="1"/>
    </xf>
    <xf numFmtId="0" fontId="72" fillId="2" borderId="0" xfId="6" applyFont="1" applyFill="1" applyAlignment="1">
      <alignment wrapText="1" readingOrder="2"/>
    </xf>
    <xf numFmtId="0" fontId="11" fillId="2" borderId="0" xfId="2" applyFont="1" applyFill="1" applyAlignment="1">
      <alignment wrapText="1"/>
    </xf>
    <xf numFmtId="0" fontId="11" fillId="2" borderId="0" xfId="2" applyFont="1" applyFill="1" applyAlignment="1">
      <alignment horizontal="right" wrapText="1"/>
    </xf>
    <xf numFmtId="0" fontId="11" fillId="2" borderId="0" xfId="2" applyFont="1" applyFill="1" applyAlignment="1">
      <alignment horizontal="left" wrapText="1"/>
    </xf>
    <xf numFmtId="0" fontId="11" fillId="2" borderId="0" xfId="2" applyFont="1" applyFill="1" applyAlignment="1">
      <alignment horizontal="center" wrapText="1"/>
    </xf>
    <xf numFmtId="0" fontId="38" fillId="2" borderId="0" xfId="6" applyFont="1" applyFill="1" applyAlignment="1">
      <alignment horizontal="center" vertical="center" wrapText="1"/>
    </xf>
    <xf numFmtId="0" fontId="13" fillId="0" borderId="0" xfId="0" applyFont="1" applyAlignment="1">
      <alignment wrapText="1"/>
    </xf>
    <xf numFmtId="0" fontId="13" fillId="0" borderId="0" xfId="0" applyFont="1" applyAlignment="1">
      <alignment vertical="center" wrapText="1"/>
    </xf>
    <xf numFmtId="0" fontId="19" fillId="0" borderId="0" xfId="0" applyFont="1" applyAlignment="1">
      <alignment wrapText="1"/>
    </xf>
    <xf numFmtId="0" fontId="13" fillId="0" borderId="0" xfId="0" applyFont="1" applyAlignment="1">
      <alignment horizontal="right" wrapText="1"/>
    </xf>
    <xf numFmtId="0" fontId="71" fillId="0" borderId="0" xfId="0" applyFont="1" applyAlignment="1">
      <alignment wrapText="1"/>
    </xf>
    <xf numFmtId="1" fontId="81" fillId="4" borderId="3" xfId="3" applyNumberFormat="1" applyFont="1" applyFill="1" applyBorder="1" applyAlignment="1">
      <alignment horizontal="center" vertical="center"/>
    </xf>
    <xf numFmtId="3" fontId="82" fillId="5" borderId="3" xfId="8" applyNumberFormat="1" applyFont="1" applyFill="1" applyBorder="1" applyAlignment="1">
      <alignment horizontal="center" vertical="center" wrapText="1"/>
    </xf>
    <xf numFmtId="167" fontId="82" fillId="5" borderId="3" xfId="1" applyNumberFormat="1" applyFont="1" applyFill="1" applyBorder="1" applyAlignment="1">
      <alignment horizontal="center" vertical="center" wrapText="1"/>
    </xf>
    <xf numFmtId="167"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167" fontId="82" fillId="2" borderId="3" xfId="8" applyNumberFormat="1" applyFont="1" applyFill="1" applyBorder="1" applyAlignment="1">
      <alignment horizontal="center" vertical="center" wrapText="1"/>
    </xf>
    <xf numFmtId="1" fontId="67" fillId="4" borderId="3" xfId="3" applyNumberFormat="1" applyFont="1" applyFill="1" applyBorder="1" applyAlignment="1">
      <alignment horizontal="center" vertical="center"/>
    </xf>
    <xf numFmtId="0" fontId="86" fillId="3" borderId="3" xfId="2" applyFont="1" applyFill="1" applyBorder="1" applyAlignment="1">
      <alignment horizontal="center" vertical="center" textRotation="90"/>
    </xf>
    <xf numFmtId="3" fontId="77" fillId="4" borderId="16" xfId="8" applyNumberFormat="1" applyFont="1" applyFill="1" applyBorder="1" applyAlignment="1">
      <alignment vertical="center" wrapText="1"/>
    </xf>
    <xf numFmtId="0" fontId="89" fillId="3" borderId="3" xfId="2" applyFont="1" applyFill="1" applyBorder="1" applyAlignment="1">
      <alignment horizontal="center" vertical="center" wrapText="1"/>
    </xf>
    <xf numFmtId="0" fontId="87" fillId="3" borderId="10" xfId="2" applyFont="1" applyFill="1" applyBorder="1" applyAlignment="1">
      <alignment horizontal="center" vertical="center"/>
    </xf>
    <xf numFmtId="0" fontId="49" fillId="0" borderId="0" xfId="2" applyFont="1" applyAlignment="1">
      <alignment horizontal="left" vertical="center" wrapText="1"/>
    </xf>
    <xf numFmtId="0" fontId="78" fillId="3" borderId="15" xfId="2" applyFont="1" applyFill="1" applyBorder="1" applyAlignment="1">
      <alignment horizontal="center" vertical="center"/>
    </xf>
    <xf numFmtId="0" fontId="87" fillId="3" borderId="3" xfId="2" applyFont="1" applyFill="1" applyBorder="1" applyAlignment="1">
      <alignment horizontal="center" vertical="center" textRotation="90"/>
    </xf>
    <xf numFmtId="0" fontId="86" fillId="3" borderId="3" xfId="2" applyFont="1" applyFill="1" applyBorder="1" applyAlignment="1">
      <alignment horizontal="center" vertical="center"/>
    </xf>
    <xf numFmtId="3" fontId="79" fillId="3" borderId="3" xfId="2" applyNumberFormat="1" applyFont="1" applyFill="1" applyBorder="1" applyAlignment="1">
      <alignment horizontal="center" vertical="center"/>
    </xf>
    <xf numFmtId="0" fontId="0" fillId="0" borderId="29" xfId="0" applyBorder="1"/>
    <xf numFmtId="3" fontId="12" fillId="4" borderId="3" xfId="8" applyNumberFormat="1" applyFont="1" applyFill="1" applyBorder="1" applyAlignment="1">
      <alignment horizontal="center" vertical="center" wrapText="1"/>
    </xf>
    <xf numFmtId="0" fontId="67" fillId="4" borderId="3" xfId="2" applyFont="1" applyFill="1" applyBorder="1" applyAlignment="1">
      <alignment horizontal="center" vertical="center" shrinkToFit="1"/>
    </xf>
    <xf numFmtId="0" fontId="87" fillId="3" borderId="12" xfId="2" applyFont="1" applyFill="1" applyBorder="1" applyAlignment="1">
      <alignment horizontal="center" vertical="center"/>
    </xf>
    <xf numFmtId="3" fontId="87" fillId="3" borderId="3" xfId="2" applyNumberFormat="1" applyFont="1" applyFill="1" applyBorder="1" applyAlignment="1">
      <alignment horizontal="center" vertical="center"/>
    </xf>
    <xf numFmtId="1" fontId="73" fillId="4" borderId="3" xfId="3" applyNumberFormat="1" applyFont="1" applyFill="1" applyBorder="1" applyAlignment="1">
      <alignment horizontal="center" vertical="center"/>
    </xf>
    <xf numFmtId="0" fontId="77" fillId="3" borderId="14" xfId="2" applyFont="1" applyFill="1" applyBorder="1" applyAlignment="1">
      <alignment horizontal="center" vertical="center"/>
    </xf>
    <xf numFmtId="0" fontId="78" fillId="3" borderId="10" xfId="2" applyFont="1" applyFill="1" applyBorder="1" applyAlignment="1">
      <alignment horizontal="center"/>
    </xf>
    <xf numFmtId="0" fontId="77" fillId="3" borderId="18" xfId="2" applyFont="1" applyFill="1" applyBorder="1" applyAlignment="1">
      <alignment horizontal="center" vertical="center"/>
    </xf>
    <xf numFmtId="0" fontId="87" fillId="3" borderId="10" xfId="2" applyFont="1" applyFill="1" applyBorder="1" applyAlignment="1">
      <alignment horizontal="center"/>
    </xf>
    <xf numFmtId="3" fontId="87" fillId="3" borderId="11" xfId="2" applyNumberFormat="1" applyFont="1" applyFill="1" applyBorder="1" applyAlignment="1">
      <alignment horizontal="center" vertical="center"/>
    </xf>
    <xf numFmtId="3" fontId="87" fillId="3" borderId="12" xfId="2" applyNumberFormat="1" applyFont="1" applyFill="1" applyBorder="1" applyAlignment="1">
      <alignment horizontal="center" vertical="center"/>
    </xf>
    <xf numFmtId="0" fontId="87" fillId="3" borderId="3" xfId="2" applyFont="1" applyFill="1" applyBorder="1" applyAlignment="1">
      <alignment horizontal="center" vertical="center"/>
    </xf>
    <xf numFmtId="0" fontId="90" fillId="3" borderId="10" xfId="2" applyFont="1" applyFill="1" applyBorder="1" applyAlignment="1">
      <alignment horizontal="center" vertical="center"/>
    </xf>
    <xf numFmtId="3" fontId="87" fillId="3" borderId="10" xfId="2" applyNumberFormat="1" applyFont="1" applyFill="1" applyBorder="1" applyAlignment="1">
      <alignment horizontal="center" vertical="center"/>
    </xf>
    <xf numFmtId="3" fontId="87" fillId="3" borderId="13" xfId="2" applyNumberFormat="1" applyFont="1" applyFill="1" applyBorder="1" applyAlignment="1">
      <alignment horizontal="center" vertical="center"/>
    </xf>
    <xf numFmtId="0" fontId="87" fillId="3" borderId="14" xfId="2" applyFont="1" applyFill="1" applyBorder="1" applyAlignment="1">
      <alignment horizontal="center" vertical="center"/>
    </xf>
    <xf numFmtId="0" fontId="89" fillId="3" borderId="3" xfId="2" applyFont="1" applyFill="1" applyBorder="1" applyAlignment="1">
      <alignment horizontal="center" vertical="center"/>
    </xf>
    <xf numFmtId="0" fontId="100" fillId="3" borderId="20" xfId="2" applyFont="1" applyFill="1" applyBorder="1" applyAlignment="1" applyProtection="1">
      <alignment horizontal="center" vertical="center"/>
      <protection locked="0"/>
    </xf>
    <xf numFmtId="0" fontId="104" fillId="3" borderId="2" xfId="2" applyFont="1" applyFill="1" applyBorder="1" applyAlignment="1">
      <alignment horizontal="center" vertical="center" wrapText="1" shrinkToFit="1"/>
    </xf>
    <xf numFmtId="169" fontId="82" fillId="5" borderId="3" xfId="8" applyNumberFormat="1" applyFont="1" applyFill="1" applyBorder="1" applyAlignment="1">
      <alignment horizontal="center" vertical="center" wrapText="1"/>
    </xf>
    <xf numFmtId="0" fontId="78" fillId="3" borderId="3" xfId="2" applyFont="1" applyFill="1" applyBorder="1" applyAlignment="1">
      <alignment horizontal="center" vertical="center"/>
    </xf>
    <xf numFmtId="0" fontId="85" fillId="3" borderId="3" xfId="2" applyFont="1" applyFill="1" applyBorder="1" applyAlignment="1">
      <alignment horizontal="center" vertical="center"/>
    </xf>
    <xf numFmtId="0" fontId="67" fillId="7" borderId="3" xfId="6" applyFont="1" applyFill="1" applyBorder="1" applyAlignment="1">
      <alignment horizontal="center" vertical="center"/>
    </xf>
    <xf numFmtId="0" fontId="87" fillId="3" borderId="3" xfId="6" applyFont="1" applyFill="1" applyBorder="1" applyAlignment="1">
      <alignment horizontal="center" vertical="center"/>
    </xf>
    <xf numFmtId="0" fontId="41" fillId="2" borderId="17" xfId="6" applyFont="1" applyFill="1" applyBorder="1"/>
    <xf numFmtId="0" fontId="41" fillId="0" borderId="0" xfId="6" applyFont="1" applyAlignment="1">
      <alignment horizontal="right" vertical="center"/>
    </xf>
    <xf numFmtId="0" fontId="23" fillId="0" borderId="0" xfId="6" applyFont="1" applyAlignment="1">
      <alignment horizontal="center"/>
    </xf>
    <xf numFmtId="0" fontId="11" fillId="0" borderId="0" xfId="6"/>
    <xf numFmtId="0" fontId="16" fillId="0" borderId="0" xfId="6" applyFont="1" applyAlignment="1">
      <alignment horizontal="center"/>
    </xf>
    <xf numFmtId="0" fontId="11" fillId="2" borderId="0" xfId="6" applyFill="1"/>
    <xf numFmtId="0" fontId="36" fillId="0" borderId="0" xfId="6" applyFont="1" applyAlignment="1">
      <alignment horizontal="right" vertical="center"/>
    </xf>
    <xf numFmtId="0" fontId="43" fillId="0" borderId="0" xfId="2" applyFont="1"/>
    <xf numFmtId="0" fontId="87" fillId="3" borderId="3" xfId="2" applyFont="1" applyFill="1" applyBorder="1" applyAlignment="1">
      <alignment horizontal="right" vertical="center"/>
    </xf>
    <xf numFmtId="0" fontId="87" fillId="3" borderId="3" xfId="2" applyFont="1" applyFill="1" applyBorder="1" applyAlignment="1">
      <alignment horizontal="left" vertical="center"/>
    </xf>
    <xf numFmtId="0" fontId="67" fillId="7" borderId="3" xfId="2" applyFont="1" applyFill="1" applyBorder="1" applyAlignment="1">
      <alignment horizontal="center" vertical="center"/>
    </xf>
    <xf numFmtId="0" fontId="45" fillId="0" borderId="0" xfId="2" applyFont="1" applyAlignment="1">
      <alignment horizontal="right" vertical="center"/>
    </xf>
    <xf numFmtId="0" fontId="24" fillId="0" borderId="0" xfId="2" applyFont="1"/>
    <xf numFmtId="0" fontId="89" fillId="3" borderId="3" xfId="2" applyFont="1" applyFill="1" applyBorder="1" applyAlignment="1">
      <alignment horizontal="center" vertical="center" textRotation="90"/>
    </xf>
    <xf numFmtId="0" fontId="12" fillId="7" borderId="10" xfId="6" applyFont="1" applyFill="1" applyBorder="1" applyAlignment="1">
      <alignment horizontal="center" vertical="center" wrapText="1"/>
    </xf>
    <xf numFmtId="0" fontId="12" fillId="7" borderId="9" xfId="6" applyFont="1" applyFill="1" applyBorder="1" applyAlignment="1">
      <alignment horizontal="center" vertical="center" wrapText="1"/>
    </xf>
    <xf numFmtId="0" fontId="11" fillId="2" borderId="0" xfId="6" applyFill="1" applyAlignment="1">
      <alignment wrapText="1"/>
    </xf>
    <xf numFmtId="0" fontId="78" fillId="3" borderId="3" xfId="6" applyFont="1" applyFill="1" applyBorder="1" applyAlignment="1">
      <alignment horizontal="center" vertical="center" wrapText="1"/>
    </xf>
    <xf numFmtId="0" fontId="73" fillId="8" borderId="3" xfId="2" applyFont="1" applyFill="1" applyBorder="1" applyAlignment="1">
      <alignment horizontal="center" vertical="center" wrapText="1"/>
    </xf>
    <xf numFmtId="0" fontId="11" fillId="2" borderId="0" xfId="6" applyFill="1" applyAlignment="1">
      <alignment horizontal="center" vertical="center" wrapText="1"/>
    </xf>
    <xf numFmtId="0" fontId="11" fillId="2" borderId="0" xfId="6" applyFill="1" applyAlignment="1">
      <alignment horizontal="right" wrapText="1"/>
    </xf>
    <xf numFmtId="0" fontId="11" fillId="2" borderId="0" xfId="6" applyFill="1" applyAlignment="1">
      <alignment horizontal="left" wrapText="1"/>
    </xf>
    <xf numFmtId="0" fontId="11" fillId="2" borderId="0" xfId="6" applyFill="1" applyAlignment="1">
      <alignment horizontal="center" wrapText="1"/>
    </xf>
    <xf numFmtId="0" fontId="113" fillId="0" borderId="0" xfId="2" applyFont="1"/>
    <xf numFmtId="0" fontId="87" fillId="3" borderId="3" xfId="2" applyFont="1" applyFill="1" applyBorder="1" applyAlignment="1">
      <alignment horizontal="center" vertical="center" wrapText="1"/>
    </xf>
    <xf numFmtId="0" fontId="80" fillId="3" borderId="3" xfId="2" applyFont="1" applyFill="1" applyBorder="1" applyAlignment="1">
      <alignment horizontal="center" vertical="center"/>
    </xf>
    <xf numFmtId="0" fontId="79" fillId="3" borderId="3" xfId="2" applyFont="1" applyFill="1" applyBorder="1" applyAlignment="1">
      <alignment horizontal="center" vertical="center"/>
    </xf>
    <xf numFmtId="0" fontId="8" fillId="0" borderId="29" xfId="2" applyFont="1" applyBorder="1"/>
    <xf numFmtId="0" fontId="8" fillId="0" borderId="29" xfId="2" applyFont="1" applyBorder="1" applyAlignment="1">
      <alignment vertical="center"/>
    </xf>
    <xf numFmtId="38" fontId="8" fillId="0" borderId="29" xfId="2" applyNumberFormat="1" applyFont="1" applyBorder="1"/>
    <xf numFmtId="3" fontId="8" fillId="0" borderId="29" xfId="2" applyNumberFormat="1" applyFont="1" applyBorder="1"/>
    <xf numFmtId="0" fontId="55" fillId="0" borderId="29" xfId="2" applyFont="1" applyBorder="1" applyAlignment="1">
      <alignment horizontal="center" vertical="center" wrapText="1"/>
    </xf>
    <xf numFmtId="0" fontId="11" fillId="0" borderId="29" xfId="2" applyFont="1" applyBorder="1"/>
    <xf numFmtId="168" fontId="11" fillId="0" borderId="29" xfId="2" applyNumberFormat="1" applyFont="1" applyBorder="1"/>
    <xf numFmtId="0" fontId="11" fillId="2" borderId="29" xfId="2" applyFont="1" applyFill="1" applyBorder="1"/>
    <xf numFmtId="0" fontId="11" fillId="0" borderId="29" xfId="2" applyFont="1" applyBorder="1" applyAlignment="1">
      <alignment horizontal="left"/>
    </xf>
    <xf numFmtId="0" fontId="63" fillId="0" borderId="29" xfId="2" applyFont="1" applyBorder="1"/>
    <xf numFmtId="0" fontId="14" fillId="0" borderId="29" xfId="0" applyFont="1" applyBorder="1" applyAlignment="1">
      <alignment wrapText="1"/>
    </xf>
    <xf numFmtId="9" fontId="11" fillId="0" borderId="29" xfId="2" applyNumberFormat="1" applyFont="1" applyBorder="1"/>
    <xf numFmtId="0" fontId="55" fillId="0" borderId="28" xfId="2" applyFont="1" applyBorder="1" applyAlignment="1">
      <alignment horizontal="center" vertical="center" wrapText="1"/>
    </xf>
    <xf numFmtId="0" fontId="88" fillId="0" borderId="28" xfId="2" applyFont="1" applyBorder="1" applyAlignment="1">
      <alignment horizontal="center" vertical="center" wrapText="1"/>
    </xf>
    <xf numFmtId="0" fontId="55" fillId="0" borderId="31" xfId="2" applyFont="1" applyBorder="1" applyAlignment="1">
      <alignment horizontal="center" vertical="center" wrapText="1"/>
    </xf>
    <xf numFmtId="3" fontId="82" fillId="6" borderId="3" xfId="2" applyNumberFormat="1" applyFont="1" applyFill="1" applyBorder="1" applyAlignment="1">
      <alignment horizontal="center" vertical="center" wrapText="1"/>
    </xf>
    <xf numFmtId="3" fontId="82" fillId="0" borderId="3" xfId="2" applyNumberFormat="1" applyFont="1" applyBorder="1" applyAlignment="1">
      <alignment horizontal="center" vertical="center" wrapText="1"/>
    </xf>
    <xf numFmtId="3" fontId="87" fillId="3" borderId="3" xfId="2" applyNumberFormat="1" applyFont="1" applyFill="1" applyBorder="1" applyAlignment="1">
      <alignment horizontal="center" vertical="center" wrapText="1"/>
    </xf>
    <xf numFmtId="0" fontId="48" fillId="0" borderId="0" xfId="2" applyFont="1" applyAlignment="1">
      <alignment horizontal="right" vertical="center" wrapText="1" readingOrder="2"/>
    </xf>
    <xf numFmtId="166" fontId="82" fillId="6" borderId="3" xfId="2" applyNumberFormat="1" applyFont="1" applyFill="1" applyBorder="1" applyAlignment="1">
      <alignment horizontal="center" vertical="center" wrapText="1"/>
    </xf>
    <xf numFmtId="166" fontId="82" fillId="0" borderId="3" xfId="2" applyNumberFormat="1" applyFont="1" applyBorder="1" applyAlignment="1">
      <alignment horizontal="center" vertical="center" wrapText="1"/>
    </xf>
    <xf numFmtId="0" fontId="11" fillId="0" borderId="28" xfId="2" applyFont="1" applyBorder="1"/>
    <xf numFmtId="0" fontId="11" fillId="0" borderId="31" xfId="2" applyFont="1" applyBorder="1"/>
    <xf numFmtId="0" fontId="11" fillId="2" borderId="31" xfId="2" applyFont="1" applyFill="1" applyBorder="1"/>
    <xf numFmtId="0" fontId="11" fillId="0" borderId="31" xfId="2" applyFont="1" applyBorder="1" applyAlignment="1">
      <alignment horizontal="left"/>
    </xf>
    <xf numFmtId="3" fontId="82" fillId="2" borderId="3" xfId="2" applyNumberFormat="1" applyFont="1" applyFill="1" applyBorder="1" applyAlignment="1">
      <alignment horizontal="center" vertical="center" wrapText="1"/>
    </xf>
    <xf numFmtId="3" fontId="82" fillId="10" borderId="3" xfId="2" applyNumberFormat="1" applyFont="1" applyFill="1" applyBorder="1" applyAlignment="1">
      <alignment horizontal="center" vertical="center" wrapText="1"/>
    </xf>
    <xf numFmtId="0" fontId="63" fillId="0" borderId="28" xfId="2" applyFont="1" applyBorder="1"/>
    <xf numFmtId="0" fontId="63" fillId="0" borderId="31" xfId="2" applyFont="1" applyBorder="1"/>
    <xf numFmtId="0" fontId="14" fillId="0" borderId="28" xfId="0" applyFont="1" applyBorder="1" applyAlignment="1">
      <alignment wrapText="1"/>
    </xf>
    <xf numFmtId="0" fontId="68" fillId="4" borderId="3" xfId="2" applyFont="1" applyFill="1" applyBorder="1" applyAlignment="1">
      <alignment horizontal="center" vertical="center" wrapText="1"/>
    </xf>
    <xf numFmtId="3" fontId="103" fillId="3" borderId="3" xfId="2" applyNumberFormat="1" applyFont="1" applyFill="1" applyBorder="1" applyAlignment="1">
      <alignment horizontal="center" vertical="center"/>
    </xf>
    <xf numFmtId="3" fontId="100" fillId="3" borderId="3" xfId="2" applyNumberFormat="1" applyFont="1" applyFill="1" applyBorder="1" applyAlignment="1" applyProtection="1">
      <alignment horizontal="center" vertical="center"/>
      <protection locked="0"/>
    </xf>
    <xf numFmtId="0" fontId="72" fillId="0" borderId="28" xfId="2" applyFont="1" applyBorder="1" applyAlignment="1">
      <alignment horizontal="center" readingOrder="2"/>
    </xf>
    <xf numFmtId="0" fontId="99" fillId="3" borderId="3" xfId="2" applyFont="1" applyFill="1" applyBorder="1" applyAlignment="1" applyProtection="1">
      <alignment horizontal="center" vertical="center"/>
      <protection locked="0"/>
    </xf>
    <xf numFmtId="0" fontId="109" fillId="3" borderId="3" xfId="2" applyFont="1" applyFill="1" applyBorder="1" applyAlignment="1">
      <alignment horizontal="center" vertical="center"/>
    </xf>
    <xf numFmtId="0" fontId="11" fillId="0" borderId="30" xfId="2" applyFont="1" applyBorder="1"/>
    <xf numFmtId="0" fontId="11" fillId="2" borderId="30" xfId="2" applyFont="1" applyFill="1" applyBorder="1"/>
    <xf numFmtId="3" fontId="82" fillId="10" borderId="3" xfId="8" applyNumberFormat="1" applyFont="1" applyFill="1" applyBorder="1" applyAlignment="1">
      <alignment horizontal="center" vertical="center" wrapText="1"/>
    </xf>
    <xf numFmtId="0" fontId="87" fillId="3" borderId="9" xfId="2" applyFont="1" applyFill="1" applyBorder="1" applyAlignment="1">
      <alignment horizontal="center" vertical="center" wrapText="1"/>
    </xf>
    <xf numFmtId="3" fontId="106" fillId="6" borderId="3" xfId="0" applyNumberFormat="1" applyFont="1" applyFill="1" applyBorder="1" applyAlignment="1">
      <alignment horizontal="center" vertical="center" wrapText="1"/>
    </xf>
    <xf numFmtId="3" fontId="106" fillId="10" borderId="3" xfId="0" applyNumberFormat="1" applyFont="1" applyFill="1" applyBorder="1" applyAlignment="1">
      <alignment horizontal="center" vertical="center" wrapText="1"/>
    </xf>
    <xf numFmtId="3" fontId="106" fillId="0" borderId="3" xfId="0" applyNumberFormat="1" applyFont="1" applyBorder="1" applyAlignment="1">
      <alignment horizontal="center" vertical="center" wrapText="1"/>
    </xf>
    <xf numFmtId="3" fontId="52" fillId="10" borderId="3" xfId="0" applyNumberFormat="1" applyFont="1" applyFill="1" applyBorder="1" applyAlignment="1">
      <alignment horizontal="center" vertical="center" wrapText="1"/>
    </xf>
    <xf numFmtId="3" fontId="12" fillId="0" borderId="3" xfId="0" applyNumberFormat="1" applyFont="1" applyBorder="1" applyAlignment="1">
      <alignment horizontal="center" vertical="center" wrapText="1"/>
    </xf>
    <xf numFmtId="3" fontId="12" fillId="10" borderId="3" xfId="0" applyNumberFormat="1" applyFont="1" applyFill="1" applyBorder="1" applyAlignment="1">
      <alignment horizontal="center" vertical="center" wrapText="1"/>
    </xf>
    <xf numFmtId="3" fontId="101" fillId="3" borderId="3" xfId="0" applyNumberFormat="1" applyFont="1" applyFill="1" applyBorder="1" applyAlignment="1">
      <alignment horizontal="center" vertical="center" wrapText="1"/>
    </xf>
    <xf numFmtId="3" fontId="89" fillId="3" borderId="3" xfId="6" applyNumberFormat="1" applyFont="1" applyFill="1" applyBorder="1" applyAlignment="1">
      <alignment horizontal="center" vertical="center"/>
    </xf>
    <xf numFmtId="3" fontId="107" fillId="8" borderId="3" xfId="6" applyNumberFormat="1" applyFont="1" applyFill="1" applyBorder="1" applyAlignment="1">
      <alignment horizontal="center" vertical="center"/>
    </xf>
    <xf numFmtId="3" fontId="107" fillId="2" borderId="3" xfId="6" applyNumberFormat="1" applyFont="1" applyFill="1" applyBorder="1" applyAlignment="1">
      <alignment horizontal="center" vertical="center"/>
    </xf>
    <xf numFmtId="3" fontId="108" fillId="3" borderId="3" xfId="6" applyNumberFormat="1" applyFont="1" applyFill="1" applyBorder="1" applyAlignment="1">
      <alignment horizontal="center" vertical="center"/>
    </xf>
    <xf numFmtId="3" fontId="107" fillId="8" borderId="3" xfId="2" applyNumberFormat="1" applyFont="1" applyFill="1" applyBorder="1" applyAlignment="1">
      <alignment horizontal="center" vertical="center"/>
    </xf>
    <xf numFmtId="3" fontId="107" fillId="0" borderId="3" xfId="2" applyNumberFormat="1" applyFont="1" applyBorder="1" applyAlignment="1">
      <alignment horizontal="center" vertical="center"/>
    </xf>
    <xf numFmtId="3" fontId="107" fillId="2" borderId="3" xfId="2" applyNumberFormat="1" applyFont="1" applyFill="1" applyBorder="1" applyAlignment="1">
      <alignment horizontal="center" vertical="center"/>
    </xf>
    <xf numFmtId="3" fontId="108" fillId="3" borderId="3" xfId="2" applyNumberFormat="1" applyFont="1" applyFill="1" applyBorder="1" applyAlignment="1">
      <alignment horizontal="center" vertical="center"/>
    </xf>
    <xf numFmtId="169" fontId="82" fillId="2" borderId="3" xfId="8" applyNumberFormat="1" applyFont="1" applyFill="1" applyBorder="1" applyAlignment="1">
      <alignment horizontal="center" vertical="center" wrapText="1"/>
    </xf>
    <xf numFmtId="0" fontId="85" fillId="3" borderId="12" xfId="2" applyFont="1" applyFill="1" applyBorder="1" applyAlignment="1">
      <alignment vertical="center"/>
    </xf>
    <xf numFmtId="0" fontId="85" fillId="3" borderId="16" xfId="2" applyFont="1" applyFill="1" applyBorder="1" applyAlignment="1">
      <alignment vertical="center"/>
    </xf>
    <xf numFmtId="0" fontId="86" fillId="3" borderId="12" xfId="2" applyFont="1" applyFill="1" applyBorder="1" applyAlignment="1">
      <alignment horizontal="center" vertical="center" textRotation="90"/>
    </xf>
    <xf numFmtId="3" fontId="67" fillId="4" borderId="3" xfId="8" applyNumberFormat="1" applyFont="1" applyFill="1" applyBorder="1" applyAlignment="1">
      <alignment horizontal="center" vertical="center" wrapText="1"/>
    </xf>
    <xf numFmtId="0" fontId="87" fillId="11" borderId="3" xfId="2" applyFont="1" applyFill="1" applyBorder="1" applyAlignment="1">
      <alignment horizontal="center" vertical="center" wrapText="1" shrinkToFit="1"/>
    </xf>
    <xf numFmtId="3" fontId="25" fillId="0" borderId="0" xfId="2" applyNumberFormat="1" applyFont="1"/>
    <xf numFmtId="0" fontId="25" fillId="0" borderId="0" xfId="2" applyFont="1" applyAlignment="1">
      <alignment wrapText="1"/>
    </xf>
    <xf numFmtId="0" fontId="94" fillId="11" borderId="3" xfId="2" applyFont="1" applyFill="1" applyBorder="1" applyAlignment="1">
      <alignment horizontal="center" vertical="center"/>
    </xf>
    <xf numFmtId="0" fontId="96" fillId="11" borderId="3" xfId="2" applyFont="1" applyFill="1" applyBorder="1" applyAlignment="1">
      <alignment horizontal="center" vertical="center"/>
    </xf>
    <xf numFmtId="0" fontId="87" fillId="11" borderId="3" xfId="2" applyFont="1" applyFill="1" applyBorder="1" applyAlignment="1">
      <alignment horizontal="center" vertical="center"/>
    </xf>
    <xf numFmtId="3" fontId="87" fillId="11" borderId="3" xfId="2" applyNumberFormat="1" applyFont="1" applyFill="1" applyBorder="1" applyAlignment="1">
      <alignment horizontal="center" vertical="center"/>
    </xf>
    <xf numFmtId="0" fontId="92" fillId="11" borderId="3" xfId="2" applyFont="1" applyFill="1" applyBorder="1" applyAlignment="1">
      <alignment horizontal="center" vertical="center" wrapText="1"/>
    </xf>
    <xf numFmtId="3" fontId="90" fillId="11" borderId="3" xfId="8" applyNumberFormat="1" applyFont="1" applyFill="1" applyBorder="1" applyAlignment="1">
      <alignment horizontal="center" vertical="center" wrapText="1"/>
    </xf>
    <xf numFmtId="0" fontId="91" fillId="11" borderId="3" xfId="2" applyFont="1" applyFill="1" applyBorder="1" applyAlignment="1">
      <alignment horizontal="center" vertical="center" textRotation="90"/>
    </xf>
    <xf numFmtId="1" fontId="87" fillId="11" borderId="3" xfId="3" applyNumberFormat="1" applyFont="1" applyFill="1" applyBorder="1" applyAlignment="1">
      <alignment horizontal="center" vertical="center"/>
    </xf>
    <xf numFmtId="168" fontId="87" fillId="11" borderId="3" xfId="2" applyNumberFormat="1" applyFont="1" applyFill="1" applyBorder="1" applyAlignment="1">
      <alignment horizontal="center" vertical="center"/>
    </xf>
    <xf numFmtId="3" fontId="78" fillId="11" borderId="3" xfId="8" applyNumberFormat="1" applyFont="1" applyFill="1" applyBorder="1" applyAlignment="1">
      <alignment vertical="center" wrapText="1"/>
    </xf>
    <xf numFmtId="0" fontId="78" fillId="11" borderId="12" xfId="2" applyFont="1" applyFill="1" applyBorder="1" applyAlignment="1">
      <alignment horizontal="center" vertical="center" wrapText="1" shrinkToFit="1"/>
    </xf>
    <xf numFmtId="0" fontId="19" fillId="2" borderId="0" xfId="2" applyFont="1" applyFill="1" applyAlignment="1" applyProtection="1">
      <alignment wrapText="1"/>
      <protection locked="0"/>
    </xf>
    <xf numFmtId="1" fontId="67" fillId="4" borderId="3" xfId="3" applyNumberFormat="1" applyFont="1" applyFill="1" applyBorder="1" applyAlignment="1">
      <alignment horizontal="center" vertical="center" wrapText="1"/>
    </xf>
    <xf numFmtId="3" fontId="100" fillId="3" borderId="3" xfId="2" applyNumberFormat="1" applyFont="1" applyFill="1" applyBorder="1" applyAlignment="1">
      <alignment horizontal="center" vertical="center"/>
    </xf>
    <xf numFmtId="0" fontId="0" fillId="0" borderId="0" xfId="0" applyAlignment="1">
      <alignment wrapText="1"/>
    </xf>
    <xf numFmtId="0" fontId="30" fillId="0" borderId="0" xfId="2" applyFont="1" applyAlignment="1" applyProtection="1">
      <alignment vertical="center"/>
      <protection locked="0"/>
    </xf>
    <xf numFmtId="0" fontId="26" fillId="0" borderId="0" xfId="2" applyFont="1" applyAlignment="1" applyProtection="1">
      <alignment vertical="center"/>
      <protection locked="0"/>
    </xf>
    <xf numFmtId="1" fontId="67" fillId="4" borderId="3" xfId="3" applyNumberFormat="1" applyFont="1" applyFill="1" applyBorder="1" applyAlignment="1">
      <alignment vertical="center"/>
    </xf>
    <xf numFmtId="0" fontId="87" fillId="3" borderId="3" xfId="2" applyFont="1" applyFill="1" applyBorder="1" applyAlignment="1">
      <alignment vertical="center"/>
    </xf>
    <xf numFmtId="1" fontId="67" fillId="4" borderId="3" xfId="3" applyNumberFormat="1" applyFont="1" applyFill="1" applyBorder="1" applyAlignment="1">
      <alignment horizontal="left" vertical="center"/>
    </xf>
    <xf numFmtId="0" fontId="100" fillId="3" borderId="3" xfId="2" applyFont="1" applyFill="1" applyBorder="1" applyAlignment="1" applyProtection="1">
      <alignment horizontal="left" vertical="center"/>
      <protection locked="0"/>
    </xf>
    <xf numFmtId="0" fontId="26" fillId="0" borderId="0" xfId="2" applyFont="1" applyAlignment="1" applyProtection="1">
      <alignment horizontal="left"/>
      <protection locked="0"/>
    </xf>
    <xf numFmtId="0" fontId="26" fillId="0" borderId="0" xfId="2" applyFont="1" applyAlignment="1" applyProtection="1">
      <alignment horizontal="center" vertical="center"/>
      <protection locked="0"/>
    </xf>
    <xf numFmtId="0" fontId="26" fillId="0" borderId="0" xfId="2" applyFont="1" applyAlignment="1">
      <alignment horizontal="center" vertical="center"/>
    </xf>
    <xf numFmtId="0" fontId="120" fillId="0" borderId="0" xfId="2" applyFont="1" applyAlignment="1">
      <alignment horizontal="center" vertical="center"/>
    </xf>
    <xf numFmtId="0" fontId="56" fillId="0" borderId="0" xfId="0" applyFont="1" applyAlignment="1">
      <alignment horizontal="center" vertical="center"/>
    </xf>
    <xf numFmtId="0" fontId="30" fillId="0" borderId="0" xfId="2" applyFont="1" applyAlignment="1" applyProtection="1">
      <alignment horizontal="center" vertical="center"/>
      <protection locked="0"/>
    </xf>
    <xf numFmtId="0" fontId="101" fillId="3" borderId="37" xfId="2" applyFont="1" applyFill="1" applyBorder="1" applyAlignment="1" applyProtection="1">
      <alignment horizontal="center" vertical="center"/>
      <protection locked="0"/>
    </xf>
    <xf numFmtId="0" fontId="26" fillId="0" borderId="0" xfId="2" applyFont="1" applyAlignment="1" applyProtection="1">
      <alignment horizontal="center" vertical="center" textRotation="90"/>
      <protection locked="0"/>
    </xf>
    <xf numFmtId="0" fontId="94" fillId="3" borderId="18" xfId="2" applyFont="1" applyFill="1" applyBorder="1" applyAlignment="1" applyProtection="1">
      <alignment horizontal="center" vertical="center"/>
      <protection locked="0"/>
    </xf>
    <xf numFmtId="0" fontId="64" fillId="2" borderId="0" xfId="2" applyFont="1" applyFill="1" applyAlignment="1" applyProtection="1">
      <alignment horizontal="center" vertical="center"/>
      <protection locked="0"/>
    </xf>
    <xf numFmtId="0" fontId="26" fillId="2" borderId="0" xfId="2" applyFont="1" applyFill="1" applyAlignment="1" applyProtection="1">
      <alignment horizontal="center" vertical="center"/>
      <protection locked="0"/>
    </xf>
    <xf numFmtId="3" fontId="19" fillId="0" borderId="0" xfId="2" applyNumberFormat="1" applyFont="1" applyAlignment="1" applyProtection="1">
      <alignment horizontal="center"/>
      <protection locked="0"/>
    </xf>
    <xf numFmtId="0" fontId="82" fillId="8" borderId="3" xfId="2" applyFont="1" applyFill="1" applyBorder="1" applyAlignment="1">
      <alignment horizontal="center" vertical="center" wrapText="1"/>
    </xf>
    <xf numFmtId="0" fontId="73" fillId="2" borderId="3" xfId="2" applyFont="1" applyFill="1" applyBorder="1" applyAlignment="1">
      <alignment horizontal="center" vertical="center" wrapText="1"/>
    </xf>
    <xf numFmtId="0" fontId="122" fillId="0" borderId="0" xfId="2" applyFont="1" applyAlignment="1">
      <alignment horizontal="right"/>
    </xf>
    <xf numFmtId="0" fontId="123" fillId="0" borderId="0" xfId="2" applyFont="1"/>
    <xf numFmtId="0" fontId="0" fillId="0" borderId="29" xfId="0" applyBorder="1" applyAlignment="1">
      <alignment horizontal="center" vertical="center"/>
    </xf>
    <xf numFmtId="0" fontId="14" fillId="0" borderId="29" xfId="0" applyFont="1" applyBorder="1" applyAlignment="1">
      <alignment horizontal="center" vertical="center" wrapText="1"/>
    </xf>
    <xf numFmtId="3" fontId="14" fillId="0" borderId="29" xfId="0" applyNumberFormat="1" applyFont="1" applyBorder="1" applyAlignment="1">
      <alignment wrapText="1"/>
    </xf>
    <xf numFmtId="0" fontId="0" fillId="0" borderId="0" xfId="0" applyAlignment="1">
      <alignment horizontal="center" vertical="center"/>
    </xf>
    <xf numFmtId="0" fontId="11" fillId="0" borderId="0" xfId="6" applyAlignment="1">
      <alignment horizontal="center" vertical="center"/>
    </xf>
    <xf numFmtId="0" fontId="74" fillId="0" borderId="0" xfId="6" applyFont="1" applyAlignment="1">
      <alignment horizontal="center" vertical="center"/>
    </xf>
    <xf numFmtId="37" fontId="8" fillId="0" borderId="0" xfId="6" applyNumberFormat="1" applyFont="1" applyAlignment="1">
      <alignment horizontal="center" vertical="center"/>
    </xf>
    <xf numFmtId="37" fontId="0" fillId="0" borderId="0" xfId="0" applyNumberFormat="1" applyAlignment="1">
      <alignment horizontal="center" vertical="center"/>
    </xf>
    <xf numFmtId="3" fontId="11" fillId="0" borderId="29" xfId="2" applyNumberFormat="1" applyFont="1" applyBorder="1"/>
    <xf numFmtId="167" fontId="19" fillId="0" borderId="0" xfId="1" applyNumberFormat="1" applyFont="1" applyAlignment="1">
      <alignment horizontal="center" vertical="center" wrapText="1"/>
    </xf>
    <xf numFmtId="0" fontId="87" fillId="3" borderId="42" xfId="2" applyFont="1" applyFill="1" applyBorder="1" applyAlignment="1">
      <alignment horizontal="center" vertical="center" wrapText="1"/>
    </xf>
    <xf numFmtId="0" fontId="87" fillId="3" borderId="39" xfId="2" applyFont="1" applyFill="1" applyBorder="1" applyAlignment="1">
      <alignment horizontal="center" vertical="center" wrapText="1"/>
    </xf>
    <xf numFmtId="3" fontId="82" fillId="6" borderId="39" xfId="2" applyNumberFormat="1" applyFont="1" applyFill="1" applyBorder="1" applyAlignment="1">
      <alignment horizontal="center" vertical="center" wrapText="1"/>
    </xf>
    <xf numFmtId="166" fontId="82" fillId="6" borderId="39" xfId="2" applyNumberFormat="1" applyFont="1" applyFill="1" applyBorder="1" applyAlignment="1">
      <alignment horizontal="center" vertical="center" wrapText="1"/>
    </xf>
    <xf numFmtId="0" fontId="89" fillId="3" borderId="39" xfId="2" applyFont="1" applyFill="1" applyBorder="1" applyAlignment="1">
      <alignment horizontal="center" vertical="center" wrapText="1"/>
    </xf>
    <xf numFmtId="3" fontId="82" fillId="0" borderId="42" xfId="2" applyNumberFormat="1" applyFont="1" applyBorder="1" applyAlignment="1">
      <alignment horizontal="center" vertical="center" wrapText="1"/>
    </xf>
    <xf numFmtId="166" fontId="82" fillId="0" borderId="42" xfId="2" applyNumberFormat="1" applyFont="1" applyBorder="1" applyAlignment="1">
      <alignment horizontal="center" vertical="center" wrapText="1"/>
    </xf>
    <xf numFmtId="0" fontId="89" fillId="3" borderId="42" xfId="2" applyFont="1" applyFill="1" applyBorder="1" applyAlignment="1">
      <alignment horizontal="center" vertical="center" wrapText="1"/>
    </xf>
    <xf numFmtId="167" fontId="25" fillId="0" borderId="0" xfId="1" applyNumberFormat="1" applyFont="1"/>
    <xf numFmtId="0" fontId="26" fillId="0" borderId="0" xfId="2" applyFont="1" applyAlignment="1" applyProtection="1">
      <alignment horizontal="left" vertical="top"/>
      <protection locked="0"/>
    </xf>
    <xf numFmtId="3" fontId="82" fillId="13" borderId="3" xfId="8" applyNumberFormat="1" applyFont="1" applyFill="1" applyBorder="1" applyAlignment="1">
      <alignment horizontal="center" vertical="center" wrapText="1"/>
    </xf>
    <xf numFmtId="3" fontId="92" fillId="11" borderId="3" xfId="2" applyNumberFormat="1" applyFont="1" applyFill="1" applyBorder="1" applyAlignment="1">
      <alignment horizontal="center" vertical="center" wrapText="1"/>
    </xf>
    <xf numFmtId="0" fontId="125" fillId="0" borderId="0" xfId="0" applyFont="1" applyAlignment="1">
      <alignment horizontal="right" vertical="center" readingOrder="2"/>
    </xf>
    <xf numFmtId="0" fontId="29" fillId="0" borderId="0" xfId="0" applyFont="1"/>
    <xf numFmtId="0" fontId="126" fillId="3" borderId="12" xfId="2" applyFont="1" applyFill="1" applyBorder="1" applyAlignment="1">
      <alignment vertical="center" textRotation="90"/>
    </xf>
    <xf numFmtId="0" fontId="126" fillId="3" borderId="11" xfId="2" applyFont="1" applyFill="1" applyBorder="1" applyAlignment="1">
      <alignment vertical="center" textRotation="90"/>
    </xf>
    <xf numFmtId="0" fontId="68" fillId="0" borderId="0" xfId="0" applyFont="1" applyAlignment="1">
      <alignment vertical="center" textRotation="90"/>
    </xf>
    <xf numFmtId="0" fontId="92" fillId="3" borderId="3" xfId="2" applyFont="1" applyFill="1" applyBorder="1" applyAlignment="1">
      <alignment horizontal="center" vertical="center"/>
    </xf>
    <xf numFmtId="0" fontId="96" fillId="3" borderId="3" xfId="2" applyFont="1" applyFill="1" applyBorder="1" applyAlignment="1" applyProtection="1">
      <alignment horizontal="center" vertical="center"/>
      <protection locked="0"/>
    </xf>
    <xf numFmtId="166" fontId="19" fillId="0" borderId="0" xfId="2" applyNumberFormat="1" applyFont="1" applyAlignment="1">
      <alignment horizontal="center" vertical="center" wrapText="1"/>
    </xf>
    <xf numFmtId="166" fontId="13" fillId="0" borderId="0" xfId="2" applyNumberFormat="1" applyFont="1"/>
    <xf numFmtId="3" fontId="29" fillId="0" borderId="0" xfId="2" applyNumberFormat="1" applyFont="1"/>
    <xf numFmtId="0" fontId="75" fillId="0" borderId="0" xfId="30" applyFont="1" applyAlignment="1">
      <alignment horizontal="center" vertical="center" wrapText="1"/>
    </xf>
    <xf numFmtId="0" fontId="82" fillId="10" borderId="0" xfId="30" applyFont="1" applyFill="1" applyAlignment="1">
      <alignment horizontal="center" vertical="center" wrapText="1"/>
    </xf>
    <xf numFmtId="0" fontId="89" fillId="9" borderId="3" xfId="30" applyFont="1" applyFill="1" applyBorder="1" applyAlignment="1">
      <alignment horizontal="center" vertical="center" wrapText="1"/>
    </xf>
    <xf numFmtId="3" fontId="82" fillId="14" borderId="3" xfId="8" applyNumberFormat="1" applyFont="1" applyFill="1" applyBorder="1" applyAlignment="1">
      <alignment horizontal="center" vertical="center" wrapText="1"/>
    </xf>
    <xf numFmtId="0" fontId="14" fillId="14" borderId="29" xfId="0" applyFont="1" applyFill="1" applyBorder="1" applyAlignment="1">
      <alignment wrapText="1"/>
    </xf>
    <xf numFmtId="3" fontId="77" fillId="4" borderId="16" xfId="8" applyNumberFormat="1" applyFont="1" applyFill="1" applyBorder="1" applyAlignment="1">
      <alignment horizontal="left" vertical="center" wrapText="1"/>
    </xf>
    <xf numFmtId="9" fontId="19" fillId="0" borderId="0" xfId="1" applyFont="1" applyAlignment="1">
      <alignment horizontal="center" vertical="center" wrapText="1"/>
    </xf>
    <xf numFmtId="0" fontId="77" fillId="7" borderId="0" xfId="6" applyFont="1" applyFill="1"/>
    <xf numFmtId="0" fontId="69" fillId="10" borderId="12" xfId="30" applyFont="1" applyFill="1" applyBorder="1" applyAlignment="1">
      <alignment vertical="center" wrapText="1"/>
    </xf>
    <xf numFmtId="0" fontId="75" fillId="0" borderId="0" xfId="30" applyFont="1" applyAlignment="1">
      <alignment vertical="center" wrapText="1"/>
    </xf>
    <xf numFmtId="0" fontId="69" fillId="10" borderId="11" xfId="30" applyFont="1" applyFill="1" applyBorder="1" applyAlignment="1">
      <alignment vertical="center" wrapText="1"/>
    </xf>
    <xf numFmtId="1" fontId="73" fillId="4" borderId="3" xfId="3" applyNumberFormat="1" applyFont="1" applyFill="1" applyBorder="1" applyAlignment="1">
      <alignment horizontal="center" vertical="center" wrapText="1"/>
    </xf>
    <xf numFmtId="0" fontId="78" fillId="11" borderId="3" xfId="2" applyFont="1" applyFill="1" applyBorder="1" applyAlignment="1">
      <alignment horizontal="center" vertical="center" wrapText="1" shrinkToFit="1"/>
    </xf>
    <xf numFmtId="0" fontId="128" fillId="0" borderId="0" xfId="0" applyFont="1" applyAlignment="1">
      <alignment horizontal="right" vertical="center" readingOrder="2"/>
    </xf>
    <xf numFmtId="0" fontId="129" fillId="0" borderId="31" xfId="2" applyFont="1" applyBorder="1" applyAlignment="1">
      <alignment horizontal="center" vertical="center" wrapText="1"/>
    </xf>
    <xf numFmtId="0" fontId="128" fillId="0" borderId="33" xfId="0" applyFont="1" applyBorder="1" applyAlignment="1">
      <alignment vertical="center" readingOrder="2"/>
    </xf>
    <xf numFmtId="0" fontId="128" fillId="0" borderId="0" xfId="0" applyFont="1" applyAlignment="1">
      <alignment vertical="center" readingOrder="2"/>
    </xf>
    <xf numFmtId="0" fontId="128" fillId="0" borderId="35" xfId="0" applyFont="1" applyBorder="1" applyAlignment="1">
      <alignment vertical="center" readingOrder="2"/>
    </xf>
    <xf numFmtId="0" fontId="129" fillId="0" borderId="29" xfId="2" applyFont="1" applyBorder="1" applyAlignment="1">
      <alignment horizontal="center" vertical="center" wrapText="1"/>
    </xf>
    <xf numFmtId="0" fontId="130" fillId="0" borderId="0" xfId="6" applyFont="1" applyAlignment="1">
      <alignment vertical="center"/>
    </xf>
    <xf numFmtId="0" fontId="131" fillId="0" borderId="0" xfId="0" applyFont="1" applyAlignment="1">
      <alignment horizontal="right"/>
    </xf>
    <xf numFmtId="3" fontId="130" fillId="0" borderId="0" xfId="6" applyNumberFormat="1" applyFont="1" applyAlignment="1">
      <alignment vertical="center"/>
    </xf>
    <xf numFmtId="3" fontId="122" fillId="0" borderId="0" xfId="2" applyNumberFormat="1" applyFont="1" applyAlignment="1">
      <alignment horizontal="right"/>
    </xf>
    <xf numFmtId="3" fontId="0" fillId="0" borderId="0" xfId="0" applyNumberFormat="1" applyAlignment="1">
      <alignment wrapText="1"/>
    </xf>
    <xf numFmtId="0" fontId="131" fillId="0" borderId="29" xfId="0" applyFont="1" applyBorder="1" applyAlignment="1">
      <alignment wrapText="1"/>
    </xf>
    <xf numFmtId="3" fontId="121" fillId="3" borderId="3" xfId="2" applyNumberFormat="1" applyFont="1" applyFill="1" applyBorder="1" applyAlignment="1">
      <alignment horizontal="center" vertical="center"/>
    </xf>
    <xf numFmtId="3" fontId="0" fillId="0" borderId="29" xfId="0" applyNumberFormat="1" applyBorder="1"/>
    <xf numFmtId="0" fontId="133" fillId="0" borderId="0" xfId="2" applyFont="1" applyAlignment="1" applyProtection="1">
      <alignment horizontal="center" vertical="center"/>
      <protection locked="0"/>
    </xf>
    <xf numFmtId="0" fontId="68" fillId="0" borderId="0" xfId="0" applyFont="1"/>
    <xf numFmtId="0" fontId="134" fillId="0" borderId="0" xfId="0" applyFont="1"/>
    <xf numFmtId="3" fontId="82" fillId="8" borderId="3" xfId="6" applyNumberFormat="1" applyFont="1" applyFill="1" applyBorder="1" applyAlignment="1">
      <alignment horizontal="center" vertical="center"/>
    </xf>
    <xf numFmtId="0" fontId="135" fillId="0" borderId="0" xfId="30" applyFont="1" applyAlignment="1">
      <alignment horizontal="center" vertical="center" wrapText="1"/>
    </xf>
    <xf numFmtId="3" fontId="50" fillId="0" borderId="0" xfId="2" applyNumberFormat="1" applyFont="1"/>
    <xf numFmtId="3" fontId="136" fillId="0" borderId="0" xfId="2" applyNumberFormat="1" applyFont="1"/>
    <xf numFmtId="0" fontId="20" fillId="0" borderId="0" xfId="2" applyFont="1" applyAlignment="1">
      <alignment horizontal="center" vertical="center" wrapText="1"/>
    </xf>
    <xf numFmtId="3" fontId="77" fillId="4" borderId="11" xfId="8" applyNumberFormat="1" applyFont="1" applyFill="1" applyBorder="1" applyAlignment="1">
      <alignment horizontal="left" vertical="center" wrapText="1"/>
    </xf>
    <xf numFmtId="0" fontId="138" fillId="0" borderId="0" xfId="0" applyFont="1" applyAlignment="1">
      <alignment horizontal="right" vertical="center" readingOrder="2"/>
    </xf>
    <xf numFmtId="0" fontId="139" fillId="0" borderId="0" xfId="0" applyFont="1" applyAlignment="1">
      <alignment horizontal="right" vertical="center" readingOrder="2"/>
    </xf>
    <xf numFmtId="0" fontId="140" fillId="0" borderId="0" xfId="0" applyFont="1" applyAlignment="1">
      <alignment horizontal="right" vertical="center" readingOrder="2"/>
    </xf>
    <xf numFmtId="0" fontId="141" fillId="0" borderId="0" xfId="0" applyFont="1" applyAlignment="1">
      <alignment horizontal="right" vertical="center" readingOrder="2"/>
    </xf>
    <xf numFmtId="0" fontId="142" fillId="0" borderId="0" xfId="0" applyFont="1" applyAlignment="1">
      <alignment horizontal="right" vertical="center" readingOrder="2"/>
    </xf>
    <xf numFmtId="3" fontId="77" fillId="2" borderId="17" xfId="8" applyNumberFormat="1" applyFont="1" applyFill="1" applyBorder="1" applyAlignment="1">
      <alignment vertical="center" wrapText="1" readingOrder="2"/>
    </xf>
    <xf numFmtId="3" fontId="82" fillId="0" borderId="3" xfId="2" applyNumberFormat="1" applyFont="1" applyBorder="1" applyAlignment="1">
      <alignment horizontal="center" vertical="center"/>
    </xf>
    <xf numFmtId="3" fontId="82" fillId="2" borderId="3" xfId="2" applyNumberFormat="1" applyFont="1" applyFill="1" applyBorder="1" applyAlignment="1">
      <alignment horizontal="center" vertical="center"/>
    </xf>
    <xf numFmtId="37" fontId="24" fillId="0" borderId="24" xfId="14" applyNumberFormat="1" applyFont="1" applyBorder="1" applyAlignment="1">
      <alignment horizontal="center" vertical="center"/>
    </xf>
    <xf numFmtId="37" fontId="24" fillId="0" borderId="25" xfId="14" applyNumberFormat="1" applyFont="1" applyBorder="1" applyAlignment="1">
      <alignment horizontal="center" vertical="center"/>
    </xf>
    <xf numFmtId="37" fontId="24" fillId="0" borderId="19" xfId="14" applyNumberFormat="1" applyFont="1" applyBorder="1" applyAlignment="1">
      <alignment horizontal="center" vertical="center"/>
    </xf>
    <xf numFmtId="37" fontId="24" fillId="10" borderId="24" xfId="14" applyNumberFormat="1" applyFont="1" applyFill="1" applyBorder="1" applyAlignment="1">
      <alignment horizontal="center" vertical="center"/>
    </xf>
    <xf numFmtId="37" fontId="24" fillId="0" borderId="22" xfId="14" applyNumberFormat="1" applyFont="1" applyBorder="1" applyAlignment="1">
      <alignment horizontal="center" vertical="center"/>
    </xf>
    <xf numFmtId="37" fontId="24" fillId="0" borderId="23" xfId="14" applyNumberFormat="1" applyFont="1" applyBorder="1" applyAlignment="1">
      <alignment horizontal="center" vertical="center"/>
    </xf>
    <xf numFmtId="37" fontId="24" fillId="0" borderId="8" xfId="14" applyNumberFormat="1" applyFont="1" applyBorder="1" applyAlignment="1">
      <alignment horizontal="center" vertical="center"/>
    </xf>
    <xf numFmtId="37" fontId="24" fillId="8" borderId="21" xfId="14" applyNumberFormat="1" applyFont="1" applyFill="1" applyBorder="1" applyAlignment="1">
      <alignment horizontal="center" vertical="center"/>
    </xf>
    <xf numFmtId="0" fontId="73" fillId="7" borderId="3" xfId="30" applyFont="1" applyFill="1" applyBorder="1" applyAlignment="1">
      <alignment vertical="center" wrapText="1"/>
    </xf>
    <xf numFmtId="0" fontId="82" fillId="8" borderId="3" xfId="30" applyFont="1" applyFill="1" applyBorder="1" applyAlignment="1">
      <alignment horizontal="center" vertical="center" wrapText="1"/>
    </xf>
    <xf numFmtId="0" fontId="82" fillId="0" borderId="3" xfId="30" applyFont="1" applyBorder="1" applyAlignment="1">
      <alignment horizontal="center" vertical="center" wrapText="1"/>
    </xf>
    <xf numFmtId="0" fontId="12" fillId="7" borderId="3" xfId="30" applyFont="1" applyFill="1" applyBorder="1" applyAlignment="1">
      <alignment vertical="center" wrapText="1"/>
    </xf>
    <xf numFmtId="1" fontId="13" fillId="4" borderId="3" xfId="3" applyNumberFormat="1" applyFont="1" applyFill="1" applyBorder="1" applyAlignment="1">
      <alignment horizontal="center" vertical="center"/>
    </xf>
    <xf numFmtId="0" fontId="27" fillId="7" borderId="3" xfId="2" applyFont="1" applyFill="1" applyBorder="1" applyAlignment="1">
      <alignment horizontal="center" vertical="center"/>
    </xf>
    <xf numFmtId="0" fontId="53" fillId="0" borderId="0" xfId="0" applyFont="1" applyAlignment="1">
      <alignment horizontal="right" vertical="center" readingOrder="2"/>
    </xf>
    <xf numFmtId="0" fontId="53" fillId="0" borderId="0" xfId="0" applyFont="1" applyAlignment="1">
      <alignment vertical="center"/>
    </xf>
    <xf numFmtId="0" fontId="52" fillId="0" borderId="0" xfId="2" applyFont="1" applyAlignment="1">
      <alignment horizontal="center" vertical="center" wrapText="1"/>
    </xf>
    <xf numFmtId="3" fontId="13" fillId="0" borderId="0" xfId="2" applyNumberFormat="1" applyFont="1"/>
    <xf numFmtId="0" fontId="130" fillId="0" borderId="0" xfId="6" applyFont="1"/>
    <xf numFmtId="3" fontId="82" fillId="8" borderId="3" xfId="2" applyNumberFormat="1" applyFont="1" applyFill="1" applyBorder="1" applyAlignment="1">
      <alignment horizontal="center" vertical="center"/>
    </xf>
    <xf numFmtId="37" fontId="8" fillId="0" borderId="0" xfId="6" applyNumberFormat="1" applyFont="1"/>
    <xf numFmtId="0" fontId="118" fillId="0" borderId="0" xfId="2" applyFont="1"/>
    <xf numFmtId="0" fontId="145" fillId="0" borderId="0" xfId="2" applyFont="1"/>
    <xf numFmtId="0" fontId="146" fillId="0" borderId="0" xfId="2" applyFont="1"/>
    <xf numFmtId="3" fontId="8" fillId="0" borderId="0" xfId="2" applyNumberFormat="1" applyFont="1"/>
    <xf numFmtId="0" fontId="147" fillId="0" borderId="0" xfId="2" applyFont="1"/>
    <xf numFmtId="0" fontId="116" fillId="2" borderId="0" xfId="2" applyFont="1" applyFill="1"/>
    <xf numFmtId="0" fontId="118" fillId="2" borderId="0" xfId="2" applyFont="1" applyFill="1"/>
    <xf numFmtId="0" fontId="145" fillId="2" borderId="0" xfId="2" applyFont="1" applyFill="1"/>
    <xf numFmtId="0" fontId="117" fillId="0" borderId="17" xfId="2" applyFont="1" applyBorder="1" applyAlignment="1">
      <alignment readingOrder="2"/>
    </xf>
    <xf numFmtId="0" fontId="136" fillId="0" borderId="0" xfId="2" applyFont="1"/>
    <xf numFmtId="0" fontId="148" fillId="0" borderId="0" xfId="2" applyFont="1"/>
    <xf numFmtId="0" fontId="149" fillId="0" borderId="0" xfId="2" applyFont="1"/>
    <xf numFmtId="0" fontId="116" fillId="0" borderId="0" xfId="2" applyFont="1"/>
    <xf numFmtId="0" fontId="78" fillId="3" borderId="3" xfId="5" applyFont="1" applyFill="1" applyBorder="1" applyAlignment="1">
      <alignment horizontal="center" vertical="center" wrapText="1"/>
    </xf>
    <xf numFmtId="0" fontId="79" fillId="3" borderId="3" xfId="4" applyFont="1" applyFill="1" applyBorder="1" applyAlignment="1">
      <alignment horizontal="center" vertical="center" wrapText="1"/>
    </xf>
    <xf numFmtId="0" fontId="78" fillId="3" borderId="10" xfId="4" applyFont="1" applyFill="1" applyBorder="1" applyAlignment="1">
      <alignment horizontal="center" vertical="center"/>
    </xf>
    <xf numFmtId="0" fontId="78" fillId="3" borderId="13" xfId="5" applyFont="1" applyFill="1" applyBorder="1" applyAlignment="1">
      <alignment horizontal="center" vertical="center" wrapText="1"/>
    </xf>
    <xf numFmtId="3" fontId="26" fillId="0" borderId="0" xfId="2" applyNumberFormat="1" applyFont="1" applyAlignment="1">
      <alignment horizontal="center" vertical="center"/>
    </xf>
    <xf numFmtId="3" fontId="77" fillId="4" borderId="12" xfId="8" applyNumberFormat="1" applyFont="1" applyFill="1" applyBorder="1" applyAlignment="1">
      <alignment horizontal="right" vertical="center" wrapText="1"/>
    </xf>
    <xf numFmtId="0" fontId="92" fillId="3" borderId="3" xfId="2" applyFont="1" applyFill="1" applyBorder="1" applyAlignment="1">
      <alignment horizontal="center" vertical="center" wrapText="1"/>
    </xf>
    <xf numFmtId="3" fontId="133" fillId="0" borderId="0" xfId="2" applyNumberFormat="1" applyFont="1" applyAlignment="1" applyProtection="1">
      <alignment horizontal="center" vertical="center"/>
      <protection locked="0"/>
    </xf>
    <xf numFmtId="0" fontId="78" fillId="11" borderId="16" xfId="2" applyFont="1" applyFill="1" applyBorder="1" applyAlignment="1">
      <alignment vertical="center" shrinkToFit="1"/>
    </xf>
    <xf numFmtId="0" fontId="78" fillId="11" borderId="11" xfId="2" applyFont="1" applyFill="1" applyBorder="1" applyAlignment="1">
      <alignment vertical="center" shrinkToFit="1"/>
    </xf>
    <xf numFmtId="0" fontId="78" fillId="11" borderId="12" xfId="2" applyFont="1" applyFill="1" applyBorder="1" applyAlignment="1">
      <alignment vertical="center" shrinkToFit="1"/>
    </xf>
    <xf numFmtId="0" fontId="78" fillId="11" borderId="0" xfId="2" applyFont="1" applyFill="1" applyAlignment="1">
      <alignment vertical="center" shrinkToFit="1"/>
    </xf>
    <xf numFmtId="3" fontId="150" fillId="0" borderId="0" xfId="2" applyNumberFormat="1" applyFont="1"/>
    <xf numFmtId="0" fontId="150" fillId="0" borderId="0" xfId="2" applyFont="1"/>
    <xf numFmtId="0" fontId="69" fillId="4" borderId="0" xfId="2" applyFont="1" applyFill="1"/>
    <xf numFmtId="3" fontId="69" fillId="0" borderId="0" xfId="2" applyNumberFormat="1" applyFont="1"/>
    <xf numFmtId="0" fontId="69" fillId="0" borderId="0" xfId="2" applyFont="1"/>
    <xf numFmtId="0" fontId="151" fillId="2" borderId="0" xfId="6" applyFont="1" applyFill="1" applyAlignment="1">
      <alignment wrapText="1"/>
    </xf>
    <xf numFmtId="0" fontId="151" fillId="2" borderId="0" xfId="2" applyFont="1" applyFill="1" applyAlignment="1">
      <alignment wrapText="1"/>
    </xf>
    <xf numFmtId="0" fontId="152" fillId="2" borderId="0" xfId="6" applyFont="1" applyFill="1" applyAlignment="1">
      <alignment horizontal="center" vertical="center" wrapText="1"/>
    </xf>
    <xf numFmtId="0" fontId="11" fillId="15" borderId="0" xfId="2" applyFont="1" applyFill="1" applyAlignment="1">
      <alignment wrapText="1"/>
    </xf>
    <xf numFmtId="0" fontId="132" fillId="2" borderId="0" xfId="2" applyFont="1" applyFill="1" applyAlignment="1">
      <alignment wrapText="1"/>
    </xf>
    <xf numFmtId="0" fontId="132" fillId="2" borderId="0" xfId="6" applyFont="1" applyFill="1" applyAlignment="1">
      <alignment wrapText="1"/>
    </xf>
    <xf numFmtId="0" fontId="153" fillId="2" borderId="0" xfId="6" applyFont="1" applyFill="1" applyAlignment="1">
      <alignment horizontal="center" vertical="center" wrapText="1"/>
    </xf>
    <xf numFmtId="0" fontId="87" fillId="3" borderId="3" xfId="6" applyFont="1" applyFill="1" applyBorder="1" applyAlignment="1">
      <alignment horizontal="center" vertical="center" wrapText="1"/>
    </xf>
    <xf numFmtId="0" fontId="112" fillId="3" borderId="11" xfId="6" applyFont="1" applyFill="1" applyBorder="1" applyAlignment="1">
      <alignment horizontal="center" vertical="center" wrapText="1"/>
    </xf>
    <xf numFmtId="0" fontId="154" fillId="2" borderId="3" xfId="2" applyFont="1" applyFill="1" applyBorder="1" applyAlignment="1">
      <alignment horizontal="center" vertical="center" wrapText="1"/>
    </xf>
    <xf numFmtId="0" fontId="155" fillId="8" borderId="3" xfId="2" applyFont="1" applyFill="1" applyBorder="1" applyAlignment="1">
      <alignment horizontal="center" vertical="center" wrapText="1"/>
    </xf>
    <xf numFmtId="0" fontId="154" fillId="8" borderId="3" xfId="2" applyFont="1" applyFill="1" applyBorder="1" applyAlignment="1">
      <alignment horizontal="center" vertical="center" wrapText="1"/>
    </xf>
    <xf numFmtId="0" fontId="87" fillId="3" borderId="10" xfId="6" applyFont="1" applyFill="1" applyBorder="1" applyAlignment="1">
      <alignment horizontal="center" vertical="center" wrapText="1"/>
    </xf>
    <xf numFmtId="0" fontId="52" fillId="8" borderId="3" xfId="2" applyFont="1" applyFill="1" applyBorder="1" applyAlignment="1">
      <alignment horizontal="center" vertical="center" wrapText="1"/>
    </xf>
    <xf numFmtId="0" fontId="52" fillId="2" borderId="3" xfId="2" applyFont="1" applyFill="1" applyBorder="1" applyAlignment="1">
      <alignment horizontal="center" vertical="center" wrapText="1"/>
    </xf>
    <xf numFmtId="0" fontId="87" fillId="3" borderId="5" xfId="6" applyFont="1" applyFill="1" applyBorder="1" applyAlignment="1">
      <alignment horizontal="center" vertical="center" wrapText="1"/>
    </xf>
    <xf numFmtId="0" fontId="97" fillId="3" borderId="10" xfId="2" applyFont="1" applyFill="1" applyBorder="1" applyAlignment="1">
      <alignment horizontal="center" vertical="center" wrapText="1"/>
    </xf>
    <xf numFmtId="0" fontId="97" fillId="3" borderId="5" xfId="2" applyFont="1" applyFill="1" applyBorder="1" applyAlignment="1">
      <alignment horizontal="center" vertical="center" wrapText="1"/>
    </xf>
    <xf numFmtId="0" fontId="110" fillId="3" borderId="14" xfId="2" applyFont="1" applyFill="1" applyBorder="1" applyAlignment="1">
      <alignment horizontal="center" vertical="center" wrapText="1"/>
    </xf>
    <xf numFmtId="0" fontId="110" fillId="3" borderId="15" xfId="2" applyFont="1" applyFill="1" applyBorder="1" applyAlignment="1">
      <alignment horizontal="center" vertical="center" wrapText="1"/>
    </xf>
    <xf numFmtId="0" fontId="110" fillId="3" borderId="10" xfId="2" applyFont="1" applyFill="1" applyBorder="1" applyAlignment="1">
      <alignment horizontal="center" vertical="center" wrapText="1"/>
    </xf>
    <xf numFmtId="0" fontId="110" fillId="3" borderId="5" xfId="2" applyFont="1" applyFill="1" applyBorder="1" applyAlignment="1">
      <alignment horizontal="center" vertical="center" wrapText="1"/>
    </xf>
    <xf numFmtId="0" fontId="35" fillId="0" borderId="0" xfId="6" applyFont="1" applyAlignment="1">
      <alignment wrapText="1"/>
    </xf>
    <xf numFmtId="0" fontId="77" fillId="7" borderId="0" xfId="6" applyFont="1" applyFill="1" applyAlignment="1">
      <alignment horizontal="right" wrapText="1"/>
    </xf>
    <xf numFmtId="0" fontId="77" fillId="7" borderId="0" xfId="6" applyFont="1" applyFill="1" applyAlignment="1">
      <alignment horizontal="center" wrapText="1"/>
    </xf>
    <xf numFmtId="0" fontId="77" fillId="7" borderId="0" xfId="6" applyFont="1" applyFill="1" applyAlignment="1">
      <alignment horizontal="left" wrapText="1"/>
    </xf>
    <xf numFmtId="168" fontId="82" fillId="8" borderId="3" xfId="6" applyNumberFormat="1" applyFont="1" applyFill="1" applyBorder="1" applyAlignment="1">
      <alignment horizontal="center" vertical="center" wrapText="1"/>
    </xf>
    <xf numFmtId="168" fontId="82" fillId="0" borderId="3" xfId="6" applyNumberFormat="1" applyFont="1" applyBorder="1" applyAlignment="1">
      <alignment horizontal="center" vertical="center" wrapText="1"/>
    </xf>
    <xf numFmtId="0" fontId="111" fillId="3" borderId="3" xfId="6" applyFont="1" applyFill="1" applyBorder="1" applyAlignment="1">
      <alignment horizontal="center" vertical="center" wrapText="1"/>
    </xf>
    <xf numFmtId="3" fontId="124" fillId="3" borderId="3" xfId="6" applyNumberFormat="1" applyFont="1" applyFill="1" applyBorder="1" applyAlignment="1">
      <alignment horizontal="center" vertical="center" wrapText="1"/>
    </xf>
    <xf numFmtId="0" fontId="35" fillId="0" borderId="0" xfId="6" applyFont="1" applyAlignment="1">
      <alignment horizontal="left" wrapText="1"/>
    </xf>
    <xf numFmtId="0" fontId="67" fillId="7" borderId="3" xfId="6" applyFont="1" applyFill="1" applyBorder="1" applyAlignment="1">
      <alignment horizontal="right" vertical="center" wrapText="1"/>
    </xf>
    <xf numFmtId="0" fontId="67" fillId="7" borderId="3" xfId="6" applyFont="1" applyFill="1" applyBorder="1" applyAlignment="1">
      <alignment horizontal="left" vertical="center" wrapText="1"/>
    </xf>
    <xf numFmtId="0" fontId="92" fillId="3" borderId="10" xfId="6" applyFont="1" applyFill="1" applyBorder="1" applyAlignment="1">
      <alignment horizontal="center" vertical="center" wrapText="1"/>
    </xf>
    <xf numFmtId="0" fontId="156" fillId="3" borderId="10" xfId="6" applyFont="1" applyFill="1" applyBorder="1" applyAlignment="1">
      <alignment horizontal="center" vertical="center" wrapText="1"/>
    </xf>
    <xf numFmtId="0" fontId="156" fillId="3" borderId="9" xfId="6" applyFont="1" applyFill="1" applyBorder="1" applyAlignment="1">
      <alignment horizontal="center" vertical="center" wrapText="1"/>
    </xf>
    <xf numFmtId="0" fontId="102" fillId="3" borderId="9" xfId="6" applyFont="1" applyFill="1" applyBorder="1" applyAlignment="1">
      <alignment horizontal="center" vertical="center" wrapText="1"/>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0" fontId="87" fillId="11" borderId="3" xfId="2" applyFont="1" applyFill="1" applyBorder="1" applyAlignment="1">
      <alignment horizontal="center" vertical="center" wrapText="1" shrinkToFit="1"/>
    </xf>
    <xf numFmtId="3" fontId="82" fillId="10" borderId="3" xfId="8" applyNumberFormat="1" applyFont="1" applyFill="1" applyBorder="1" applyAlignment="1">
      <alignment horizontal="center" vertical="center" wrapText="1"/>
    </xf>
    <xf numFmtId="0" fontId="157" fillId="4" borderId="3" xfId="2" applyFont="1" applyFill="1" applyBorder="1" applyAlignment="1">
      <alignment horizontal="center" vertical="center" wrapText="1"/>
    </xf>
    <xf numFmtId="0" fontId="158" fillId="4" borderId="3" xfId="2" applyFont="1" applyFill="1" applyBorder="1" applyAlignment="1">
      <alignment horizontal="center" vertical="center" wrapText="1"/>
    </xf>
    <xf numFmtId="0" fontId="82" fillId="0" borderId="3" xfId="2" applyFont="1" applyBorder="1" applyAlignment="1">
      <alignment horizontal="center" vertical="center" wrapText="1"/>
    </xf>
    <xf numFmtId="0" fontId="73" fillId="7" borderId="3" xfId="2" applyFont="1" applyFill="1" applyBorder="1" applyAlignment="1">
      <alignment horizontal="right" vertical="center" wrapText="1"/>
    </xf>
    <xf numFmtId="0" fontId="73" fillId="7" borderId="3" xfId="2" applyFont="1" applyFill="1" applyBorder="1" applyAlignment="1">
      <alignment horizontal="left" vertical="center" wrapText="1"/>
    </xf>
    <xf numFmtId="0" fontId="158" fillId="4" borderId="11" xfId="2" applyFont="1" applyFill="1" applyBorder="1" applyAlignment="1">
      <alignment horizontal="center" vertical="center" wrapText="1"/>
    </xf>
    <xf numFmtId="0" fontId="157" fillId="4" borderId="12" xfId="2" applyFont="1" applyFill="1" applyBorder="1" applyAlignment="1">
      <alignment horizontal="center" vertical="center" wrapText="1"/>
    </xf>
    <xf numFmtId="0" fontId="158" fillId="4" borderId="16" xfId="2" applyFont="1" applyFill="1" applyBorder="1" applyAlignment="1">
      <alignment horizontal="center" vertical="center" wrapText="1"/>
    </xf>
    <xf numFmtId="3" fontId="77" fillId="4" borderId="11" xfId="8" applyNumberFormat="1" applyFont="1" applyFill="1" applyBorder="1" applyAlignment="1">
      <alignment horizontal="left" vertical="center" wrapText="1"/>
    </xf>
    <xf numFmtId="0" fontId="159" fillId="0" borderId="29" xfId="0" applyFont="1" applyBorder="1" applyAlignment="1">
      <alignment wrapText="1"/>
    </xf>
    <xf numFmtId="1" fontId="82" fillId="6" borderId="39" xfId="2" applyNumberFormat="1" applyFont="1" applyFill="1" applyBorder="1" applyAlignment="1">
      <alignment horizontal="center" vertical="center" wrapText="1"/>
    </xf>
    <xf numFmtId="1" fontId="82" fillId="0" borderId="3" xfId="2" applyNumberFormat="1" applyFont="1" applyBorder="1" applyAlignment="1">
      <alignment horizontal="center" vertical="center" wrapText="1"/>
    </xf>
    <xf numFmtId="1" fontId="82" fillId="6" borderId="3" xfId="2" applyNumberFormat="1" applyFont="1" applyFill="1" applyBorder="1" applyAlignment="1">
      <alignment horizontal="center" vertical="center" wrapText="1"/>
    </xf>
    <xf numFmtId="1" fontId="82" fillId="0" borderId="42" xfId="2" applyNumberFormat="1" applyFont="1" applyBorder="1" applyAlignment="1">
      <alignment horizontal="center" vertical="center" wrapText="1"/>
    </xf>
    <xf numFmtId="0" fontId="78" fillId="3" borderId="9" xfId="2" applyFont="1" applyFill="1" applyBorder="1" applyAlignment="1">
      <alignment horizontal="center" vertical="center" wrapText="1"/>
    </xf>
    <xf numFmtId="0" fontId="85" fillId="3" borderId="10" xfId="2" applyFont="1" applyFill="1" applyBorder="1" applyAlignment="1">
      <alignment horizontal="center" vertical="center"/>
    </xf>
    <xf numFmtId="0" fontId="85" fillId="3" borderId="10" xfId="2" applyFont="1" applyFill="1" applyBorder="1" applyAlignment="1">
      <alignment horizontal="center" vertical="center" wrapText="1"/>
    </xf>
    <xf numFmtId="0" fontId="111" fillId="3" borderId="3" xfId="6" applyFont="1" applyFill="1" applyBorder="1" applyAlignment="1">
      <alignment horizontal="right" vertical="center" wrapText="1"/>
    </xf>
    <xf numFmtId="0" fontId="111" fillId="3" borderId="3" xfId="6" applyFont="1" applyFill="1" applyBorder="1" applyAlignment="1">
      <alignment horizontal="left" vertical="center" wrapText="1"/>
    </xf>
    <xf numFmtId="0" fontId="2" fillId="0" borderId="0" xfId="41"/>
    <xf numFmtId="0" fontId="2" fillId="0" borderId="0" xfId="41" applyAlignment="1">
      <alignment horizontal="center"/>
    </xf>
    <xf numFmtId="0" fontId="161" fillId="0" borderId="0" xfId="41" applyFont="1" applyBorder="1" applyAlignment="1">
      <alignment horizontal="center"/>
    </xf>
    <xf numFmtId="0" fontId="2" fillId="2" borderId="0" xfId="41" applyFill="1"/>
    <xf numFmtId="0" fontId="160" fillId="2" borderId="51" xfId="41" applyFont="1" applyFill="1" applyBorder="1" applyAlignment="1">
      <alignment horizontal="center" vertical="center"/>
    </xf>
    <xf numFmtId="0" fontId="111" fillId="13" borderId="3" xfId="6" applyFont="1" applyFill="1" applyBorder="1" applyAlignment="1">
      <alignment horizontal="right" vertical="center" wrapText="1"/>
    </xf>
    <xf numFmtId="0" fontId="111" fillId="13" borderId="3" xfId="6" applyFont="1" applyFill="1" applyBorder="1" applyAlignment="1">
      <alignment horizontal="center" vertical="center" wrapText="1"/>
    </xf>
    <xf numFmtId="0" fontId="111" fillId="13" borderId="3" xfId="6" applyFont="1" applyFill="1" applyBorder="1" applyAlignment="1">
      <alignment horizontal="left" vertical="center" wrapText="1"/>
    </xf>
    <xf numFmtId="0" fontId="162" fillId="3" borderId="14" xfId="2" applyFont="1" applyFill="1" applyBorder="1" applyAlignment="1">
      <alignment horizontal="center" vertical="center" wrapText="1"/>
    </xf>
    <xf numFmtId="3" fontId="77" fillId="4" borderId="11" xfId="8" applyNumberFormat="1" applyFont="1" applyFill="1" applyBorder="1" applyAlignment="1">
      <alignment horizontal="left" vertical="center" wrapText="1"/>
    </xf>
    <xf numFmtId="0" fontId="118" fillId="0" borderId="0" xfId="2" applyFont="1" applyAlignment="1">
      <alignment horizontal="center"/>
    </xf>
    <xf numFmtId="0" fontId="145" fillId="0" borderId="0" xfId="2" applyFont="1" applyAlignment="1">
      <alignment horizontal="center"/>
    </xf>
    <xf numFmtId="0" fontId="92" fillId="3" borderId="10" xfId="2" applyFont="1" applyFill="1" applyBorder="1" applyAlignment="1">
      <alignment horizontal="center" vertical="center" wrapText="1"/>
    </xf>
    <xf numFmtId="0" fontId="89" fillId="3" borderId="9" xfId="2" applyFont="1" applyFill="1" applyBorder="1" applyAlignment="1">
      <alignment horizontal="center" vertical="center" wrapText="1"/>
    </xf>
    <xf numFmtId="3" fontId="163" fillId="5" borderId="12" xfId="8" applyNumberFormat="1" applyFont="1" applyFill="1" applyBorder="1" applyAlignment="1">
      <alignment horizontal="center" vertical="center" wrapText="1"/>
    </xf>
    <xf numFmtId="3" fontId="163" fillId="2" borderId="12" xfId="8" applyNumberFormat="1" applyFont="1" applyFill="1" applyBorder="1" applyAlignment="1">
      <alignment horizontal="center" vertical="center" wrapText="1"/>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0" fontId="87" fillId="11" borderId="3" xfId="2" applyFont="1" applyFill="1" applyBorder="1" applyAlignment="1">
      <alignment horizontal="center" vertical="center" wrapText="1" shrinkToFit="1"/>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3" fontId="12" fillId="4" borderId="3" xfId="8" applyNumberFormat="1" applyFont="1" applyFill="1" applyBorder="1" applyAlignment="1">
      <alignment horizontal="center" vertical="center" wrapText="1"/>
    </xf>
    <xf numFmtId="3" fontId="82" fillId="10" borderId="3" xfId="8" applyNumberFormat="1" applyFont="1" applyFill="1" applyBorder="1" applyAlignment="1">
      <alignment horizontal="center" vertical="center" wrapText="1"/>
    </xf>
    <xf numFmtId="3" fontId="55" fillId="0" borderId="29" xfId="2" applyNumberFormat="1" applyFont="1" applyBorder="1" applyAlignment="1">
      <alignment horizontal="center" vertical="center" wrapText="1"/>
    </xf>
    <xf numFmtId="3" fontId="52" fillId="0" borderId="3" xfId="0" applyNumberFormat="1" applyFont="1" applyBorder="1" applyAlignment="1">
      <alignment horizontal="center" vertical="center" wrapText="1"/>
    </xf>
    <xf numFmtId="3" fontId="73" fillId="8" borderId="3" xfId="6" applyNumberFormat="1" applyFont="1" applyFill="1" applyBorder="1" applyAlignment="1">
      <alignment horizontal="center" vertical="center"/>
    </xf>
    <xf numFmtId="3" fontId="73" fillId="2" borderId="3" xfId="6" applyNumberFormat="1" applyFont="1" applyFill="1" applyBorder="1" applyAlignment="1">
      <alignment horizontal="center" vertical="center"/>
    </xf>
    <xf numFmtId="0" fontId="67" fillId="7" borderId="3" xfId="2" applyFont="1" applyFill="1" applyBorder="1" applyAlignment="1">
      <alignment horizontal="right"/>
    </xf>
    <xf numFmtId="0" fontId="67" fillId="7" borderId="3" xfId="2" applyFont="1" applyFill="1" applyBorder="1" applyAlignment="1">
      <alignment horizontal="left" vertical="center"/>
    </xf>
    <xf numFmtId="0" fontId="67" fillId="7" borderId="3" xfId="2" applyFont="1" applyFill="1" applyBorder="1" applyAlignment="1">
      <alignment horizontal="right" vertical="center"/>
    </xf>
    <xf numFmtId="0" fontId="67" fillId="7" borderId="3" xfId="2" applyFont="1" applyFill="1" applyBorder="1" applyAlignment="1">
      <alignment horizontal="left" vertical="center" wrapText="1"/>
    </xf>
    <xf numFmtId="0" fontId="67" fillId="7" borderId="3" xfId="6" applyFont="1" applyFill="1" applyBorder="1" applyAlignment="1">
      <alignment horizontal="left" vertical="center"/>
    </xf>
    <xf numFmtId="0" fontId="89" fillId="3" borderId="12" xfId="2" applyFont="1" applyFill="1" applyBorder="1" applyAlignment="1">
      <alignment horizontal="center" vertical="center" textRotation="90"/>
    </xf>
    <xf numFmtId="0" fontId="109" fillId="3" borderId="11" xfId="2" applyFont="1" applyFill="1" applyBorder="1" applyAlignment="1">
      <alignment horizontal="center" vertical="center" textRotation="90"/>
    </xf>
    <xf numFmtId="0" fontId="38" fillId="2" borderId="0" xfId="2" applyFont="1" applyFill="1" applyAlignment="1">
      <alignment horizontal="center" vertical="center" wrapText="1"/>
    </xf>
    <xf numFmtId="0" fontId="91" fillId="3" borderId="3" xfId="2" applyFont="1" applyFill="1" applyBorder="1" applyAlignment="1">
      <alignment horizontal="center" vertical="center" wrapText="1"/>
    </xf>
    <xf numFmtId="1" fontId="27" fillId="4" borderId="3" xfId="3" applyNumberFormat="1" applyFont="1" applyFill="1" applyBorder="1" applyAlignment="1">
      <alignment horizontal="center" vertical="center"/>
    </xf>
    <xf numFmtId="1" fontId="13" fillId="4" borderId="3" xfId="3" applyNumberFormat="1" applyFont="1" applyFill="1" applyBorder="1" applyAlignment="1">
      <alignment horizontal="center" vertical="center" wrapText="1"/>
    </xf>
    <xf numFmtId="1" fontId="164" fillId="4" borderId="3" xfId="3" applyNumberFormat="1" applyFont="1" applyFill="1" applyBorder="1" applyAlignment="1">
      <alignment horizontal="center" vertical="center" wrapText="1"/>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0" fontId="79" fillId="3" borderId="12" xfId="2" applyFont="1" applyFill="1" applyBorder="1" applyAlignment="1">
      <alignment horizontal="center" vertical="center" textRotation="90"/>
    </xf>
    <xf numFmtId="0" fontId="79" fillId="3" borderId="11" xfId="2" applyFont="1" applyFill="1" applyBorder="1" applyAlignment="1">
      <alignment horizontal="center" vertical="center" textRotation="90"/>
    </xf>
    <xf numFmtId="0" fontId="87" fillId="3" borderId="12" xfId="2" applyFont="1" applyFill="1" applyBorder="1" applyAlignment="1">
      <alignment horizontal="center" vertical="center" textRotation="90"/>
    </xf>
    <xf numFmtId="0" fontId="87" fillId="3" borderId="11" xfId="2" applyFont="1" applyFill="1" applyBorder="1" applyAlignment="1">
      <alignment horizontal="center" vertical="center" textRotation="90"/>
    </xf>
    <xf numFmtId="1" fontId="67" fillId="4" borderId="3" xfId="3" applyNumberFormat="1" applyFont="1" applyFill="1" applyBorder="1" applyAlignment="1">
      <alignment horizontal="center" vertical="center"/>
    </xf>
    <xf numFmtId="2" fontId="13" fillId="0" borderId="0" xfId="2" applyNumberFormat="1" applyFont="1"/>
    <xf numFmtId="1" fontId="67" fillId="4" borderId="3" xfId="3" applyNumberFormat="1" applyFont="1" applyFill="1" applyBorder="1" applyAlignment="1">
      <alignment horizontal="center" vertical="center"/>
    </xf>
    <xf numFmtId="1" fontId="67" fillId="4" borderId="3" xfId="3" applyNumberFormat="1" applyFont="1" applyFill="1" applyBorder="1" applyAlignment="1">
      <alignment horizontal="center" vertical="center"/>
    </xf>
    <xf numFmtId="1" fontId="67" fillId="4" borderId="3" xfId="3" applyNumberFormat="1" applyFont="1" applyFill="1" applyBorder="1" applyAlignment="1">
      <alignment horizontal="center" vertical="center"/>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3" fontId="12" fillId="4" borderId="3" xfId="8" applyNumberFormat="1" applyFont="1" applyFill="1" applyBorder="1" applyAlignment="1">
      <alignment horizontal="center" vertical="center" wrapText="1"/>
    </xf>
    <xf numFmtId="1" fontId="165" fillId="4" borderId="3" xfId="3" applyNumberFormat="1" applyFont="1" applyFill="1" applyBorder="1" applyAlignment="1">
      <alignment horizontal="center" vertical="center"/>
    </xf>
    <xf numFmtId="3" fontId="77" fillId="4" borderId="3" xfId="8" applyNumberFormat="1" applyFont="1" applyFill="1" applyBorder="1" applyAlignment="1">
      <alignment horizontal="right" vertical="center" wrapText="1"/>
    </xf>
    <xf numFmtId="3" fontId="77" fillId="4" borderId="16" xfId="8" applyNumberFormat="1" applyFont="1" applyFill="1" applyBorder="1" applyAlignment="1">
      <alignment horizontal="left" vertical="center" wrapText="1"/>
    </xf>
    <xf numFmtId="0" fontId="78" fillId="11" borderId="16" xfId="2" applyFont="1" applyFill="1" applyBorder="1" applyAlignment="1">
      <alignment horizontal="right" vertical="center" indent="1" shrinkToFit="1"/>
    </xf>
    <xf numFmtId="3" fontId="92" fillId="16" borderId="29" xfId="8" applyNumberFormat="1" applyFont="1" applyFill="1" applyBorder="1" applyAlignment="1">
      <alignment horizontal="center" vertical="center" wrapText="1"/>
    </xf>
    <xf numFmtId="3" fontId="85" fillId="16" borderId="29" xfId="8" applyNumberFormat="1" applyFont="1" applyFill="1" applyBorder="1" applyAlignment="1">
      <alignment horizontal="center" vertical="center" wrapText="1"/>
    </xf>
    <xf numFmtId="0" fontId="166" fillId="0" borderId="29" xfId="15" applyFont="1" applyBorder="1" applyAlignment="1">
      <alignment vertical="center" wrapText="1"/>
    </xf>
    <xf numFmtId="0" fontId="113" fillId="0" borderId="29" xfId="15" applyFont="1" applyBorder="1" applyAlignment="1">
      <alignment vertical="center" wrapText="1"/>
    </xf>
    <xf numFmtId="0" fontId="113" fillId="0" borderId="29" xfId="15" applyFont="1" applyBorder="1" applyAlignment="1">
      <alignment vertical="center"/>
    </xf>
    <xf numFmtId="0" fontId="21" fillId="0" borderId="29" xfId="4" applyFont="1" applyBorder="1" applyAlignment="1">
      <alignment vertical="center"/>
    </xf>
    <xf numFmtId="3" fontId="167" fillId="17" borderId="29" xfId="8" applyNumberFormat="1" applyFont="1" applyFill="1" applyBorder="1" applyAlignment="1">
      <alignment horizontal="center" vertical="center" wrapText="1"/>
    </xf>
    <xf numFmtId="3" fontId="168" fillId="17" borderId="29" xfId="8" applyNumberFormat="1" applyFont="1" applyFill="1" applyBorder="1" applyAlignment="1">
      <alignment horizontal="center" vertical="center" wrapText="1"/>
    </xf>
    <xf numFmtId="0" fontId="169" fillId="0" borderId="29" xfId="15" applyFont="1" applyBorder="1" applyAlignment="1">
      <alignment vertical="center" wrapText="1"/>
    </xf>
    <xf numFmtId="0" fontId="169" fillId="0" borderId="29" xfId="15" applyFont="1" applyBorder="1" applyAlignment="1">
      <alignment vertical="center"/>
    </xf>
    <xf numFmtId="0" fontId="170" fillId="0" borderId="29" xfId="4" applyFont="1" applyBorder="1" applyAlignment="1">
      <alignment vertical="center"/>
    </xf>
    <xf numFmtId="0" fontId="171" fillId="5" borderId="29" xfId="42" applyFill="1" applyBorder="1" applyAlignment="1">
      <alignment horizontal="center" vertical="center" wrapText="1"/>
    </xf>
    <xf numFmtId="0" fontId="21" fillId="0" borderId="29" xfId="16" applyFont="1" applyBorder="1" applyAlignment="1">
      <alignment vertical="center"/>
    </xf>
    <xf numFmtId="0" fontId="171" fillId="18" borderId="29" xfId="42" applyFill="1" applyBorder="1" applyAlignment="1">
      <alignment horizontal="center" vertical="center" wrapText="1"/>
    </xf>
    <xf numFmtId="0" fontId="68" fillId="0" borderId="29" xfId="16" applyFont="1" applyBorder="1" applyAlignment="1">
      <alignment vertical="center"/>
    </xf>
    <xf numFmtId="0" fontId="21" fillId="0" borderId="29" xfId="17" applyFont="1" applyBorder="1" applyAlignment="1">
      <alignment vertical="center"/>
    </xf>
    <xf numFmtId="0" fontId="68" fillId="0" borderId="29" xfId="17" applyFont="1" applyBorder="1"/>
    <xf numFmtId="0" fontId="69" fillId="0" borderId="29" xfId="17" applyFont="1" applyBorder="1"/>
    <xf numFmtId="0" fontId="54" fillId="0" borderId="29" xfId="15" applyFont="1" applyBorder="1" applyAlignment="1">
      <alignment vertical="center"/>
    </xf>
    <xf numFmtId="0" fontId="46" fillId="0" borderId="29" xfId="15" applyFont="1" applyBorder="1" applyAlignment="1">
      <alignment vertical="center"/>
    </xf>
    <xf numFmtId="0" fontId="172" fillId="0" borderId="29" xfId="15" applyFont="1" applyBorder="1" applyAlignment="1">
      <alignment readingOrder="2"/>
    </xf>
    <xf numFmtId="0" fontId="173" fillId="0" borderId="29" xfId="18" applyFont="1" applyBorder="1" applyAlignment="1">
      <alignment vertical="center" wrapText="1"/>
    </xf>
    <xf numFmtId="0" fontId="174" fillId="0" borderId="29" xfId="15" applyFont="1" applyBorder="1"/>
    <xf numFmtId="0" fontId="175" fillId="0" borderId="29" xfId="17" applyFont="1" applyBorder="1" applyAlignment="1">
      <alignment vertical="center"/>
    </xf>
    <xf numFmtId="0" fontId="176" fillId="0" borderId="29" xfId="15" applyFont="1" applyBorder="1"/>
    <xf numFmtId="0" fontId="170" fillId="0" borderId="29" xfId="17" applyFont="1" applyBorder="1"/>
    <xf numFmtId="0" fontId="21" fillId="0" borderId="29" xfId="43" applyFont="1" applyBorder="1" applyAlignment="1">
      <alignment vertical="center"/>
    </xf>
    <xf numFmtId="0" fontId="177" fillId="0" borderId="29" xfId="18" applyFont="1" applyBorder="1" applyAlignment="1">
      <alignment vertical="center" wrapText="1"/>
    </xf>
    <xf numFmtId="0" fontId="68" fillId="0" borderId="29" xfId="43" applyFont="1" applyBorder="1"/>
    <xf numFmtId="0" fontId="178" fillId="0" borderId="29" xfId="18" applyFont="1" applyBorder="1" applyAlignment="1">
      <alignment vertical="center" wrapText="1"/>
    </xf>
    <xf numFmtId="0" fontId="179" fillId="0" borderId="29" xfId="15" applyFont="1" applyBorder="1" applyAlignment="1">
      <alignment vertical="center"/>
    </xf>
    <xf numFmtId="0" fontId="180" fillId="0" borderId="29" xfId="15" applyFont="1" applyBorder="1" applyAlignment="1">
      <alignment vertical="center"/>
    </xf>
    <xf numFmtId="0" fontId="21" fillId="0" borderId="29" xfId="44" applyFont="1" applyBorder="1" applyAlignment="1">
      <alignment horizontal="center"/>
    </xf>
    <xf numFmtId="0" fontId="75" fillId="0" borderId="29" xfId="15" applyFont="1" applyBorder="1"/>
    <xf numFmtId="0" fontId="181" fillId="0" borderId="29" xfId="18" applyFont="1" applyBorder="1" applyAlignment="1">
      <alignment vertical="center" wrapText="1"/>
    </xf>
    <xf numFmtId="0" fontId="68" fillId="0" borderId="29" xfId="44" applyFont="1" applyBorder="1" applyAlignment="1">
      <alignment horizontal="center"/>
    </xf>
    <xf numFmtId="0" fontId="169" fillId="0" borderId="29" xfId="15" applyFont="1" applyBorder="1"/>
    <xf numFmtId="0" fontId="68" fillId="0" borderId="29" xfId="18" applyFont="1" applyBorder="1" applyAlignment="1">
      <alignment vertical="center"/>
    </xf>
    <xf numFmtId="0" fontId="21" fillId="0" borderId="29" xfId="15" applyFont="1" applyBorder="1"/>
    <xf numFmtId="0" fontId="116" fillId="0" borderId="29" xfId="17" applyFont="1" applyBorder="1" applyAlignment="1">
      <alignment vertical="center" wrapText="1"/>
    </xf>
    <xf numFmtId="0" fontId="64" fillId="0" borderId="29" xfId="15" applyFont="1" applyBorder="1"/>
    <xf numFmtId="0" fontId="182" fillId="0" borderId="29" xfId="15" applyFont="1" applyBorder="1"/>
    <xf numFmtId="0" fontId="183" fillId="2" borderId="29" xfId="16" applyFont="1" applyFill="1" applyBorder="1" applyAlignment="1">
      <alignment vertical="center" wrapText="1"/>
    </xf>
    <xf numFmtId="0" fontId="184" fillId="0" borderId="29" xfId="15" applyFont="1" applyBorder="1"/>
    <xf numFmtId="0" fontId="117" fillId="2" borderId="29" xfId="16" applyFont="1" applyFill="1" applyBorder="1" applyAlignment="1">
      <alignment vertical="center" wrapText="1"/>
    </xf>
    <xf numFmtId="0" fontId="185" fillId="0" borderId="29" xfId="43" applyFont="1" applyBorder="1" applyAlignment="1">
      <alignment vertical="center"/>
    </xf>
    <xf numFmtId="0" fontId="21" fillId="0" borderId="29" xfId="43" applyFont="1" applyBorder="1"/>
    <xf numFmtId="0" fontId="69" fillId="0" borderId="29" xfId="43" applyFont="1" applyBorder="1"/>
    <xf numFmtId="0" fontId="69" fillId="0" borderId="29" xfId="43" applyFont="1" applyBorder="1" applyAlignment="1">
      <alignment wrapText="1"/>
    </xf>
    <xf numFmtId="0" fontId="186" fillId="0" borderId="29" xfId="15" applyFont="1" applyBorder="1" applyAlignment="1">
      <alignment vertical="center"/>
    </xf>
    <xf numFmtId="0" fontId="68" fillId="0" borderId="29" xfId="43" applyFont="1" applyBorder="1" applyAlignment="1">
      <alignment wrapText="1"/>
    </xf>
    <xf numFmtId="0" fontId="172" fillId="0" borderId="29" xfId="15" applyFont="1" applyBorder="1"/>
    <xf numFmtId="0" fontId="21" fillId="0" borderId="29" xfId="17" applyFont="1" applyBorder="1"/>
    <xf numFmtId="0" fontId="20" fillId="0" borderId="29" xfId="16" applyFont="1" applyBorder="1" applyAlignment="1">
      <alignment horizontal="center" vertical="center"/>
    </xf>
    <xf numFmtId="0" fontId="187" fillId="0" borderId="29" xfId="15" applyFont="1" applyBorder="1"/>
    <xf numFmtId="0" fontId="113" fillId="0" borderId="29" xfId="16" applyFont="1" applyBorder="1" applyAlignment="1">
      <alignment horizontal="center" vertical="center"/>
    </xf>
    <xf numFmtId="0" fontId="54" fillId="0" borderId="29" xfId="16" applyFont="1" applyBorder="1"/>
    <xf numFmtId="0" fontId="188" fillId="0" borderId="29" xfId="15" applyFont="1" applyBorder="1"/>
    <xf numFmtId="0" fontId="46" fillId="0" borderId="29" xfId="16" applyFont="1" applyBorder="1" applyAlignment="1">
      <alignment horizontal="center"/>
    </xf>
    <xf numFmtId="0" fontId="189" fillId="0" borderId="29" xfId="15" applyFont="1" applyBorder="1" applyAlignment="1">
      <alignment vertical="center" wrapText="1"/>
    </xf>
    <xf numFmtId="0" fontId="189" fillId="0" borderId="29" xfId="15" applyFont="1" applyBorder="1" applyAlignment="1">
      <alignment vertical="center"/>
    </xf>
    <xf numFmtId="0" fontId="179" fillId="0" borderId="29" xfId="15" applyFont="1" applyBorder="1"/>
    <xf numFmtId="0" fontId="190" fillId="0" borderId="29" xfId="15" applyFont="1" applyBorder="1" applyAlignment="1">
      <alignment vertical="center" wrapText="1"/>
    </xf>
    <xf numFmtId="0" fontId="190" fillId="0" borderId="29" xfId="15" applyFont="1" applyBorder="1" applyAlignment="1">
      <alignment vertical="center"/>
    </xf>
    <xf numFmtId="0" fontId="69" fillId="0" borderId="29" xfId="16" applyFont="1" applyBorder="1" applyAlignment="1">
      <alignment vertical="center"/>
    </xf>
    <xf numFmtId="0" fontId="117" fillId="0" borderId="29" xfId="15" applyFont="1" applyBorder="1" applyAlignment="1">
      <alignment horizontal="left"/>
    </xf>
    <xf numFmtId="0" fontId="118" fillId="0" borderId="29" xfId="15" applyFont="1" applyBorder="1" applyAlignment="1">
      <alignment horizontal="left"/>
    </xf>
    <xf numFmtId="0" fontId="20" fillId="0" borderId="29" xfId="15" applyFont="1" applyBorder="1" applyAlignment="1">
      <alignment horizontal="center"/>
    </xf>
    <xf numFmtId="0" fontId="53" fillId="0" borderId="29" xfId="15" applyFont="1" applyBorder="1" applyAlignment="1">
      <alignment horizontal="center"/>
    </xf>
    <xf numFmtId="49" fontId="191" fillId="0" borderId="29" xfId="15" applyNumberFormat="1" applyFont="1" applyBorder="1" applyAlignment="1">
      <alignment horizontal="center" vertical="center" wrapText="1"/>
    </xf>
    <xf numFmtId="0" fontId="166" fillId="0" borderId="29" xfId="15" applyFont="1" applyBorder="1" applyAlignment="1">
      <alignment horizontal="center" vertical="center" wrapText="1"/>
    </xf>
    <xf numFmtId="49" fontId="167" fillId="17" borderId="29" xfId="8" applyNumberFormat="1" applyFont="1" applyFill="1" applyBorder="1" applyAlignment="1">
      <alignment horizontal="center" vertical="center" wrapText="1"/>
    </xf>
    <xf numFmtId="3" fontId="168" fillId="17" borderId="29" xfId="8" applyNumberFormat="1" applyFont="1" applyFill="1" applyBorder="1" applyAlignment="1">
      <alignment horizontal="center" vertical="center" wrapText="1"/>
    </xf>
    <xf numFmtId="3" fontId="67" fillId="4" borderId="3" xfId="8" applyNumberFormat="1" applyFont="1" applyFill="1" applyBorder="1" applyAlignment="1">
      <alignment horizontal="right" vertical="center" wrapText="1" readingOrder="2"/>
    </xf>
    <xf numFmtId="3" fontId="67" fillId="4" borderId="12" xfId="8" applyNumberFormat="1" applyFont="1" applyFill="1" applyBorder="1" applyAlignment="1">
      <alignment horizontal="right" vertical="center" wrapText="1" readingOrder="2"/>
    </xf>
    <xf numFmtId="0" fontId="84" fillId="3" borderId="3" xfId="2" applyFont="1" applyFill="1" applyBorder="1" applyAlignment="1">
      <alignment horizontal="center" vertical="center" wrapText="1"/>
    </xf>
    <xf numFmtId="0" fontId="54" fillId="4" borderId="3" xfId="2" applyFont="1" applyFill="1" applyBorder="1" applyAlignment="1">
      <alignment horizontal="center" vertical="center" wrapText="1"/>
    </xf>
    <xf numFmtId="3" fontId="77" fillId="4" borderId="3" xfId="8" applyNumberFormat="1" applyFont="1" applyFill="1" applyBorder="1" applyAlignment="1">
      <alignment horizontal="right" vertical="center" wrapText="1"/>
    </xf>
    <xf numFmtId="3" fontId="77" fillId="4" borderId="3" xfId="8" applyNumberFormat="1" applyFont="1" applyFill="1" applyBorder="1" applyAlignment="1">
      <alignment horizontal="left" vertical="center" wrapText="1"/>
    </xf>
    <xf numFmtId="3" fontId="67" fillId="4" borderId="16" xfId="8" applyNumberFormat="1" applyFont="1" applyFill="1" applyBorder="1" applyAlignment="1">
      <alignment horizontal="left" vertical="center" wrapText="1"/>
    </xf>
    <xf numFmtId="3" fontId="67" fillId="4" borderId="11" xfId="8" applyNumberFormat="1" applyFont="1" applyFill="1" applyBorder="1" applyAlignment="1">
      <alignment horizontal="left" vertical="center" wrapText="1"/>
    </xf>
    <xf numFmtId="3" fontId="82" fillId="5" borderId="3" xfId="8" applyNumberFormat="1" applyFont="1" applyFill="1" applyBorder="1" applyAlignment="1">
      <alignment horizontal="center" vertical="center" wrapText="1"/>
    </xf>
    <xf numFmtId="3" fontId="82" fillId="2" borderId="3" xfId="8" applyNumberFormat="1" applyFont="1" applyFill="1" applyBorder="1" applyAlignment="1">
      <alignment horizontal="center" vertical="center" wrapText="1"/>
    </xf>
    <xf numFmtId="169" fontId="82" fillId="5" borderId="12" xfId="8" applyNumberFormat="1" applyFont="1" applyFill="1" applyBorder="1" applyAlignment="1">
      <alignment horizontal="center" vertical="center" wrapText="1"/>
    </xf>
    <xf numFmtId="169" fontId="82" fillId="5" borderId="11" xfId="8" applyNumberFormat="1" applyFont="1" applyFill="1" applyBorder="1" applyAlignment="1">
      <alignment horizontal="center" vertical="center" wrapText="1"/>
    </xf>
    <xf numFmtId="164" fontId="82" fillId="10" borderId="3" xfId="14" applyFont="1" applyFill="1" applyBorder="1" applyAlignment="1">
      <alignment horizontal="center" vertical="center" wrapText="1"/>
    </xf>
    <xf numFmtId="3" fontId="82" fillId="5" borderId="12" xfId="8" applyNumberFormat="1" applyFont="1" applyFill="1" applyBorder="1" applyAlignment="1">
      <alignment horizontal="center" vertical="center" wrapText="1"/>
    </xf>
    <xf numFmtId="3" fontId="82" fillId="5" borderId="11" xfId="8" applyNumberFormat="1" applyFont="1" applyFill="1" applyBorder="1" applyAlignment="1">
      <alignment horizontal="center" vertical="center" wrapText="1"/>
    </xf>
    <xf numFmtId="0" fontId="83" fillId="3" borderId="3" xfId="2" applyFont="1" applyFill="1" applyBorder="1" applyAlignment="1">
      <alignment horizontal="center" vertical="center" wrapText="1"/>
    </xf>
    <xf numFmtId="0" fontId="59" fillId="4" borderId="3" xfId="2" applyFont="1" applyFill="1" applyBorder="1" applyAlignment="1">
      <alignment horizontal="center" vertical="center" wrapText="1"/>
    </xf>
    <xf numFmtId="164" fontId="82" fillId="10" borderId="12" xfId="14" applyFont="1" applyFill="1" applyBorder="1" applyAlignment="1">
      <alignment horizontal="center" vertical="center" wrapText="1"/>
    </xf>
    <xf numFmtId="164" fontId="82" fillId="10" borderId="11" xfId="14" applyFont="1" applyFill="1" applyBorder="1" applyAlignment="1">
      <alignment horizontal="center" vertical="center" wrapText="1"/>
    </xf>
    <xf numFmtId="3" fontId="82" fillId="2" borderId="12" xfId="8" applyNumberFormat="1" applyFont="1" applyFill="1" applyBorder="1" applyAlignment="1">
      <alignment horizontal="center" vertical="center" wrapText="1"/>
    </xf>
    <xf numFmtId="3" fontId="82" fillId="2" borderId="11" xfId="8" applyNumberFormat="1" applyFont="1" applyFill="1" applyBorder="1" applyAlignment="1">
      <alignment horizontal="center" vertical="center" wrapText="1"/>
    </xf>
    <xf numFmtId="3" fontId="77" fillId="4" borderId="11" xfId="8" applyNumberFormat="1" applyFont="1" applyFill="1" applyBorder="1" applyAlignment="1">
      <alignment horizontal="left" vertical="center" wrapText="1"/>
    </xf>
    <xf numFmtId="0" fontId="78" fillId="3" borderId="12" xfId="2" applyFont="1" applyFill="1" applyBorder="1" applyAlignment="1">
      <alignment horizontal="center" vertical="center"/>
    </xf>
    <xf numFmtId="0" fontId="78" fillId="3" borderId="16" xfId="2" applyFont="1" applyFill="1" applyBorder="1" applyAlignment="1">
      <alignment horizontal="center" vertical="center"/>
    </xf>
    <xf numFmtId="0" fontId="78" fillId="3" borderId="11" xfId="2" applyFont="1" applyFill="1" applyBorder="1" applyAlignment="1">
      <alignment horizontal="center" vertical="center"/>
    </xf>
    <xf numFmtId="0" fontId="78" fillId="3" borderId="3" xfId="2" applyFont="1" applyFill="1" applyBorder="1" applyAlignment="1">
      <alignment horizontal="center" vertical="center"/>
    </xf>
    <xf numFmtId="0" fontId="78" fillId="3" borderId="10" xfId="2" applyFont="1" applyFill="1" applyBorder="1" applyAlignment="1">
      <alignment horizontal="center" vertical="center"/>
    </xf>
    <xf numFmtId="0" fontId="78" fillId="3" borderId="5" xfId="2" applyFont="1" applyFill="1" applyBorder="1" applyAlignment="1">
      <alignment horizontal="center" vertical="center"/>
    </xf>
    <xf numFmtId="0" fontId="78" fillId="3" borderId="9" xfId="2" applyFont="1" applyFill="1" applyBorder="1" applyAlignment="1">
      <alignment horizontal="center" vertical="center"/>
    </xf>
    <xf numFmtId="0" fontId="76" fillId="3" borderId="3" xfId="2" applyFont="1" applyFill="1" applyBorder="1" applyAlignment="1">
      <alignment horizontal="center" vertical="center" wrapText="1"/>
    </xf>
    <xf numFmtId="3" fontId="77" fillId="4" borderId="12" xfId="8" applyNumberFormat="1" applyFont="1" applyFill="1" applyBorder="1" applyAlignment="1">
      <alignment horizontal="right" vertical="center" wrapText="1"/>
    </xf>
    <xf numFmtId="0" fontId="87" fillId="3" borderId="3" xfId="2" applyFont="1" applyFill="1" applyBorder="1" applyAlignment="1">
      <alignment horizontal="center" vertical="center" wrapText="1"/>
    </xf>
    <xf numFmtId="0" fontId="78" fillId="3" borderId="3" xfId="2" applyFont="1" applyFill="1" applyBorder="1" applyAlignment="1">
      <alignment horizontal="center" vertical="center" wrapText="1"/>
    </xf>
    <xf numFmtId="0" fontId="90" fillId="3" borderId="3" xfId="2" applyFont="1" applyFill="1" applyBorder="1" applyAlignment="1">
      <alignment horizontal="center" vertical="center" wrapText="1"/>
    </xf>
    <xf numFmtId="0" fontId="67" fillId="4" borderId="40" xfId="2" applyFont="1" applyFill="1" applyBorder="1" applyAlignment="1">
      <alignment horizontal="center" vertical="center" textRotation="90" wrapText="1"/>
    </xf>
    <xf numFmtId="0" fontId="67" fillId="4" borderId="45" xfId="2" applyFont="1" applyFill="1" applyBorder="1" applyAlignment="1">
      <alignment horizontal="center" vertical="center" textRotation="90" wrapText="1"/>
    </xf>
    <xf numFmtId="0" fontId="67" fillId="4" borderId="43" xfId="2" applyFont="1" applyFill="1" applyBorder="1" applyAlignment="1">
      <alignment horizontal="center" vertical="center" textRotation="90" wrapText="1"/>
    </xf>
    <xf numFmtId="0" fontId="67" fillId="4" borderId="38" xfId="2" applyFont="1" applyFill="1" applyBorder="1" applyAlignment="1">
      <alignment horizontal="center" vertical="center" textRotation="90" wrapText="1"/>
    </xf>
    <xf numFmtId="0" fontId="67" fillId="4" borderId="44" xfId="2" applyFont="1" applyFill="1" applyBorder="1" applyAlignment="1">
      <alignment horizontal="center" vertical="center" textRotation="90" wrapText="1"/>
    </xf>
    <xf numFmtId="0" fontId="67" fillId="4" borderId="41" xfId="2" applyFont="1" applyFill="1" applyBorder="1" applyAlignment="1">
      <alignment horizontal="center" vertical="center" textRotation="90" wrapText="1"/>
    </xf>
    <xf numFmtId="0" fontId="78" fillId="3" borderId="39" xfId="2" applyFont="1" applyFill="1" applyBorder="1" applyAlignment="1">
      <alignment horizontal="center" vertical="center" wrapText="1"/>
    </xf>
    <xf numFmtId="0" fontId="78" fillId="3" borderId="42" xfId="2" applyFont="1" applyFill="1" applyBorder="1" applyAlignment="1">
      <alignment horizontal="center" vertical="center" wrapText="1"/>
    </xf>
    <xf numFmtId="0" fontId="57" fillId="4" borderId="3" xfId="2" applyFont="1" applyFill="1" applyBorder="1" applyAlignment="1">
      <alignment horizontal="center" vertical="center" wrapText="1"/>
    </xf>
    <xf numFmtId="3" fontId="77" fillId="4" borderId="10" xfId="8" applyNumberFormat="1" applyFont="1" applyFill="1" applyBorder="1" applyAlignment="1">
      <alignment horizontal="right" vertical="center" wrapText="1"/>
    </xf>
    <xf numFmtId="3" fontId="77" fillId="4" borderId="14" xfId="8" applyNumberFormat="1" applyFont="1" applyFill="1" applyBorder="1" applyAlignment="1">
      <alignment horizontal="right" vertical="center" wrapText="1"/>
    </xf>
    <xf numFmtId="0" fontId="85" fillId="3" borderId="9" xfId="2" applyFont="1" applyFill="1" applyBorder="1" applyAlignment="1">
      <alignment horizontal="center" vertical="center" wrapText="1"/>
    </xf>
    <xf numFmtId="0" fontId="85" fillId="3" borderId="42" xfId="2" applyFont="1" applyFill="1" applyBorder="1" applyAlignment="1">
      <alignment horizontal="center" vertical="center" wrapText="1"/>
    </xf>
    <xf numFmtId="0" fontId="67" fillId="4" borderId="46" xfId="2" applyFont="1" applyFill="1" applyBorder="1" applyAlignment="1">
      <alignment horizontal="center" vertical="center" textRotation="90" wrapText="1"/>
    </xf>
    <xf numFmtId="0" fontId="78" fillId="3" borderId="9" xfId="2" applyFont="1" applyFill="1" applyBorder="1" applyAlignment="1">
      <alignment horizontal="center" vertical="center" wrapText="1"/>
    </xf>
    <xf numFmtId="3" fontId="77" fillId="4" borderId="16" xfId="8" applyNumberFormat="1" applyFont="1" applyFill="1" applyBorder="1" applyAlignment="1">
      <alignment horizontal="left" vertical="center" wrapText="1"/>
    </xf>
    <xf numFmtId="0" fontId="80" fillId="3" borderId="12" xfId="2" applyFont="1" applyFill="1" applyBorder="1" applyAlignment="1">
      <alignment horizontal="center" vertical="center" wrapText="1" readingOrder="2"/>
    </xf>
    <xf numFmtId="0" fontId="80" fillId="3" borderId="16" xfId="2" applyFont="1" applyFill="1" applyBorder="1" applyAlignment="1">
      <alignment horizontal="center" vertical="center" wrapText="1" readingOrder="2"/>
    </xf>
    <xf numFmtId="0" fontId="80" fillId="3" borderId="11" xfId="2" applyFont="1" applyFill="1" applyBorder="1" applyAlignment="1">
      <alignment horizontal="center" vertical="center" wrapText="1" readingOrder="2"/>
    </xf>
    <xf numFmtId="0" fontId="91" fillId="3" borderId="12" xfId="2" applyFont="1" applyFill="1" applyBorder="1" applyAlignment="1">
      <alignment horizontal="center" vertical="center" wrapText="1" readingOrder="2"/>
    </xf>
    <xf numFmtId="0" fontId="91" fillId="3" borderId="16" xfId="2" applyFont="1" applyFill="1" applyBorder="1" applyAlignment="1">
      <alignment horizontal="center" vertical="center" wrapText="1" readingOrder="2"/>
    </xf>
    <xf numFmtId="0" fontId="91" fillId="3" borderId="11" xfId="2" applyFont="1" applyFill="1" applyBorder="1" applyAlignment="1">
      <alignment horizontal="center" vertical="center" wrapText="1" readingOrder="2"/>
    </xf>
    <xf numFmtId="0" fontId="86" fillId="3" borderId="12" xfId="2" applyFont="1" applyFill="1" applyBorder="1" applyAlignment="1">
      <alignment horizontal="center" vertical="center" wrapText="1" readingOrder="2"/>
    </xf>
    <xf numFmtId="0" fontId="86" fillId="3" borderId="16" xfId="2" applyFont="1" applyFill="1" applyBorder="1" applyAlignment="1">
      <alignment horizontal="center" vertical="center" wrapText="1" readingOrder="2"/>
    </xf>
    <xf numFmtId="0" fontId="86" fillId="3" borderId="11" xfId="2" applyFont="1" applyFill="1" applyBorder="1" applyAlignment="1">
      <alignment horizontal="center" vertical="center" wrapText="1" readingOrder="2"/>
    </xf>
    <xf numFmtId="3" fontId="87" fillId="11" borderId="3" xfId="8" applyNumberFormat="1" applyFont="1" applyFill="1" applyBorder="1" applyAlignment="1">
      <alignment horizontal="center" vertical="center" wrapText="1"/>
    </xf>
    <xf numFmtId="0" fontId="83" fillId="11" borderId="15" xfId="2" applyFont="1" applyFill="1" applyBorder="1" applyAlignment="1">
      <alignment horizontal="center" vertical="center" wrapText="1"/>
    </xf>
    <xf numFmtId="0" fontId="83" fillId="11" borderId="0" xfId="2" applyFont="1" applyFill="1" applyAlignment="1">
      <alignment horizontal="center" vertical="center" wrapText="1"/>
    </xf>
    <xf numFmtId="0" fontId="83" fillId="11" borderId="35" xfId="2" applyFont="1" applyFill="1" applyBorder="1" applyAlignment="1">
      <alignment horizontal="center" vertical="center" wrapText="1"/>
    </xf>
    <xf numFmtId="0" fontId="137" fillId="4" borderId="15" xfId="2" applyFont="1" applyFill="1" applyBorder="1" applyAlignment="1">
      <alignment horizontal="center" vertical="center" wrapText="1"/>
    </xf>
    <xf numFmtId="0" fontId="137" fillId="4" borderId="0" xfId="2" applyFont="1" applyFill="1" applyAlignment="1">
      <alignment horizontal="center" vertical="center" wrapText="1"/>
    </xf>
    <xf numFmtId="0" fontId="137" fillId="4" borderId="35" xfId="2" applyFont="1" applyFill="1" applyBorder="1" applyAlignment="1">
      <alignment horizontal="center" vertical="center" wrapText="1"/>
    </xf>
    <xf numFmtId="3" fontId="98" fillId="4" borderId="16" xfId="8" applyNumberFormat="1" applyFont="1" applyFill="1" applyBorder="1" applyAlignment="1">
      <alignment horizontal="left" vertical="center" wrapText="1"/>
    </xf>
    <xf numFmtId="3" fontId="98" fillId="4" borderId="11" xfId="8" applyNumberFormat="1" applyFont="1" applyFill="1" applyBorder="1" applyAlignment="1">
      <alignment horizontal="left" vertical="center" wrapText="1"/>
    </xf>
    <xf numFmtId="3" fontId="93" fillId="11" borderId="10" xfId="8" applyNumberFormat="1" applyFont="1" applyFill="1" applyBorder="1" applyAlignment="1">
      <alignment horizontal="center" vertical="center" wrapText="1"/>
    </xf>
    <xf numFmtId="3" fontId="93" fillId="11" borderId="5" xfId="8" applyNumberFormat="1" applyFont="1" applyFill="1" applyBorder="1" applyAlignment="1">
      <alignment horizontal="center" vertical="center" wrapText="1"/>
    </xf>
    <xf numFmtId="3" fontId="93" fillId="11" borderId="9" xfId="8" applyNumberFormat="1" applyFont="1" applyFill="1" applyBorder="1" applyAlignment="1">
      <alignment horizontal="center" vertical="center" wrapText="1"/>
    </xf>
    <xf numFmtId="3" fontId="78" fillId="11" borderId="3" xfId="8" applyNumberFormat="1" applyFont="1" applyFill="1" applyBorder="1" applyAlignment="1">
      <alignment horizontal="center" vertical="center" wrapText="1"/>
    </xf>
    <xf numFmtId="0" fontId="86" fillId="3" borderId="3" xfId="2" applyFont="1" applyFill="1" applyBorder="1" applyAlignment="1">
      <alignment horizontal="center" vertical="center" wrapText="1"/>
    </xf>
    <xf numFmtId="0" fontId="78" fillId="3" borderId="13" xfId="2" applyFont="1" applyFill="1" applyBorder="1" applyAlignment="1">
      <alignment horizontal="center" vertical="center"/>
    </xf>
    <xf numFmtId="0" fontId="78" fillId="3" borderId="4" xfId="2" applyFont="1" applyFill="1" applyBorder="1" applyAlignment="1">
      <alignment horizontal="center" vertical="center"/>
    </xf>
    <xf numFmtId="0" fontId="78" fillId="3" borderId="6" xfId="2" applyFont="1" applyFill="1" applyBorder="1" applyAlignment="1">
      <alignment horizontal="center" vertical="center"/>
    </xf>
    <xf numFmtId="0" fontId="78" fillId="3" borderId="17" xfId="2" applyFont="1" applyFill="1" applyBorder="1" applyAlignment="1">
      <alignment horizontal="center" vertical="center"/>
    </xf>
    <xf numFmtId="0" fontId="78" fillId="3" borderId="0" xfId="2" applyFont="1" applyFill="1" applyBorder="1" applyAlignment="1">
      <alignment horizontal="center" vertical="center"/>
    </xf>
    <xf numFmtId="0" fontId="78" fillId="3" borderId="7" xfId="2" applyFont="1" applyFill="1" applyBorder="1" applyAlignment="1">
      <alignment horizontal="center" vertical="center"/>
    </xf>
    <xf numFmtId="3" fontId="79" fillId="3" borderId="12" xfId="2" applyNumberFormat="1" applyFont="1" applyFill="1" applyBorder="1" applyAlignment="1">
      <alignment horizontal="center" vertical="center" wrapText="1"/>
    </xf>
    <xf numFmtId="3" fontId="79" fillId="3" borderId="11" xfId="2" applyNumberFormat="1" applyFont="1" applyFill="1" applyBorder="1" applyAlignment="1">
      <alignment horizontal="center" vertical="center"/>
    </xf>
    <xf numFmtId="0" fontId="86" fillId="3" borderId="3" xfId="2" applyFont="1" applyFill="1" applyBorder="1" applyAlignment="1">
      <alignment horizontal="center" vertical="center" wrapText="1" readingOrder="2"/>
    </xf>
    <xf numFmtId="0" fontId="46" fillId="0" borderId="17" xfId="2" applyFont="1" applyBorder="1" applyAlignment="1">
      <alignment horizontal="right" readingOrder="2"/>
    </xf>
    <xf numFmtId="0" fontId="93" fillId="3" borderId="3" xfId="2" applyFont="1" applyFill="1" applyBorder="1" applyAlignment="1">
      <alignment horizontal="center" vertical="center"/>
    </xf>
    <xf numFmtId="3" fontId="82" fillId="6" borderId="3" xfId="8" applyNumberFormat="1" applyFont="1" applyFill="1" applyBorder="1" applyAlignment="1">
      <alignment horizontal="center" vertical="center" wrapText="1"/>
    </xf>
    <xf numFmtId="0" fontId="14" fillId="0" borderId="34" xfId="0" applyFont="1" applyBorder="1" applyAlignment="1">
      <alignment horizontal="center" wrapText="1"/>
    </xf>
    <xf numFmtId="0" fontId="14" fillId="0" borderId="33" xfId="0" applyFont="1" applyBorder="1" applyAlignment="1">
      <alignment horizontal="center" wrapText="1"/>
    </xf>
    <xf numFmtId="0" fontId="14" fillId="0" borderId="28" xfId="0" applyFont="1" applyBorder="1" applyAlignment="1">
      <alignment horizontal="center" wrapText="1"/>
    </xf>
    <xf numFmtId="3" fontId="12" fillId="4" borderId="3" xfId="8" applyNumberFormat="1" applyFont="1" applyFill="1" applyBorder="1" applyAlignment="1">
      <alignment horizontal="center" vertical="center" wrapText="1"/>
    </xf>
    <xf numFmtId="3" fontId="78" fillId="11" borderId="16" xfId="8" applyNumberFormat="1" applyFont="1" applyFill="1" applyBorder="1" applyAlignment="1">
      <alignment horizontal="center" vertical="center" wrapText="1"/>
    </xf>
    <xf numFmtId="3" fontId="78" fillId="11" borderId="11" xfId="8" applyNumberFormat="1" applyFont="1" applyFill="1" applyBorder="1" applyAlignment="1">
      <alignment horizontal="center" vertical="center" wrapText="1"/>
    </xf>
    <xf numFmtId="0" fontId="87" fillId="11" borderId="3" xfId="2" applyFont="1" applyFill="1" applyBorder="1" applyAlignment="1">
      <alignment horizontal="center" vertical="center" wrapText="1" shrinkToFit="1"/>
    </xf>
    <xf numFmtId="0" fontId="84" fillId="11" borderId="12" xfId="2" applyFont="1" applyFill="1" applyBorder="1" applyAlignment="1">
      <alignment horizontal="center" vertical="center" wrapText="1"/>
    </xf>
    <xf numFmtId="0" fontId="84" fillId="11" borderId="16" xfId="2" applyFont="1" applyFill="1" applyBorder="1" applyAlignment="1">
      <alignment horizontal="center" vertical="center" wrapText="1"/>
    </xf>
    <xf numFmtId="0" fontId="137" fillId="4" borderId="3" xfId="2" applyFont="1" applyFill="1" applyBorder="1" applyAlignment="1">
      <alignment horizontal="center" vertical="center" wrapText="1"/>
    </xf>
    <xf numFmtId="3" fontId="73" fillId="4" borderId="3" xfId="8" applyNumberFormat="1" applyFont="1" applyFill="1" applyBorder="1" applyAlignment="1">
      <alignment horizontal="right" vertical="center" wrapText="1"/>
    </xf>
    <xf numFmtId="3" fontId="73" fillId="4" borderId="12" xfId="8" applyNumberFormat="1" applyFont="1" applyFill="1" applyBorder="1" applyAlignment="1">
      <alignment horizontal="right" vertical="center" wrapText="1"/>
    </xf>
    <xf numFmtId="3" fontId="73" fillId="4" borderId="17" xfId="8" applyNumberFormat="1" applyFont="1" applyFill="1" applyBorder="1" applyAlignment="1">
      <alignment horizontal="left" vertical="center" wrapText="1"/>
    </xf>
    <xf numFmtId="3" fontId="73" fillId="4" borderId="13" xfId="8" applyNumberFormat="1" applyFont="1" applyFill="1" applyBorder="1" applyAlignment="1">
      <alignment horizontal="left" vertical="center" wrapText="1"/>
    </xf>
    <xf numFmtId="0" fontId="78" fillId="11" borderId="3" xfId="2" applyFont="1" applyFill="1" applyBorder="1" applyAlignment="1">
      <alignment horizontal="center" vertical="center" wrapText="1" shrinkToFit="1"/>
    </xf>
    <xf numFmtId="0" fontId="78" fillId="11" borderId="3" xfId="2" applyFont="1" applyFill="1" applyBorder="1" applyAlignment="1">
      <alignment horizontal="center" vertical="center" shrinkToFit="1"/>
    </xf>
    <xf numFmtId="0" fontId="76" fillId="11" borderId="3" xfId="2" applyFont="1" applyFill="1" applyBorder="1" applyAlignment="1">
      <alignment horizontal="center" vertical="center" wrapText="1"/>
    </xf>
    <xf numFmtId="0" fontId="78" fillId="11" borderId="10" xfId="2" applyFont="1" applyFill="1" applyBorder="1" applyAlignment="1">
      <alignment horizontal="center" vertical="center"/>
    </xf>
    <xf numFmtId="0" fontId="78" fillId="11" borderId="9" xfId="2" applyFont="1" applyFill="1" applyBorder="1" applyAlignment="1">
      <alignment horizontal="center" vertical="center"/>
    </xf>
    <xf numFmtId="0" fontId="94" fillId="11" borderId="3" xfId="2" applyFont="1" applyFill="1" applyBorder="1" applyAlignment="1">
      <alignment horizontal="center" vertical="center"/>
    </xf>
    <xf numFmtId="0" fontId="129" fillId="0" borderId="47" xfId="2" applyFont="1" applyBorder="1" applyAlignment="1">
      <alignment horizontal="left" vertical="center" wrapText="1"/>
    </xf>
    <xf numFmtId="0" fontId="129" fillId="0" borderId="48" xfId="2" applyFont="1" applyBorder="1" applyAlignment="1">
      <alignment horizontal="left" vertical="center" wrapText="1"/>
    </xf>
    <xf numFmtId="0" fontId="129" fillId="0" borderId="49" xfId="2" applyFont="1" applyBorder="1" applyAlignment="1">
      <alignment horizontal="left" vertical="center" wrapText="1"/>
    </xf>
    <xf numFmtId="0" fontId="129" fillId="0" borderId="34" xfId="2" applyFont="1" applyBorder="1" applyAlignment="1">
      <alignment horizontal="left" vertical="center" wrapText="1"/>
    </xf>
    <xf numFmtId="0" fontId="129" fillId="0" borderId="33" xfId="2" applyFont="1" applyBorder="1" applyAlignment="1">
      <alignment horizontal="left" vertical="center" wrapText="1"/>
    </xf>
    <xf numFmtId="0" fontId="129" fillId="0" borderId="28" xfId="2" applyFont="1" applyBorder="1" applyAlignment="1">
      <alignment horizontal="left" vertical="center" wrapText="1"/>
    </xf>
    <xf numFmtId="0" fontId="78" fillId="11" borderId="3" xfId="2" applyFont="1" applyFill="1" applyBorder="1" applyAlignment="1">
      <alignment horizontal="center" vertical="center" wrapText="1"/>
    </xf>
    <xf numFmtId="3" fontId="95" fillId="4" borderId="12" xfId="8" applyNumberFormat="1" applyFont="1" applyFill="1" applyBorder="1" applyAlignment="1">
      <alignment horizontal="right" vertical="center" wrapText="1"/>
    </xf>
    <xf numFmtId="3" fontId="95" fillId="4" borderId="16" xfId="8" applyNumberFormat="1" applyFont="1" applyFill="1" applyBorder="1" applyAlignment="1">
      <alignment horizontal="right" vertical="center" wrapText="1"/>
    </xf>
    <xf numFmtId="3" fontId="95" fillId="4" borderId="11" xfId="8" applyNumberFormat="1" applyFont="1" applyFill="1" applyBorder="1" applyAlignment="1">
      <alignment horizontal="left" vertical="center" wrapText="1"/>
    </xf>
    <xf numFmtId="3" fontId="95" fillId="4" borderId="3" xfId="8" applyNumberFormat="1" applyFont="1" applyFill="1" applyBorder="1" applyAlignment="1">
      <alignment horizontal="left" vertical="center" wrapText="1"/>
    </xf>
    <xf numFmtId="0" fontId="78" fillId="11" borderId="12" xfId="2" applyFont="1" applyFill="1" applyBorder="1" applyAlignment="1">
      <alignment horizontal="center" vertical="center" wrapText="1"/>
    </xf>
    <xf numFmtId="0" fontId="78" fillId="11" borderId="16" xfId="2" applyFont="1" applyFill="1" applyBorder="1" applyAlignment="1">
      <alignment horizontal="center" vertical="center" wrapText="1"/>
    </xf>
    <xf numFmtId="0" fontId="78" fillId="11" borderId="11" xfId="2" applyFont="1" applyFill="1" applyBorder="1" applyAlignment="1">
      <alignment horizontal="center" vertical="center" wrapText="1"/>
    </xf>
    <xf numFmtId="0" fontId="89" fillId="11" borderId="12" xfId="2" applyFont="1" applyFill="1" applyBorder="1" applyAlignment="1">
      <alignment horizontal="center" vertical="center" wrapText="1"/>
    </xf>
    <xf numFmtId="0" fontId="89" fillId="11" borderId="16" xfId="2" applyFont="1" applyFill="1" applyBorder="1" applyAlignment="1">
      <alignment horizontal="center" vertical="center" wrapText="1"/>
    </xf>
    <xf numFmtId="0" fontId="89" fillId="11" borderId="11" xfId="2" applyFont="1" applyFill="1" applyBorder="1" applyAlignment="1">
      <alignment horizontal="center" vertical="center" wrapText="1"/>
    </xf>
    <xf numFmtId="0" fontId="83" fillId="3" borderId="12" xfId="2" applyFont="1" applyFill="1" applyBorder="1" applyAlignment="1">
      <alignment horizontal="center" vertical="center" wrapText="1"/>
    </xf>
    <xf numFmtId="0" fontId="83" fillId="3" borderId="16" xfId="2" applyFont="1" applyFill="1" applyBorder="1" applyAlignment="1">
      <alignment horizontal="center" vertical="center" wrapText="1"/>
    </xf>
    <xf numFmtId="0" fontId="59" fillId="4" borderId="12" xfId="2" applyFont="1" applyFill="1" applyBorder="1" applyAlignment="1">
      <alignment horizontal="center" vertical="center" wrapText="1"/>
    </xf>
    <xf numFmtId="0" fontId="59" fillId="4" borderId="16" xfId="2" applyFont="1" applyFill="1" applyBorder="1" applyAlignment="1">
      <alignment horizontal="center" vertical="center" wrapText="1"/>
    </xf>
    <xf numFmtId="0" fontId="59" fillId="4" borderId="17" xfId="2" applyFont="1" applyFill="1" applyBorder="1" applyAlignment="1">
      <alignment horizontal="center" vertical="center" wrapText="1"/>
    </xf>
    <xf numFmtId="3" fontId="77" fillId="4" borderId="26" xfId="8" applyNumberFormat="1" applyFont="1" applyFill="1" applyBorder="1" applyAlignment="1">
      <alignment horizontal="right" vertical="center" wrapText="1"/>
    </xf>
    <xf numFmtId="3" fontId="77" fillId="4" borderId="27" xfId="8" applyNumberFormat="1" applyFont="1" applyFill="1" applyBorder="1" applyAlignment="1">
      <alignment horizontal="right" vertical="center" wrapText="1"/>
    </xf>
    <xf numFmtId="0" fontId="90" fillId="3" borderId="12" xfId="2" applyFont="1" applyFill="1" applyBorder="1" applyAlignment="1">
      <alignment horizontal="center" vertical="center" wrapText="1"/>
    </xf>
    <xf numFmtId="0" fontId="90" fillId="3" borderId="11" xfId="2" applyFont="1" applyFill="1" applyBorder="1" applyAlignment="1">
      <alignment horizontal="center" vertical="center" wrapText="1"/>
    </xf>
    <xf numFmtId="0" fontId="76" fillId="3" borderId="12" xfId="2" applyFont="1" applyFill="1" applyBorder="1" applyAlignment="1">
      <alignment horizontal="center" vertical="center" wrapText="1"/>
    </xf>
    <xf numFmtId="0" fontId="76" fillId="3" borderId="16" xfId="2" applyFont="1" applyFill="1" applyBorder="1" applyAlignment="1">
      <alignment horizontal="center" vertical="center" wrapText="1"/>
    </xf>
    <xf numFmtId="0" fontId="57" fillId="4" borderId="14" xfId="2" applyFont="1" applyFill="1" applyBorder="1" applyAlignment="1">
      <alignment horizontal="center" vertical="center" wrapText="1"/>
    </xf>
    <xf numFmtId="0" fontId="57" fillId="4" borderId="17" xfId="2" applyFont="1" applyFill="1" applyBorder="1" applyAlignment="1">
      <alignment horizontal="center" vertical="center" wrapText="1"/>
    </xf>
    <xf numFmtId="0" fontId="85" fillId="3" borderId="32" xfId="2" applyFont="1" applyFill="1" applyBorder="1" applyAlignment="1">
      <alignment horizontal="center" vertical="center"/>
    </xf>
    <xf numFmtId="0" fontId="85" fillId="3" borderId="5" xfId="2" applyFont="1" applyFill="1" applyBorder="1" applyAlignment="1">
      <alignment horizontal="center" vertical="center"/>
    </xf>
    <xf numFmtId="0" fontId="85" fillId="3" borderId="9" xfId="2" applyFont="1" applyFill="1" applyBorder="1" applyAlignment="1">
      <alignment horizontal="center" vertical="center"/>
    </xf>
    <xf numFmtId="0" fontId="85" fillId="3" borderId="10" xfId="2" applyFont="1" applyFill="1" applyBorder="1" applyAlignment="1">
      <alignment horizontal="center" vertical="center"/>
    </xf>
    <xf numFmtId="0" fontId="85" fillId="3" borderId="10" xfId="2" applyFont="1" applyFill="1" applyBorder="1" applyAlignment="1">
      <alignment horizontal="center" vertical="center" wrapText="1"/>
    </xf>
    <xf numFmtId="0" fontId="87" fillId="3" borderId="10" xfId="2" applyFont="1" applyFill="1" applyBorder="1" applyAlignment="1">
      <alignment horizontal="center" vertical="center" wrapText="1"/>
    </xf>
    <xf numFmtId="0" fontId="85" fillId="3" borderId="10" xfId="2" applyFont="1" applyFill="1" applyBorder="1" applyAlignment="1">
      <alignment horizontal="center"/>
    </xf>
    <xf numFmtId="0" fontId="78" fillId="3" borderId="10" xfId="2" applyFont="1" applyFill="1" applyBorder="1" applyAlignment="1">
      <alignment horizontal="center"/>
    </xf>
    <xf numFmtId="0" fontId="78" fillId="3" borderId="10" xfId="2" applyFont="1" applyFill="1" applyBorder="1" applyAlignment="1">
      <alignment horizontal="center" vertical="center" wrapText="1"/>
    </xf>
    <xf numFmtId="0" fontId="80" fillId="3" borderId="3" xfId="2" applyFont="1" applyFill="1" applyBorder="1" applyAlignment="1">
      <alignment horizontal="center"/>
    </xf>
    <xf numFmtId="3" fontId="82" fillId="10" borderId="12" xfId="8" applyNumberFormat="1" applyFont="1" applyFill="1" applyBorder="1" applyAlignment="1">
      <alignment horizontal="center" vertical="center" wrapText="1"/>
    </xf>
    <xf numFmtId="3" fontId="82" fillId="10" borderId="11" xfId="8" applyNumberFormat="1" applyFont="1" applyFill="1" applyBorder="1" applyAlignment="1">
      <alignment horizontal="center" vertical="center" wrapText="1"/>
    </xf>
    <xf numFmtId="3" fontId="155" fillId="2" borderId="12" xfId="8" applyNumberFormat="1" applyFont="1" applyFill="1" applyBorder="1" applyAlignment="1">
      <alignment horizontal="center" vertical="center" wrapText="1"/>
    </xf>
    <xf numFmtId="3" fontId="155" fillId="2" borderId="11" xfId="8" applyNumberFormat="1" applyFont="1" applyFill="1" applyBorder="1" applyAlignment="1">
      <alignment horizontal="center" vertical="center" wrapText="1"/>
    </xf>
    <xf numFmtId="3" fontId="155" fillId="10" borderId="12" xfId="8" applyNumberFormat="1" applyFont="1" applyFill="1" applyBorder="1" applyAlignment="1">
      <alignment horizontal="center" vertical="center" wrapText="1"/>
    </xf>
    <xf numFmtId="3" fontId="155" fillId="10" borderId="11" xfId="8" applyNumberFormat="1" applyFont="1" applyFill="1" applyBorder="1" applyAlignment="1">
      <alignment horizontal="center" vertical="center" wrapText="1"/>
    </xf>
    <xf numFmtId="3" fontId="100" fillId="3" borderId="20" xfId="2" applyNumberFormat="1" applyFont="1" applyFill="1" applyBorder="1" applyAlignment="1" applyProtection="1">
      <alignment horizontal="center" vertical="center"/>
      <protection locked="0"/>
    </xf>
    <xf numFmtId="3" fontId="100" fillId="3" borderId="37" xfId="2" applyNumberFormat="1" applyFont="1" applyFill="1" applyBorder="1" applyAlignment="1" applyProtection="1">
      <alignment horizontal="center" vertical="center"/>
      <protection locked="0"/>
    </xf>
    <xf numFmtId="3" fontId="100" fillId="3" borderId="20" xfId="2" applyNumberFormat="1" applyFont="1" applyFill="1" applyBorder="1" applyAlignment="1">
      <alignment horizontal="center" vertical="center"/>
    </xf>
    <xf numFmtId="3" fontId="100" fillId="3" borderId="37" xfId="2" applyNumberFormat="1" applyFont="1" applyFill="1" applyBorder="1" applyAlignment="1">
      <alignment horizontal="center" vertical="center"/>
    </xf>
    <xf numFmtId="0" fontId="78" fillId="3" borderId="3" xfId="2" applyFont="1" applyFill="1" applyBorder="1" applyAlignment="1" applyProtection="1">
      <alignment horizontal="left" vertical="center"/>
      <protection locked="0"/>
    </xf>
    <xf numFmtId="0" fontId="78" fillId="3" borderId="3" xfId="2" applyFont="1" applyFill="1" applyBorder="1" applyAlignment="1" applyProtection="1">
      <alignment vertical="center"/>
      <protection locked="0"/>
    </xf>
    <xf numFmtId="0" fontId="87" fillId="3" borderId="3" xfId="2" applyFont="1" applyFill="1" applyBorder="1" applyAlignment="1">
      <alignment horizontal="center" vertical="center" textRotation="1"/>
    </xf>
    <xf numFmtId="0" fontId="76" fillId="3" borderId="11" xfId="2" applyFont="1" applyFill="1" applyBorder="1" applyAlignment="1">
      <alignment horizontal="center" vertical="center" wrapText="1"/>
    </xf>
    <xf numFmtId="0" fontId="57" fillId="4" borderId="12" xfId="2" applyFont="1" applyFill="1" applyBorder="1" applyAlignment="1">
      <alignment horizontal="center" vertical="center" wrapText="1"/>
    </xf>
    <xf numFmtId="0" fontId="57" fillId="4" borderId="16" xfId="2" applyFont="1" applyFill="1" applyBorder="1" applyAlignment="1">
      <alignment horizontal="center" vertical="center" wrapText="1"/>
    </xf>
    <xf numFmtId="0" fontId="57" fillId="4" borderId="11" xfId="2" applyFont="1" applyFill="1" applyBorder="1" applyAlignment="1">
      <alignment horizontal="center" vertical="center" wrapText="1"/>
    </xf>
    <xf numFmtId="0" fontId="78" fillId="3" borderId="10" xfId="2" applyFont="1" applyFill="1" applyBorder="1" applyAlignment="1" applyProtection="1">
      <alignment horizontal="center" vertical="center" wrapText="1"/>
      <protection locked="0"/>
    </xf>
    <xf numFmtId="0" fontId="78" fillId="3" borderId="9" xfId="2" applyFont="1" applyFill="1" applyBorder="1" applyAlignment="1" applyProtection="1">
      <alignment horizontal="center" vertical="center" wrapText="1"/>
      <protection locked="0"/>
    </xf>
    <xf numFmtId="3" fontId="77" fillId="4" borderId="16" xfId="8" applyNumberFormat="1" applyFont="1" applyFill="1" applyBorder="1" applyAlignment="1">
      <alignment horizontal="right" vertical="center" wrapText="1"/>
    </xf>
    <xf numFmtId="3" fontId="98" fillId="4" borderId="36" xfId="8" applyNumberFormat="1" applyFont="1" applyFill="1" applyBorder="1" applyAlignment="1">
      <alignment horizontal="left" vertical="center" wrapText="1"/>
    </xf>
    <xf numFmtId="3" fontId="77" fillId="4" borderId="6" xfId="8" applyNumberFormat="1" applyFont="1" applyFill="1" applyBorder="1" applyAlignment="1">
      <alignment horizontal="right" vertical="center" wrapText="1"/>
    </xf>
    <xf numFmtId="3" fontId="77" fillId="4" borderId="9" xfId="8" applyNumberFormat="1" applyFont="1" applyFill="1" applyBorder="1" applyAlignment="1">
      <alignment horizontal="right" vertical="center" wrapText="1"/>
    </xf>
    <xf numFmtId="3" fontId="77" fillId="4" borderId="18" xfId="8" applyNumberFormat="1" applyFont="1" applyFill="1" applyBorder="1" applyAlignment="1">
      <alignment horizontal="right" vertical="center" wrapText="1"/>
    </xf>
    <xf numFmtId="3" fontId="98" fillId="4" borderId="0" xfId="8" applyNumberFormat="1" applyFont="1" applyFill="1" applyAlignment="1">
      <alignment horizontal="left" vertical="center" wrapText="1"/>
    </xf>
    <xf numFmtId="3" fontId="98" fillId="4" borderId="35" xfId="8" applyNumberFormat="1" applyFont="1" applyFill="1" applyBorder="1" applyAlignment="1">
      <alignment horizontal="left" vertical="center" wrapText="1"/>
    </xf>
    <xf numFmtId="3" fontId="87" fillId="11" borderId="10" xfId="8" applyNumberFormat="1" applyFont="1" applyFill="1" applyBorder="1" applyAlignment="1">
      <alignment horizontal="center" vertical="center" wrapText="1"/>
    </xf>
    <xf numFmtId="3" fontId="87" fillId="11" borderId="5" xfId="8" applyNumberFormat="1" applyFont="1" applyFill="1" applyBorder="1" applyAlignment="1">
      <alignment horizontal="center" vertical="center" wrapText="1"/>
    </xf>
    <xf numFmtId="3" fontId="87" fillId="11" borderId="9" xfId="8" applyNumberFormat="1" applyFont="1" applyFill="1" applyBorder="1" applyAlignment="1">
      <alignment horizontal="center" vertical="center" wrapText="1"/>
    </xf>
    <xf numFmtId="3" fontId="82" fillId="2" borderId="16" xfId="8" applyNumberFormat="1" applyFont="1" applyFill="1" applyBorder="1" applyAlignment="1">
      <alignment horizontal="center" vertical="center" wrapText="1"/>
    </xf>
    <xf numFmtId="3" fontId="78" fillId="11" borderId="12" xfId="8" applyNumberFormat="1" applyFont="1" applyFill="1" applyBorder="1" applyAlignment="1">
      <alignment horizontal="center" vertical="center" wrapText="1"/>
    </xf>
    <xf numFmtId="3" fontId="78" fillId="11" borderId="10" xfId="8" applyNumberFormat="1" applyFont="1" applyFill="1" applyBorder="1" applyAlignment="1">
      <alignment horizontal="center" vertical="center" wrapText="1"/>
    </xf>
    <xf numFmtId="3" fontId="78" fillId="11" borderId="5" xfId="8" applyNumberFormat="1" applyFont="1" applyFill="1" applyBorder="1" applyAlignment="1">
      <alignment horizontal="center" vertical="center" wrapText="1"/>
    </xf>
    <xf numFmtId="3" fontId="78" fillId="11" borderId="9" xfId="8" applyNumberFormat="1" applyFont="1" applyFill="1" applyBorder="1" applyAlignment="1">
      <alignment horizontal="center" vertical="center" wrapText="1"/>
    </xf>
    <xf numFmtId="3" fontId="12" fillId="4" borderId="12" xfId="8" applyNumberFormat="1" applyFont="1" applyFill="1" applyBorder="1" applyAlignment="1">
      <alignment horizontal="center" vertical="center" wrapText="1"/>
    </xf>
    <xf numFmtId="3" fontId="12" fillId="4" borderId="16" xfId="8" applyNumberFormat="1" applyFont="1" applyFill="1" applyBorder="1" applyAlignment="1">
      <alignment horizontal="center" vertical="center" wrapText="1"/>
    </xf>
    <xf numFmtId="3" fontId="12" fillId="4" borderId="11" xfId="8" applyNumberFormat="1" applyFont="1" applyFill="1" applyBorder="1" applyAlignment="1">
      <alignment horizontal="center" vertical="center" wrapText="1"/>
    </xf>
    <xf numFmtId="3" fontId="82" fillId="6" borderId="12" xfId="8" applyNumberFormat="1" applyFont="1" applyFill="1" applyBorder="1" applyAlignment="1">
      <alignment horizontal="center" vertical="center" wrapText="1"/>
    </xf>
    <xf numFmtId="3" fontId="82" fillId="6" borderId="16" xfId="8" applyNumberFormat="1" applyFont="1" applyFill="1" applyBorder="1" applyAlignment="1">
      <alignment horizontal="center" vertical="center" wrapText="1"/>
    </xf>
    <xf numFmtId="3" fontId="82" fillId="6" borderId="11" xfId="8" applyNumberFormat="1" applyFont="1" applyFill="1" applyBorder="1" applyAlignment="1">
      <alignment horizontal="center" vertical="center" wrapText="1"/>
    </xf>
    <xf numFmtId="0" fontId="72" fillId="0" borderId="29" xfId="2" applyFont="1" applyBorder="1" applyAlignment="1">
      <alignment horizontal="center" readingOrder="2"/>
    </xf>
    <xf numFmtId="3" fontId="77" fillId="2" borderId="30" xfId="8" applyNumberFormat="1" applyFont="1" applyFill="1" applyBorder="1" applyAlignment="1">
      <alignment horizontal="center" vertical="center" wrapText="1"/>
    </xf>
    <xf numFmtId="3" fontId="98" fillId="4" borderId="3" xfId="8" applyNumberFormat="1" applyFont="1" applyFill="1" applyBorder="1" applyAlignment="1">
      <alignment horizontal="left" vertical="center" wrapText="1"/>
    </xf>
    <xf numFmtId="3" fontId="93" fillId="11" borderId="3" xfId="8" applyNumberFormat="1" applyFont="1" applyFill="1" applyBorder="1" applyAlignment="1">
      <alignment horizontal="center" vertical="center" wrapText="1"/>
    </xf>
    <xf numFmtId="1" fontId="87" fillId="11" borderId="3" xfId="3" applyNumberFormat="1" applyFont="1" applyFill="1" applyBorder="1" applyAlignment="1">
      <alignment horizontal="center" vertical="center"/>
    </xf>
    <xf numFmtId="0" fontId="84" fillId="3" borderId="12" xfId="2" applyFont="1" applyFill="1" applyBorder="1" applyAlignment="1">
      <alignment horizontal="center" vertical="center" wrapText="1"/>
    </xf>
    <xf numFmtId="0" fontId="84" fillId="3" borderId="16" xfId="2" applyFont="1" applyFill="1" applyBorder="1" applyAlignment="1">
      <alignment horizontal="center" vertical="center" wrapText="1"/>
    </xf>
    <xf numFmtId="0" fontId="137" fillId="4" borderId="12" xfId="2" applyFont="1" applyFill="1" applyBorder="1" applyAlignment="1">
      <alignment horizontal="center" vertical="center" wrapText="1"/>
    </xf>
    <xf numFmtId="0" fontId="137" fillId="4" borderId="16" xfId="2" applyFont="1" applyFill="1" applyBorder="1" applyAlignment="1">
      <alignment horizontal="center" vertical="center" wrapText="1"/>
    </xf>
    <xf numFmtId="0" fontId="84" fillId="11" borderId="3" xfId="2" applyFont="1" applyFill="1" applyBorder="1" applyAlignment="1">
      <alignment horizontal="center" vertical="center" wrapText="1"/>
    </xf>
    <xf numFmtId="0" fontId="78" fillId="11" borderId="3" xfId="2" applyFont="1" applyFill="1" applyBorder="1" applyAlignment="1">
      <alignment horizontal="center" vertical="center"/>
    </xf>
    <xf numFmtId="0" fontId="87" fillId="11" borderId="10" xfId="2" applyFont="1" applyFill="1" applyBorder="1" applyAlignment="1">
      <alignment horizontal="center" vertical="center"/>
    </xf>
    <xf numFmtId="0" fontId="87" fillId="11" borderId="5" xfId="2" applyFont="1" applyFill="1" applyBorder="1" applyAlignment="1">
      <alignment horizontal="center" vertical="center"/>
    </xf>
    <xf numFmtId="0" fontId="87" fillId="11" borderId="9" xfId="2" applyFont="1" applyFill="1" applyBorder="1" applyAlignment="1">
      <alignment horizontal="center" vertical="center"/>
    </xf>
    <xf numFmtId="3" fontId="90" fillId="11" borderId="10" xfId="8" applyNumberFormat="1" applyFont="1" applyFill="1" applyBorder="1" applyAlignment="1">
      <alignment horizontal="center" vertical="center" wrapText="1"/>
    </xf>
    <xf numFmtId="3" fontId="90" fillId="11" borderId="5" xfId="8" applyNumberFormat="1" applyFont="1" applyFill="1" applyBorder="1" applyAlignment="1">
      <alignment horizontal="center" vertical="center" wrapText="1"/>
    </xf>
    <xf numFmtId="3" fontId="90" fillId="11" borderId="9" xfId="8" applyNumberFormat="1" applyFont="1" applyFill="1" applyBorder="1" applyAlignment="1">
      <alignment horizontal="center" vertical="center" wrapText="1"/>
    </xf>
    <xf numFmtId="0" fontId="83" fillId="3" borderId="15" xfId="2" applyFont="1" applyFill="1" applyBorder="1" applyAlignment="1">
      <alignment horizontal="center" vertical="center" wrapText="1"/>
    </xf>
    <xf numFmtId="0" fontId="83" fillId="3" borderId="0" xfId="2" applyFont="1" applyFill="1" applyAlignment="1">
      <alignment horizontal="center" vertical="center" wrapText="1"/>
    </xf>
    <xf numFmtId="0" fontId="83" fillId="3" borderId="35" xfId="2" applyFont="1" applyFill="1" applyBorder="1" applyAlignment="1">
      <alignment horizontal="center" vertical="center" wrapText="1"/>
    </xf>
    <xf numFmtId="3" fontId="93" fillId="3" borderId="10" xfId="8" applyNumberFormat="1" applyFont="1" applyFill="1" applyBorder="1" applyAlignment="1">
      <alignment horizontal="center" vertical="center" wrapText="1"/>
    </xf>
    <xf numFmtId="3" fontId="93" fillId="3" borderId="5" xfId="8" applyNumberFormat="1" applyFont="1" applyFill="1" applyBorder="1" applyAlignment="1">
      <alignment horizontal="center" vertical="center" wrapText="1"/>
    </xf>
    <xf numFmtId="3" fontId="93" fillId="3" borderId="9" xfId="8" applyNumberFormat="1" applyFont="1" applyFill="1" applyBorder="1" applyAlignment="1">
      <alignment horizontal="center" vertical="center" wrapText="1"/>
    </xf>
    <xf numFmtId="3" fontId="78" fillId="3" borderId="3" xfId="8" applyNumberFormat="1" applyFont="1" applyFill="1" applyBorder="1" applyAlignment="1">
      <alignment horizontal="center" vertical="center" wrapText="1"/>
    </xf>
    <xf numFmtId="3" fontId="87" fillId="3" borderId="3" xfId="8" applyNumberFormat="1" applyFont="1" applyFill="1" applyBorder="1" applyAlignment="1">
      <alignment horizontal="center" vertical="center" wrapText="1"/>
    </xf>
    <xf numFmtId="3" fontId="78" fillId="3" borderId="12" xfId="8" applyNumberFormat="1" applyFont="1" applyFill="1" applyBorder="1" applyAlignment="1">
      <alignment horizontal="center" vertical="center" wrapText="1"/>
    </xf>
    <xf numFmtId="3" fontId="78" fillId="3" borderId="16" xfId="8" applyNumberFormat="1" applyFont="1" applyFill="1" applyBorder="1" applyAlignment="1">
      <alignment horizontal="center" vertical="center" wrapText="1"/>
    </xf>
    <xf numFmtId="3" fontId="78" fillId="3" borderId="11" xfId="8" applyNumberFormat="1" applyFont="1" applyFill="1" applyBorder="1" applyAlignment="1">
      <alignment horizontal="center" vertical="center" wrapText="1"/>
    </xf>
    <xf numFmtId="3" fontId="77" fillId="4" borderId="11" xfId="8" applyNumberFormat="1" applyFont="1" applyFill="1" applyBorder="1" applyAlignment="1">
      <alignment horizontal="right" vertical="center" wrapText="1"/>
    </xf>
    <xf numFmtId="3" fontId="77" fillId="4" borderId="36" xfId="8" applyNumberFormat="1" applyFont="1" applyFill="1" applyBorder="1" applyAlignment="1">
      <alignment horizontal="left" vertical="center" wrapText="1"/>
    </xf>
    <xf numFmtId="0" fontId="144" fillId="4" borderId="3" xfId="2" applyFont="1" applyFill="1" applyBorder="1" applyAlignment="1">
      <alignment horizontal="center" vertical="center" wrapText="1"/>
    </xf>
    <xf numFmtId="170" fontId="127" fillId="3" borderId="3" xfId="14" applyNumberFormat="1" applyFont="1" applyFill="1" applyBorder="1" applyAlignment="1" applyProtection="1">
      <alignment vertical="center"/>
    </xf>
    <xf numFmtId="3" fontId="82" fillId="10" borderId="3" xfId="8" applyNumberFormat="1" applyFont="1" applyFill="1" applyBorder="1" applyAlignment="1">
      <alignment horizontal="center" vertical="center" wrapText="1"/>
    </xf>
    <xf numFmtId="170" fontId="127" fillId="3" borderId="3" xfId="14" applyNumberFormat="1" applyFont="1" applyFill="1" applyBorder="1" applyAlignment="1" applyProtection="1">
      <alignment horizontal="center" vertical="center"/>
      <protection locked="0"/>
    </xf>
    <xf numFmtId="3" fontId="102" fillId="3" borderId="3" xfId="8" applyNumberFormat="1" applyFont="1" applyFill="1" applyBorder="1" applyAlignment="1">
      <alignment horizontal="center" vertical="center" wrapText="1"/>
    </xf>
    <xf numFmtId="3" fontId="77" fillId="4" borderId="13" xfId="8" applyNumberFormat="1" applyFont="1" applyFill="1" applyBorder="1" applyAlignment="1">
      <alignment horizontal="right" vertical="center" wrapText="1" readingOrder="2"/>
    </xf>
    <xf numFmtId="3" fontId="77" fillId="4" borderId="10" xfId="8" applyNumberFormat="1" applyFont="1" applyFill="1" applyBorder="1" applyAlignment="1">
      <alignment horizontal="right" vertical="center" wrapText="1" readingOrder="2"/>
    </xf>
    <xf numFmtId="3" fontId="77" fillId="4" borderId="14" xfId="8" applyNumberFormat="1" applyFont="1" applyFill="1" applyBorder="1" applyAlignment="1">
      <alignment horizontal="right" vertical="center" wrapText="1" readingOrder="2"/>
    </xf>
    <xf numFmtId="3" fontId="119" fillId="3" borderId="3" xfId="8" applyNumberFormat="1" applyFont="1" applyFill="1" applyBorder="1" applyAlignment="1">
      <alignment horizontal="center" vertical="center" wrapText="1"/>
    </xf>
    <xf numFmtId="3" fontId="77" fillId="2" borderId="17" xfId="8" applyNumberFormat="1" applyFont="1" applyFill="1" applyBorder="1" applyAlignment="1">
      <alignment horizontal="left" vertical="center" wrapText="1" readingOrder="1"/>
    </xf>
    <xf numFmtId="3" fontId="77" fillId="2" borderId="50" xfId="8" applyNumberFormat="1" applyFont="1" applyFill="1" applyBorder="1" applyAlignment="1">
      <alignment horizontal="left" vertical="center" wrapText="1" readingOrder="1"/>
    </xf>
    <xf numFmtId="1" fontId="67" fillId="4" borderId="3" xfId="3" applyNumberFormat="1" applyFont="1" applyFill="1" applyBorder="1" applyAlignment="1">
      <alignment horizontal="center" vertical="center"/>
    </xf>
    <xf numFmtId="0" fontId="78" fillId="3" borderId="15" xfId="0" applyFont="1" applyFill="1" applyBorder="1" applyAlignment="1">
      <alignment horizontal="center" vertical="center" wrapText="1"/>
    </xf>
    <xf numFmtId="0" fontId="78" fillId="3" borderId="0" xfId="0" applyFont="1" applyFill="1" applyBorder="1" applyAlignment="1">
      <alignment horizontal="center" vertical="center" wrapText="1"/>
    </xf>
    <xf numFmtId="0" fontId="101" fillId="3" borderId="14" xfId="0" applyFont="1" applyFill="1" applyBorder="1" applyAlignment="1">
      <alignment horizontal="center" vertical="center" wrapText="1"/>
    </xf>
    <xf numFmtId="0" fontId="101" fillId="3" borderId="17" xfId="0" applyFont="1" applyFill="1" applyBorder="1" applyAlignment="1">
      <alignment horizontal="center" vertical="center" wrapText="1"/>
    </xf>
    <xf numFmtId="0" fontId="78" fillId="3" borderId="10" xfId="0" applyFont="1" applyFill="1" applyBorder="1" applyAlignment="1">
      <alignment horizontal="center" vertical="center" wrapText="1"/>
    </xf>
    <xf numFmtId="0" fontId="78" fillId="3" borderId="5" xfId="0" applyFont="1" applyFill="1" applyBorder="1" applyAlignment="1">
      <alignment horizontal="center" vertical="center" wrapText="1"/>
    </xf>
    <xf numFmtId="0" fontId="78" fillId="3" borderId="9" xfId="0" applyFont="1" applyFill="1" applyBorder="1" applyAlignment="1">
      <alignment horizontal="center" vertical="center" wrapText="1"/>
    </xf>
    <xf numFmtId="0" fontId="114" fillId="3" borderId="9" xfId="0" applyFont="1" applyFill="1" applyBorder="1" applyAlignment="1">
      <alignment horizontal="center" vertical="center" wrapText="1"/>
    </xf>
    <xf numFmtId="0" fontId="105" fillId="3" borderId="9" xfId="0" applyFont="1" applyFill="1" applyBorder="1" applyAlignment="1">
      <alignment horizontal="center" wrapText="1"/>
    </xf>
    <xf numFmtId="3" fontId="77" fillId="2" borderId="0" xfId="8" applyNumberFormat="1" applyFont="1" applyFill="1" applyAlignment="1">
      <alignment horizontal="center" vertical="center" wrapText="1"/>
    </xf>
    <xf numFmtId="0" fontId="101" fillId="3" borderId="9" xfId="0" applyFont="1" applyFill="1" applyBorder="1" applyAlignment="1">
      <alignment horizontal="center" wrapText="1"/>
    </xf>
    <xf numFmtId="0" fontId="115" fillId="3" borderId="9" xfId="0" applyFont="1" applyFill="1" applyBorder="1" applyAlignment="1">
      <alignment horizontal="center" vertical="center" wrapText="1"/>
    </xf>
    <xf numFmtId="0" fontId="78" fillId="11" borderId="12" xfId="2" applyFont="1" applyFill="1" applyBorder="1" applyAlignment="1">
      <alignment horizontal="right" vertical="center" indent="1" shrinkToFit="1"/>
    </xf>
    <xf numFmtId="0" fontId="78" fillId="11" borderId="16" xfId="2" applyFont="1" applyFill="1" applyBorder="1" applyAlignment="1">
      <alignment horizontal="right" vertical="center" indent="1" shrinkToFit="1"/>
    </xf>
    <xf numFmtId="0" fontId="78" fillId="3" borderId="10" xfId="6" applyFont="1" applyFill="1" applyBorder="1" applyAlignment="1">
      <alignment horizontal="center" vertical="center"/>
    </xf>
    <xf numFmtId="0" fontId="78" fillId="3" borderId="5" xfId="6" applyFont="1" applyFill="1" applyBorder="1" applyAlignment="1">
      <alignment horizontal="center" vertical="center"/>
    </xf>
    <xf numFmtId="0" fontId="78" fillId="3" borderId="9" xfId="6" applyFont="1" applyFill="1" applyBorder="1" applyAlignment="1">
      <alignment horizontal="center" vertical="center"/>
    </xf>
    <xf numFmtId="0" fontId="78" fillId="3" borderId="3" xfId="6" applyFont="1" applyFill="1" applyBorder="1" applyAlignment="1">
      <alignment horizontal="center" vertical="center"/>
    </xf>
    <xf numFmtId="0" fontId="41" fillId="0" borderId="17" xfId="6" applyFont="1" applyBorder="1" applyAlignment="1">
      <alignment horizontal="right" readingOrder="2"/>
    </xf>
    <xf numFmtId="0" fontId="41" fillId="2" borderId="0" xfId="6" applyFont="1" applyFill="1" applyAlignment="1">
      <alignment horizontal="center"/>
    </xf>
    <xf numFmtId="0" fontId="87" fillId="3" borderId="3" xfId="6" applyFont="1" applyFill="1" applyBorder="1" applyAlignment="1">
      <alignment horizontal="center" vertical="center" textRotation="90" wrapText="1"/>
    </xf>
    <xf numFmtId="0" fontId="87" fillId="3" borderId="3" xfId="6" applyFont="1" applyFill="1" applyBorder="1" applyAlignment="1">
      <alignment horizontal="center" vertical="center" textRotation="90" wrapText="1" readingOrder="2"/>
    </xf>
    <xf numFmtId="0" fontId="90" fillId="3" borderId="3" xfId="6" applyFont="1" applyFill="1" applyBorder="1" applyAlignment="1">
      <alignment horizontal="center" vertical="center" textRotation="90" wrapText="1" readingOrder="2"/>
    </xf>
    <xf numFmtId="0" fontId="89" fillId="3" borderId="3" xfId="6" applyFont="1" applyFill="1" applyBorder="1" applyAlignment="1">
      <alignment horizontal="center" vertical="center" textRotation="90" wrapText="1"/>
    </xf>
    <xf numFmtId="0" fontId="78" fillId="3" borderId="3" xfId="6" applyFont="1" applyFill="1" applyBorder="1" applyAlignment="1">
      <alignment horizontal="center" vertical="center" wrapText="1"/>
    </xf>
    <xf numFmtId="0" fontId="89" fillId="3" borderId="3" xfId="6" applyFont="1" applyFill="1" applyBorder="1" applyAlignment="1">
      <alignment horizontal="center" vertical="center" textRotation="90" wrapText="1" readingOrder="2"/>
    </xf>
    <xf numFmtId="0" fontId="59" fillId="4" borderId="11" xfId="2" applyFont="1" applyFill="1" applyBorder="1" applyAlignment="1">
      <alignment horizontal="center" vertical="center" wrapText="1"/>
    </xf>
    <xf numFmtId="3" fontId="82" fillId="0" borderId="3" xfId="2" applyNumberFormat="1" applyFont="1" applyBorder="1" applyAlignment="1">
      <alignment horizontal="center" vertical="center"/>
    </xf>
    <xf numFmtId="3" fontId="82" fillId="10" borderId="3" xfId="2" applyNumberFormat="1" applyFont="1" applyFill="1" applyBorder="1" applyAlignment="1">
      <alignment horizontal="center" vertical="center"/>
    </xf>
    <xf numFmtId="3" fontId="121" fillId="3" borderId="3" xfId="2" applyNumberFormat="1" applyFont="1" applyFill="1" applyBorder="1" applyAlignment="1">
      <alignment horizontal="center" vertical="center"/>
    </xf>
    <xf numFmtId="3" fontId="108" fillId="3" borderId="3" xfId="2" applyNumberFormat="1" applyFont="1" applyFill="1" applyBorder="1" applyAlignment="1">
      <alignment horizontal="center" vertical="center"/>
    </xf>
    <xf numFmtId="3" fontId="82" fillId="8" borderId="3" xfId="2" applyNumberFormat="1" applyFont="1" applyFill="1" applyBorder="1" applyAlignment="1">
      <alignment horizontal="center" vertical="center"/>
    </xf>
    <xf numFmtId="0" fontId="82" fillId="0" borderId="3" xfId="2" applyFont="1" applyBorder="1" applyAlignment="1">
      <alignment horizontal="center" vertical="center"/>
    </xf>
    <xf numFmtId="0" fontId="82" fillId="10" borderId="3" xfId="2" applyFont="1" applyFill="1" applyBorder="1" applyAlignment="1">
      <alignment horizontal="center" vertical="center"/>
    </xf>
    <xf numFmtId="0" fontId="108" fillId="3" borderId="3" xfId="2" applyFont="1" applyFill="1" applyBorder="1" applyAlignment="1">
      <alignment horizontal="center" vertical="center"/>
    </xf>
    <xf numFmtId="0" fontId="82" fillId="8" borderId="3" xfId="2" applyFont="1" applyFill="1" applyBorder="1" applyAlignment="1">
      <alignment horizontal="center" vertical="center"/>
    </xf>
    <xf numFmtId="0" fontId="76" fillId="12" borderId="3" xfId="2" applyFont="1" applyFill="1" applyBorder="1" applyAlignment="1">
      <alignment horizontal="center" vertical="center" wrapText="1"/>
    </xf>
    <xf numFmtId="0" fontId="78" fillId="11" borderId="16" xfId="2" applyFont="1" applyFill="1" applyBorder="1" applyAlignment="1">
      <alignment horizontal="left" vertical="center" shrinkToFit="1"/>
    </xf>
    <xf numFmtId="0" fontId="78" fillId="11" borderId="11" xfId="2" applyFont="1" applyFill="1" applyBorder="1" applyAlignment="1">
      <alignment horizontal="left" vertical="center" shrinkToFit="1"/>
    </xf>
    <xf numFmtId="0" fontId="14" fillId="0" borderId="34" xfId="0" applyFont="1" applyBorder="1" applyAlignment="1">
      <alignment horizontal="right" vertical="center" wrapText="1"/>
    </xf>
    <xf numFmtId="0" fontId="14" fillId="0" borderId="33" xfId="0" applyFont="1" applyBorder="1" applyAlignment="1">
      <alignment horizontal="right" vertical="center" wrapText="1"/>
    </xf>
    <xf numFmtId="0" fontId="14" fillId="0" borderId="28" xfId="0" applyFont="1" applyBorder="1" applyAlignment="1">
      <alignment horizontal="right" vertical="center" wrapText="1"/>
    </xf>
    <xf numFmtId="0" fontId="14" fillId="0" borderId="34" xfId="0" applyFont="1" applyBorder="1" applyAlignment="1">
      <alignment horizontal="left" vertical="center" wrapText="1"/>
    </xf>
    <xf numFmtId="0" fontId="14" fillId="0" borderId="33" xfId="0" applyFont="1" applyBorder="1" applyAlignment="1">
      <alignment horizontal="left" vertical="center" wrapText="1"/>
    </xf>
    <xf numFmtId="0" fontId="14" fillId="0" borderId="28" xfId="0" applyFont="1" applyBorder="1" applyAlignment="1">
      <alignment horizontal="left" vertical="center" wrapText="1"/>
    </xf>
    <xf numFmtId="0" fontId="78" fillId="3" borderId="12" xfId="2" applyFont="1" applyFill="1" applyBorder="1" applyAlignment="1">
      <alignment horizontal="center" vertical="center" readingOrder="2"/>
    </xf>
    <xf numFmtId="0" fontId="78" fillId="3" borderId="16" xfId="2" applyFont="1" applyFill="1" applyBorder="1" applyAlignment="1">
      <alignment horizontal="center" vertical="center" readingOrder="2"/>
    </xf>
    <xf numFmtId="0" fontId="78" fillId="3" borderId="11" xfId="2" applyFont="1" applyFill="1" applyBorder="1" applyAlignment="1">
      <alignment horizontal="center" vertical="center" readingOrder="2"/>
    </xf>
    <xf numFmtId="0" fontId="78" fillId="11" borderId="10" xfId="2" applyFont="1" applyFill="1" applyBorder="1" applyAlignment="1">
      <alignment horizontal="center" vertical="center" wrapText="1" shrinkToFit="1"/>
    </xf>
    <xf numFmtId="0" fontId="78" fillId="11" borderId="5" xfId="2" applyFont="1" applyFill="1" applyBorder="1" applyAlignment="1">
      <alignment horizontal="center" vertical="center" wrapText="1" shrinkToFit="1"/>
    </xf>
    <xf numFmtId="0" fontId="78" fillId="11" borderId="9" xfId="2" applyFont="1" applyFill="1" applyBorder="1" applyAlignment="1">
      <alignment horizontal="center" vertical="center" wrapText="1" shrinkToFit="1"/>
    </xf>
    <xf numFmtId="0" fontId="78" fillId="11" borderId="10" xfId="2" applyFont="1" applyFill="1" applyBorder="1" applyAlignment="1">
      <alignment horizontal="center" vertical="center" shrinkToFit="1"/>
    </xf>
    <xf numFmtId="0" fontId="78" fillId="11" borderId="5" xfId="2" applyFont="1" applyFill="1" applyBorder="1" applyAlignment="1">
      <alignment horizontal="center" vertical="center" shrinkToFit="1"/>
    </xf>
    <xf numFmtId="0" fontId="78" fillId="11" borderId="9" xfId="2" applyFont="1" applyFill="1" applyBorder="1" applyAlignment="1">
      <alignment horizontal="center" vertical="center" shrinkToFit="1"/>
    </xf>
    <xf numFmtId="0" fontId="76" fillId="11" borderId="15" xfId="2" applyFont="1" applyFill="1" applyBorder="1" applyAlignment="1">
      <alignment horizontal="center" vertical="center" wrapText="1"/>
    </xf>
    <xf numFmtId="0" fontId="76" fillId="11" borderId="0" xfId="2" applyFont="1" applyFill="1" applyAlignment="1">
      <alignment horizontal="center" vertical="center" wrapText="1"/>
    </xf>
    <xf numFmtId="0" fontId="57" fillId="4" borderId="15" xfId="2" applyFont="1" applyFill="1" applyBorder="1" applyAlignment="1">
      <alignment horizontal="center" vertical="center" wrapText="1"/>
    </xf>
    <xf numFmtId="0" fontId="57" fillId="4" borderId="0" xfId="2" applyFont="1" applyFill="1" applyAlignment="1">
      <alignment horizontal="center" vertical="center" wrapText="1"/>
    </xf>
    <xf numFmtId="0" fontId="78" fillId="11" borderId="14" xfId="6" applyFont="1" applyFill="1" applyBorder="1" applyAlignment="1">
      <alignment horizontal="center" vertical="center" wrapText="1"/>
    </xf>
    <xf numFmtId="0" fontId="78" fillId="11" borderId="17" xfId="6" applyFont="1" applyFill="1" applyBorder="1" applyAlignment="1">
      <alignment horizontal="center" vertical="center" wrapText="1"/>
    </xf>
    <xf numFmtId="0" fontId="78" fillId="11" borderId="13" xfId="6" applyFont="1" applyFill="1" applyBorder="1" applyAlignment="1">
      <alignment horizontal="center" vertical="center" wrapText="1"/>
    </xf>
    <xf numFmtId="0" fontId="78" fillId="11" borderId="18" xfId="6" applyFont="1" applyFill="1" applyBorder="1" applyAlignment="1">
      <alignment horizontal="center" vertical="center" wrapText="1"/>
    </xf>
    <xf numFmtId="0" fontId="78" fillId="11" borderId="7" xfId="6" applyFont="1" applyFill="1" applyBorder="1" applyAlignment="1">
      <alignment horizontal="center" vertical="center" wrapText="1"/>
    </xf>
    <xf numFmtId="0" fontId="78" fillId="11" borderId="6" xfId="6" applyFont="1" applyFill="1" applyBorder="1" applyAlignment="1">
      <alignment horizontal="center" vertical="center" wrapText="1"/>
    </xf>
    <xf numFmtId="0" fontId="143" fillId="0" borderId="0" xfId="2" applyFont="1" applyAlignment="1">
      <alignment horizontal="center" vertical="center" wrapText="1"/>
    </xf>
    <xf numFmtId="0" fontId="85" fillId="3" borderId="3" xfId="6" applyFont="1" applyFill="1" applyBorder="1" applyAlignment="1">
      <alignment horizontal="center" vertical="center" wrapText="1"/>
    </xf>
    <xf numFmtId="0" fontId="110" fillId="3" borderId="3" xfId="2" applyFont="1" applyFill="1" applyBorder="1" applyAlignment="1">
      <alignment horizontal="center" vertical="center" wrapText="1"/>
    </xf>
    <xf numFmtId="0" fontId="89" fillId="9" borderId="3" xfId="30" applyFont="1" applyFill="1" applyBorder="1" applyAlignment="1">
      <alignment vertical="center" wrapText="1"/>
    </xf>
    <xf numFmtId="0" fontId="89" fillId="9" borderId="3" xfId="30" applyFont="1" applyFill="1" applyBorder="1" applyAlignment="1">
      <alignment horizontal="center" vertical="center" wrapText="1"/>
    </xf>
    <xf numFmtId="0" fontId="77" fillId="7" borderId="16" xfId="6" applyFont="1" applyFill="1" applyBorder="1" applyAlignment="1">
      <alignment horizontal="center"/>
    </xf>
    <xf numFmtId="0" fontId="36" fillId="2" borderId="17" xfId="6" applyFont="1" applyFill="1" applyBorder="1" applyAlignment="1">
      <alignment horizontal="left" vertical="center" wrapText="1"/>
    </xf>
    <xf numFmtId="0" fontId="112" fillId="3" borderId="3" xfId="6" applyFont="1" applyFill="1" applyBorder="1" applyAlignment="1">
      <alignment horizontal="center" vertical="center" wrapText="1"/>
    </xf>
    <xf numFmtId="0" fontId="112" fillId="3" borderId="10" xfId="6" applyFont="1" applyFill="1" applyBorder="1" applyAlignment="1">
      <alignment horizontal="center" vertical="center" wrapText="1"/>
    </xf>
    <xf numFmtId="0" fontId="112" fillId="3" borderId="5" xfId="6" applyFont="1" applyFill="1" applyBorder="1" applyAlignment="1">
      <alignment horizontal="center" vertical="center" wrapText="1"/>
    </xf>
    <xf numFmtId="0" fontId="112" fillId="3" borderId="9" xfId="6" applyFont="1" applyFill="1" applyBorder="1" applyAlignment="1">
      <alignment horizontal="center" vertical="center" wrapText="1"/>
    </xf>
    <xf numFmtId="0" fontId="36" fillId="2" borderId="17" xfId="6" applyFont="1" applyFill="1" applyBorder="1" applyAlignment="1">
      <alignment horizontal="right" vertical="center" wrapText="1"/>
    </xf>
    <xf numFmtId="0" fontId="76" fillId="3" borderId="15" xfId="2" applyFont="1" applyFill="1" applyBorder="1" applyAlignment="1">
      <alignment horizontal="center" vertical="center" wrapText="1"/>
    </xf>
    <xf numFmtId="0" fontId="76" fillId="3" borderId="0" xfId="2" applyFont="1" applyFill="1" applyAlignment="1">
      <alignment horizontal="center" vertical="center" wrapText="1"/>
    </xf>
    <xf numFmtId="0" fontId="77" fillId="4" borderId="16" xfId="8" applyFont="1" applyFill="1" applyBorder="1" applyAlignment="1">
      <alignment horizontal="left" vertical="center" wrapText="1"/>
    </xf>
    <xf numFmtId="0" fontId="72" fillId="2" borderId="0" xfId="6" applyFont="1" applyFill="1" applyAlignment="1">
      <alignment horizontal="center" wrapText="1" readingOrder="2"/>
    </xf>
    <xf numFmtId="0" fontId="112" fillId="3" borderId="15" xfId="6" applyFont="1" applyFill="1" applyBorder="1" applyAlignment="1">
      <alignment horizontal="center" vertical="center" wrapText="1"/>
    </xf>
    <xf numFmtId="0" fontId="112" fillId="3" borderId="18" xfId="6" applyFont="1" applyFill="1" applyBorder="1" applyAlignment="1">
      <alignment horizontal="center" vertical="center" wrapText="1"/>
    </xf>
    <xf numFmtId="0" fontId="112" fillId="3" borderId="4" xfId="6" applyFont="1" applyFill="1" applyBorder="1" applyAlignment="1">
      <alignment horizontal="center" vertical="center" wrapText="1"/>
    </xf>
    <xf numFmtId="0" fontId="112" fillId="3" borderId="6" xfId="6" applyFont="1" applyFill="1" applyBorder="1" applyAlignment="1">
      <alignment horizontal="center" vertical="center" wrapText="1"/>
    </xf>
    <xf numFmtId="0" fontId="87" fillId="3" borderId="3" xfId="6" applyFont="1" applyFill="1" applyBorder="1" applyAlignment="1">
      <alignment horizontal="center" vertical="center" wrapText="1"/>
    </xf>
    <xf numFmtId="0" fontId="87" fillId="3" borderId="10" xfId="6" applyFont="1" applyFill="1" applyBorder="1" applyAlignment="1">
      <alignment horizontal="center" vertical="center" wrapText="1"/>
    </xf>
    <xf numFmtId="0" fontId="87" fillId="3" borderId="5" xfId="6" applyFont="1" applyFill="1" applyBorder="1" applyAlignment="1">
      <alignment horizontal="center" vertical="center" wrapText="1"/>
    </xf>
    <xf numFmtId="0" fontId="87" fillId="3" borderId="9" xfId="6" applyFont="1" applyFill="1" applyBorder="1" applyAlignment="1">
      <alignment horizontal="center" vertical="center" wrapText="1"/>
    </xf>
    <xf numFmtId="0" fontId="126" fillId="3" borderId="3" xfId="6" applyFont="1" applyFill="1" applyBorder="1" applyAlignment="1">
      <alignment horizontal="center" vertical="center" wrapText="1"/>
    </xf>
  </cellXfs>
  <cellStyles count="45">
    <cellStyle name="Comma" xfId="14" builtinId="3"/>
    <cellStyle name="Comma [0] 2" xfId="3"/>
    <cellStyle name="Comma 2" xfId="23"/>
    <cellStyle name="Comma 3" xfId="20"/>
    <cellStyle name="Comma 4" xfId="21"/>
    <cellStyle name="Comma 5" xfId="24"/>
    <cellStyle name="Comma 6" xfId="28"/>
    <cellStyle name="Comma 7" xfId="26"/>
    <cellStyle name="Currency 2" xfId="32"/>
    <cellStyle name="MS_Arabic" xfId="5"/>
    <cellStyle name="MS_Latin" xfId="4"/>
    <cellStyle name="Normal" xfId="0" builtinId="0"/>
    <cellStyle name="Normal 10" xfId="31"/>
    <cellStyle name="Normal 10 2" xfId="18"/>
    <cellStyle name="Normal 11" xfId="2"/>
    <cellStyle name="Normal 13" xfId="11"/>
    <cellStyle name="Normal 13 2" xfId="22"/>
    <cellStyle name="Normal 13 3" xfId="27"/>
    <cellStyle name="Normal 13 4" xfId="30"/>
    <cellStyle name="Normal 2" xfId="6"/>
    <cellStyle name="Normal 2 2 4" xfId="7"/>
    <cellStyle name="Normal 2 2 5" xfId="16"/>
    <cellStyle name="Normal 2 3" xfId="39"/>
    <cellStyle name="Normal 2 3 4" xfId="9"/>
    <cellStyle name="Normal 2 6" xfId="38"/>
    <cellStyle name="Normal 3" xfId="13"/>
    <cellStyle name="Normal 3 2" xfId="35"/>
    <cellStyle name="Normal 3 2 2" xfId="10"/>
    <cellStyle name="Normal 3 2 3" xfId="17"/>
    <cellStyle name="Normal 3 4" xfId="8"/>
    <cellStyle name="Normal 4" xfId="36"/>
    <cellStyle name="Normal 4 4" xfId="37"/>
    <cellStyle name="Normal 5" xfId="12"/>
    <cellStyle name="Normal 5 3" xfId="40"/>
    <cellStyle name="Normal 6" xfId="34"/>
    <cellStyle name="Normal 7" xfId="41"/>
    <cellStyle name="Normal 7 2" xfId="19"/>
    <cellStyle name="Normal 7 2 2" xfId="25"/>
    <cellStyle name="Normal 7 2 3" xfId="29"/>
    <cellStyle name="Normal 7 2 4" xfId="44"/>
    <cellStyle name="Normal 8 2" xfId="33"/>
    <cellStyle name="Normal 9 2" xfId="15"/>
    <cellStyle name="Normal_ورقة1 2" xfId="43"/>
    <cellStyle name="Percent" xfId="1" builtinId="5"/>
    <cellStyle name="ارتباط تشعبي" xfId="42" builtinId="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657"/>
      <color rgb="FFD5D2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2" name="نص 8">
          <a:extLst>
            <a:ext uri="{FF2B5EF4-FFF2-40B4-BE49-F238E27FC236}">
              <a16:creationId xmlns:a16="http://schemas.microsoft.com/office/drawing/2014/main" id="{00000000-0008-0000-0400-000002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Total</a:t>
          </a:r>
        </a:p>
      </xdr:txBody>
    </xdr:sp>
    <xdr:clientData/>
  </xdr:twoCellAnchor>
  <xdr:twoCellAnchor>
    <xdr:from>
      <xdr:col>0</xdr:col>
      <xdr:colOff>0</xdr:colOff>
      <xdr:row>5</xdr:row>
      <xdr:rowOff>0</xdr:rowOff>
    </xdr:from>
    <xdr:to>
      <xdr:col>0</xdr:col>
      <xdr:colOff>0</xdr:colOff>
      <xdr:row>5</xdr:row>
      <xdr:rowOff>0</xdr:rowOff>
    </xdr:to>
    <xdr:sp macro="" textlink="">
      <xdr:nvSpPr>
        <xdr:cNvPr id="3" name="نص 10">
          <a:extLst>
            <a:ext uri="{FF2B5EF4-FFF2-40B4-BE49-F238E27FC236}">
              <a16:creationId xmlns:a16="http://schemas.microsoft.com/office/drawing/2014/main" id="{00000000-0008-0000-0400-000003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أخرى</a:t>
          </a:r>
        </a:p>
        <a:p>
          <a:pPr algn="ctr" rtl="0">
            <a:defRPr sz="1000"/>
          </a:pPr>
          <a:r>
            <a:rPr lang="en-US" sz="1100" b="1" i="0" strike="noStrike">
              <a:solidFill>
                <a:srgbClr val="000000"/>
              </a:solidFill>
              <a:latin typeface="Times New Roman"/>
              <a:cs typeface="Times New Roman"/>
            </a:rPr>
            <a:t>Other</a:t>
          </a:r>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نص 12">
          <a:extLst>
            <a:ext uri="{FF2B5EF4-FFF2-40B4-BE49-F238E27FC236}">
              <a16:creationId xmlns:a16="http://schemas.microsoft.com/office/drawing/2014/main" id="{00000000-0008-0000-0400-000004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نفسية وأعصاب</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General</a:t>
          </a:r>
        </a:p>
      </xdr:txBody>
    </xdr:sp>
    <xdr:clientData/>
  </xdr:twoCellAnchor>
  <xdr:twoCellAnchor>
    <xdr:from>
      <xdr:col>0</xdr:col>
      <xdr:colOff>0</xdr:colOff>
      <xdr:row>5</xdr:row>
      <xdr:rowOff>0</xdr:rowOff>
    </xdr:from>
    <xdr:to>
      <xdr:col>0</xdr:col>
      <xdr:colOff>0</xdr:colOff>
      <xdr:row>5</xdr:row>
      <xdr:rowOff>0</xdr:rowOff>
    </xdr:to>
    <xdr:sp macro="" textlink="">
      <xdr:nvSpPr>
        <xdr:cNvPr id="5" name="نص 13">
          <a:extLst>
            <a:ext uri="{FF2B5EF4-FFF2-40B4-BE49-F238E27FC236}">
              <a16:creationId xmlns:a16="http://schemas.microsoft.com/office/drawing/2014/main" id="{00000000-0008-0000-0400-000005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حروق وتجميل</a:t>
          </a:r>
          <a:endParaRPr lang="ar-SA" sz="1000" b="0" i="0" strike="noStrike">
            <a:solidFill>
              <a:srgbClr val="000000"/>
            </a:solidFill>
            <a:latin typeface="MS Sans Serif"/>
          </a:endParaRPr>
        </a:p>
        <a:p>
          <a:pPr algn="ctr" rtl="0">
            <a:defRPr sz="1000"/>
          </a:pPr>
          <a:r>
            <a:rPr lang="en-US" sz="800" b="0" i="0" strike="noStrike">
              <a:solidFill>
                <a:srgbClr val="000000"/>
              </a:solidFill>
              <a:latin typeface="Times New Roman"/>
              <a:cs typeface="Times New Roman"/>
            </a:rPr>
            <a:t>Plastic &amp; Burns</a:t>
          </a:r>
        </a:p>
      </xdr:txBody>
    </xdr:sp>
    <xdr:clientData/>
  </xdr:twoCellAnchor>
  <xdr:twoCellAnchor>
    <xdr:from>
      <xdr:col>0</xdr:col>
      <xdr:colOff>0</xdr:colOff>
      <xdr:row>5</xdr:row>
      <xdr:rowOff>0</xdr:rowOff>
    </xdr:from>
    <xdr:to>
      <xdr:col>0</xdr:col>
      <xdr:colOff>0</xdr:colOff>
      <xdr:row>5</xdr:row>
      <xdr:rowOff>0</xdr:rowOff>
    </xdr:to>
    <xdr:sp macro="" textlink="">
      <xdr:nvSpPr>
        <xdr:cNvPr id="6" name="نص 26">
          <a:extLst>
            <a:ext uri="{FF2B5EF4-FFF2-40B4-BE49-F238E27FC236}">
              <a16:creationId xmlns:a16="http://schemas.microsoft.com/office/drawing/2014/main" id="{00000000-0008-0000-0400-000006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عزل</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Isolation</a:t>
          </a:r>
        </a:p>
      </xdr:txBody>
    </xdr:sp>
    <xdr:clientData/>
  </xdr:twoCellAnchor>
  <xdr:twoCellAnchor>
    <xdr:from>
      <xdr:col>0</xdr:col>
      <xdr:colOff>0</xdr:colOff>
      <xdr:row>5</xdr:row>
      <xdr:rowOff>0</xdr:rowOff>
    </xdr:from>
    <xdr:to>
      <xdr:col>0</xdr:col>
      <xdr:colOff>0</xdr:colOff>
      <xdr:row>5</xdr:row>
      <xdr:rowOff>0</xdr:rowOff>
    </xdr:to>
    <xdr:sp macro="" textlink="">
      <xdr:nvSpPr>
        <xdr:cNvPr id="7" name="نص 63">
          <a:extLst>
            <a:ext uri="{FF2B5EF4-FFF2-40B4-BE49-F238E27FC236}">
              <a16:creationId xmlns:a16="http://schemas.microsoft.com/office/drawing/2014/main" id="{00000000-0008-0000-0400-000007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36576" rIns="27432" bIns="36576" anchor="ctr" upright="1"/>
        <a:lstStyle/>
        <a:p>
          <a:pPr algn="ctr" rtl="0">
            <a:defRPr sz="1000"/>
          </a:pPr>
          <a:r>
            <a:rPr lang="ar-SA" sz="900" b="1" i="0" strike="noStrike">
              <a:solidFill>
                <a:srgbClr val="000000"/>
              </a:solidFill>
              <a:cs typeface="Traditional Arabic"/>
            </a:rPr>
            <a:t>عدد المستوصفات</a:t>
          </a:r>
          <a:endParaRPr lang="ar-SA" sz="1000" b="0" i="0" strike="noStrike">
            <a:solidFill>
              <a:srgbClr val="000000"/>
            </a:solidFill>
            <a:latin typeface="MS Sans Serif"/>
          </a:endParaRPr>
        </a:p>
        <a:p>
          <a:pPr algn="ctr" rtl="0">
            <a:defRPr sz="1000"/>
          </a:pPr>
          <a:r>
            <a:rPr lang="en-US" sz="800" b="1" i="0" strike="noStrike">
              <a:solidFill>
                <a:srgbClr val="000000"/>
              </a:solidFill>
              <a:latin typeface="Times New Roman"/>
              <a:cs typeface="Times New Roman"/>
            </a:rPr>
            <a:t>Dispensary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0</xdr:col>
      <xdr:colOff>0</xdr:colOff>
      <xdr:row>4</xdr:row>
      <xdr:rowOff>2381</xdr:rowOff>
    </xdr:to>
    <xdr:sp macro="" textlink="">
      <xdr:nvSpPr>
        <xdr:cNvPr id="2" name="نص 7">
          <a:extLst>
            <a:ext uri="{FF2B5EF4-FFF2-40B4-BE49-F238E27FC236}">
              <a16:creationId xmlns:a16="http://schemas.microsoft.com/office/drawing/2014/main" id="{00000000-0008-0000-0C00-000002000000}"/>
            </a:ext>
          </a:extLst>
        </xdr:cNvPr>
        <xdr:cNvSpPr txBox="1">
          <a:spLocks noChangeArrowheads="1"/>
        </xdr:cNvSpPr>
      </xdr:nvSpPr>
      <xdr:spPr bwMode="auto">
        <a:xfrm>
          <a:off x="8432958750" y="1288256"/>
          <a:ext cx="0" cy="3810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جذام</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Leprosy</a:t>
          </a:r>
        </a:p>
      </xdr:txBody>
    </xdr:sp>
    <xdr:clientData/>
  </xdr:twoCellAnchor>
  <xdr:twoCellAnchor>
    <xdr:from>
      <xdr:col>0</xdr:col>
      <xdr:colOff>0</xdr:colOff>
      <xdr:row>3</xdr:row>
      <xdr:rowOff>38100</xdr:rowOff>
    </xdr:from>
    <xdr:to>
      <xdr:col>0</xdr:col>
      <xdr:colOff>0</xdr:colOff>
      <xdr:row>4</xdr:row>
      <xdr:rowOff>2381</xdr:rowOff>
    </xdr:to>
    <xdr:sp macro="" textlink="">
      <xdr:nvSpPr>
        <xdr:cNvPr id="3" name="نص 8">
          <a:extLst>
            <a:ext uri="{FF2B5EF4-FFF2-40B4-BE49-F238E27FC236}">
              <a16:creationId xmlns:a16="http://schemas.microsoft.com/office/drawing/2014/main" id="{00000000-0008-0000-0C00-000003000000}"/>
            </a:ext>
          </a:extLst>
        </xdr:cNvPr>
        <xdr:cNvSpPr txBox="1">
          <a:spLocks noChangeArrowheads="1"/>
        </xdr:cNvSpPr>
      </xdr:nvSpPr>
      <xdr:spPr bwMode="auto">
        <a:xfrm>
          <a:off x="8432958750" y="1288256"/>
          <a:ext cx="0" cy="3810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Total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38100</xdr:rowOff>
    </xdr:from>
    <xdr:to>
      <xdr:col>0</xdr:col>
      <xdr:colOff>0</xdr:colOff>
      <xdr:row>4</xdr:row>
      <xdr:rowOff>457200</xdr:rowOff>
    </xdr:to>
    <xdr:sp macro="" textlink="">
      <xdr:nvSpPr>
        <xdr:cNvPr id="2" name="نص 7">
          <a:extLst>
            <a:ext uri="{FF2B5EF4-FFF2-40B4-BE49-F238E27FC236}">
              <a16:creationId xmlns:a16="http://schemas.microsoft.com/office/drawing/2014/main" id="{00000000-0008-0000-0E00-000002000000}"/>
            </a:ext>
          </a:extLst>
        </xdr:cNvPr>
        <xdr:cNvSpPr txBox="1">
          <a:spLocks noChangeArrowheads="1"/>
        </xdr:cNvSpPr>
      </xdr:nvSpPr>
      <xdr:spPr bwMode="auto">
        <a:xfrm>
          <a:off x="8692684333" y="1720850"/>
          <a:ext cx="0" cy="4191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جذام</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Leprosy</a:t>
          </a:r>
        </a:p>
      </xdr:txBody>
    </xdr:sp>
    <xdr:clientData/>
  </xdr:twoCellAnchor>
  <xdr:twoCellAnchor>
    <xdr:from>
      <xdr:col>0</xdr:col>
      <xdr:colOff>0</xdr:colOff>
      <xdr:row>4</xdr:row>
      <xdr:rowOff>38100</xdr:rowOff>
    </xdr:from>
    <xdr:to>
      <xdr:col>0</xdr:col>
      <xdr:colOff>0</xdr:colOff>
      <xdr:row>4</xdr:row>
      <xdr:rowOff>457200</xdr:rowOff>
    </xdr:to>
    <xdr:sp macro="" textlink="">
      <xdr:nvSpPr>
        <xdr:cNvPr id="3" name="نص 8">
          <a:extLst>
            <a:ext uri="{FF2B5EF4-FFF2-40B4-BE49-F238E27FC236}">
              <a16:creationId xmlns:a16="http://schemas.microsoft.com/office/drawing/2014/main" id="{00000000-0008-0000-0E00-000003000000}"/>
            </a:ext>
          </a:extLst>
        </xdr:cNvPr>
        <xdr:cNvSpPr txBox="1">
          <a:spLocks noChangeArrowheads="1"/>
        </xdr:cNvSpPr>
      </xdr:nvSpPr>
      <xdr:spPr bwMode="auto">
        <a:xfrm>
          <a:off x="8692684333" y="1720850"/>
          <a:ext cx="0" cy="4191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Total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نص 37">
          <a:extLst>
            <a:ext uri="{FF2B5EF4-FFF2-40B4-BE49-F238E27FC236}">
              <a16:creationId xmlns:a16="http://schemas.microsoft.com/office/drawing/2014/main" id="{00000000-0008-0000-1500-000002000000}"/>
            </a:ext>
          </a:extLst>
        </xdr:cNvPr>
        <xdr:cNvSpPr txBox="1">
          <a:spLocks noChangeArrowheads="1"/>
        </xdr:cNvSpPr>
      </xdr:nvSpPr>
      <xdr:spPr bwMode="auto">
        <a:xfrm>
          <a:off x="8468062705" y="1134341"/>
          <a:ext cx="0" cy="0"/>
        </a:xfrm>
        <a:prstGeom prst="rect">
          <a:avLst/>
        </a:prstGeom>
        <a:solidFill>
          <a:srgbClr val="FFFFFF"/>
        </a:solidFill>
        <a:ln w="1">
          <a:solidFill>
            <a:srgbClr val="FFFFFF"/>
          </a:solidFill>
          <a:miter lim="800000"/>
          <a:headEnd/>
          <a:tailEnd/>
        </a:ln>
      </xdr:spPr>
      <xdr:txBody>
        <a:bodyPr vertOverflow="clip" wrap="square" lIns="27432" tIns="36576" rIns="27432" bIns="0" anchor="t" upright="1"/>
        <a:lstStyle/>
        <a:p>
          <a:pPr algn="ctr" rtl="0">
            <a:defRPr sz="1000"/>
          </a:pPr>
          <a:r>
            <a:rPr lang="ar-SA" sz="8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800" b="0" i="0" strike="noStrike">
              <a:solidFill>
                <a:srgbClr val="000000"/>
              </a:solidFill>
              <a:latin typeface="Times New Roman"/>
              <a:cs typeface="Times New Roman"/>
            </a:rPr>
            <a:t>Total</a:t>
          </a:r>
        </a:p>
      </xdr:txBody>
    </xdr:sp>
    <xdr:clientData/>
  </xdr:twoCellAnchor>
  <xdr:twoCellAnchor>
    <xdr:from>
      <xdr:col>0</xdr:col>
      <xdr:colOff>0</xdr:colOff>
      <xdr:row>31</xdr:row>
      <xdr:rowOff>171450</xdr:rowOff>
    </xdr:from>
    <xdr:to>
      <xdr:col>0</xdr:col>
      <xdr:colOff>0</xdr:colOff>
      <xdr:row>31</xdr:row>
      <xdr:rowOff>273556</xdr:rowOff>
    </xdr:to>
    <xdr:sp macro="" textlink="">
      <xdr:nvSpPr>
        <xdr:cNvPr id="3" name="Text Box 48">
          <a:extLst>
            <a:ext uri="{FF2B5EF4-FFF2-40B4-BE49-F238E27FC236}">
              <a16:creationId xmlns:a16="http://schemas.microsoft.com/office/drawing/2014/main" id="{00000000-0008-0000-1500-000003000000}"/>
            </a:ext>
          </a:extLst>
        </xdr:cNvPr>
        <xdr:cNvSpPr txBox="1">
          <a:spLocks noChangeArrowheads="1"/>
        </xdr:cNvSpPr>
      </xdr:nvSpPr>
      <xdr:spPr bwMode="auto">
        <a:xfrm>
          <a:off x="8468062705" y="13497791"/>
          <a:ext cx="0" cy="102106"/>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MS Sans Serif"/>
            </a:rPr>
            <a:t>*</a:t>
          </a:r>
        </a:p>
      </xdr:txBody>
    </xdr:sp>
    <xdr:clientData/>
  </xdr:twoCellAnchor>
  <xdr:twoCellAnchor>
    <xdr:from>
      <xdr:col>7</xdr:col>
      <xdr:colOff>0</xdr:colOff>
      <xdr:row>32</xdr:row>
      <xdr:rowOff>57150</xdr:rowOff>
    </xdr:from>
    <xdr:to>
      <xdr:col>7</xdr:col>
      <xdr:colOff>0</xdr:colOff>
      <xdr:row>32</xdr:row>
      <xdr:rowOff>153194</xdr:rowOff>
    </xdr:to>
    <xdr:sp macro="" textlink="">
      <xdr:nvSpPr>
        <xdr:cNvPr id="4" name="Text Box 49">
          <a:extLst>
            <a:ext uri="{FF2B5EF4-FFF2-40B4-BE49-F238E27FC236}">
              <a16:creationId xmlns:a16="http://schemas.microsoft.com/office/drawing/2014/main" id="{00000000-0008-0000-1500-000004000000}"/>
            </a:ext>
          </a:extLst>
        </xdr:cNvPr>
        <xdr:cNvSpPr txBox="1">
          <a:spLocks noChangeArrowheads="1"/>
        </xdr:cNvSpPr>
      </xdr:nvSpPr>
      <xdr:spPr bwMode="auto">
        <a:xfrm>
          <a:off x="8461802182" y="14076218"/>
          <a:ext cx="0" cy="96044"/>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MS Sans Serif"/>
            </a:rPr>
            <a:t>**</a:t>
          </a:r>
        </a:p>
      </xdr:txBody>
    </xdr:sp>
    <xdr:clientData/>
  </xdr:twoCellAnchor>
  <xdr:twoCellAnchor>
    <xdr:from>
      <xdr:col>0</xdr:col>
      <xdr:colOff>0</xdr:colOff>
      <xdr:row>3</xdr:row>
      <xdr:rowOff>0</xdr:rowOff>
    </xdr:from>
    <xdr:to>
      <xdr:col>0</xdr:col>
      <xdr:colOff>0</xdr:colOff>
      <xdr:row>3</xdr:row>
      <xdr:rowOff>0</xdr:rowOff>
    </xdr:to>
    <xdr:sp macro="" textlink="">
      <xdr:nvSpPr>
        <xdr:cNvPr id="5" name="Text Box 50">
          <a:extLst>
            <a:ext uri="{FF2B5EF4-FFF2-40B4-BE49-F238E27FC236}">
              <a16:creationId xmlns:a16="http://schemas.microsoft.com/office/drawing/2014/main" id="{00000000-0008-0000-1500-000005000000}"/>
            </a:ext>
          </a:extLst>
        </xdr:cNvPr>
        <xdr:cNvSpPr txBox="1">
          <a:spLocks noChangeArrowheads="1"/>
        </xdr:cNvSpPr>
      </xdr:nvSpPr>
      <xdr:spPr bwMode="auto">
        <a:xfrm>
          <a:off x="8468062705" y="1134341"/>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sz="1000" b="0" i="0" strike="noStrike">
              <a:solidFill>
                <a:srgbClr val="000000"/>
              </a:solidFill>
              <a:latin typeface="MS Sans Serif"/>
            </a:rPr>
            <a:t>**</a:t>
          </a:r>
        </a:p>
      </xdr:txBody>
    </xdr:sp>
    <xdr:clientData/>
  </xdr:twoCellAnchor>
  <xdr:twoCellAnchor>
    <xdr:from>
      <xdr:col>0</xdr:col>
      <xdr:colOff>0</xdr:colOff>
      <xdr:row>3</xdr:row>
      <xdr:rowOff>0</xdr:rowOff>
    </xdr:from>
    <xdr:to>
      <xdr:col>0</xdr:col>
      <xdr:colOff>0</xdr:colOff>
      <xdr:row>3</xdr:row>
      <xdr:rowOff>0</xdr:rowOff>
    </xdr:to>
    <xdr:sp macro="" textlink="">
      <xdr:nvSpPr>
        <xdr:cNvPr id="6" name="نص 37">
          <a:extLst>
            <a:ext uri="{FF2B5EF4-FFF2-40B4-BE49-F238E27FC236}">
              <a16:creationId xmlns:a16="http://schemas.microsoft.com/office/drawing/2014/main" id="{00000000-0008-0000-1500-000007000000}"/>
            </a:ext>
          </a:extLst>
        </xdr:cNvPr>
        <xdr:cNvSpPr txBox="1">
          <a:spLocks noChangeArrowheads="1"/>
        </xdr:cNvSpPr>
      </xdr:nvSpPr>
      <xdr:spPr bwMode="auto">
        <a:xfrm>
          <a:off x="8468062705" y="1134341"/>
          <a:ext cx="0" cy="0"/>
        </a:xfrm>
        <a:prstGeom prst="rect">
          <a:avLst/>
        </a:prstGeom>
        <a:solidFill>
          <a:srgbClr val="FFFFFF"/>
        </a:solidFill>
        <a:ln w="1">
          <a:solidFill>
            <a:srgbClr val="FFFFFF"/>
          </a:solidFill>
          <a:miter lim="800000"/>
          <a:headEnd/>
          <a:tailEnd/>
        </a:ln>
      </xdr:spPr>
      <xdr:txBody>
        <a:bodyPr vertOverflow="clip" wrap="square" lIns="27432" tIns="36576" rIns="27432" bIns="0" anchor="t" upright="1"/>
        <a:lstStyle/>
        <a:p>
          <a:pPr algn="ctr" rtl="0">
            <a:defRPr sz="1000"/>
          </a:pPr>
          <a:r>
            <a:rPr lang="ar-SA" sz="8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800" b="0" i="0" strike="noStrike">
              <a:solidFill>
                <a:srgbClr val="000000"/>
              </a:solidFill>
              <a:latin typeface="Times New Roman"/>
              <a:cs typeface="Times New Roman"/>
            </a:rPr>
            <a:t>Total</a:t>
          </a:r>
        </a:p>
      </xdr:txBody>
    </xdr:sp>
    <xdr:clientData/>
  </xdr:twoCellAnchor>
  <xdr:twoCellAnchor>
    <xdr:from>
      <xdr:col>0</xdr:col>
      <xdr:colOff>0</xdr:colOff>
      <xdr:row>3</xdr:row>
      <xdr:rowOff>0</xdr:rowOff>
    </xdr:from>
    <xdr:to>
      <xdr:col>0</xdr:col>
      <xdr:colOff>0</xdr:colOff>
      <xdr:row>3</xdr:row>
      <xdr:rowOff>0</xdr:rowOff>
    </xdr:to>
    <xdr:sp macro="" textlink="">
      <xdr:nvSpPr>
        <xdr:cNvPr id="7" name="Text Box 50">
          <a:extLst>
            <a:ext uri="{FF2B5EF4-FFF2-40B4-BE49-F238E27FC236}">
              <a16:creationId xmlns:a16="http://schemas.microsoft.com/office/drawing/2014/main" id="{00000000-0008-0000-1500-000008000000}"/>
            </a:ext>
          </a:extLst>
        </xdr:cNvPr>
        <xdr:cNvSpPr txBox="1">
          <a:spLocks noChangeArrowheads="1"/>
        </xdr:cNvSpPr>
      </xdr:nvSpPr>
      <xdr:spPr bwMode="auto">
        <a:xfrm>
          <a:off x="8468062705" y="1134341"/>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sz="1000" b="0" i="0" strike="noStrike">
              <a:solidFill>
                <a:srgbClr val="000000"/>
              </a:solidFill>
              <a:latin typeface="MS Sans Serif"/>
            </a:rPr>
            <a:t>**</a:t>
          </a: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8"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3"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3"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7"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2"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7" Type="http://schemas.openxmlformats.org/officeDocument/2006/relationships/printerSettings" Target="../printerSettings/printerSettings44.bin"/><Relationship Id="rId2"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6"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6"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1"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5"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5"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0"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4"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9"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4"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08"/>
  <sheetViews>
    <sheetView rightToLeft="1" tabSelected="1" topLeftCell="A94" zoomScaleNormal="100" zoomScaleSheetLayoutView="85" workbookViewId="0">
      <selection activeCell="G96" sqref="G96"/>
    </sheetView>
  </sheetViews>
  <sheetFormatPr defaultColWidth="9" defaultRowHeight="21"/>
  <cols>
    <col min="1" max="1" width="15.7109375" style="561" customWidth="1"/>
    <col min="2" max="2" width="99.7109375" style="562" customWidth="1"/>
    <col min="3" max="3" width="15.7109375" style="562" customWidth="1"/>
    <col min="4" max="5" width="9" style="494"/>
    <col min="6" max="6" width="11.42578125" style="494" bestFit="1" customWidth="1"/>
    <col min="7" max="15" width="9" style="494"/>
    <col min="16" max="16" width="11.42578125" style="494" bestFit="1" customWidth="1"/>
    <col min="17" max="16384" width="9" style="494"/>
  </cols>
  <sheetData>
    <row r="1" spans="1:37" ht="48" customHeight="1">
      <c r="A1" s="492" t="s">
        <v>1605</v>
      </c>
      <c r="B1" s="493" t="s">
        <v>1606</v>
      </c>
      <c r="C1" s="493" t="s">
        <v>1607</v>
      </c>
      <c r="F1" s="495"/>
      <c r="G1" s="496"/>
      <c r="H1" s="496"/>
      <c r="I1" s="496"/>
      <c r="J1" s="496"/>
      <c r="K1" s="496"/>
      <c r="L1" s="496"/>
      <c r="M1" s="496"/>
      <c r="N1" s="497"/>
      <c r="O1" s="497"/>
      <c r="P1" s="497"/>
      <c r="Q1" s="497"/>
    </row>
    <row r="2" spans="1:37" ht="33" customHeight="1">
      <c r="A2" s="498" t="s">
        <v>1608</v>
      </c>
      <c r="B2" s="498" t="s">
        <v>1609</v>
      </c>
      <c r="C2" s="499" t="s">
        <v>1610</v>
      </c>
      <c r="F2" s="500"/>
      <c r="G2" s="501"/>
      <c r="H2" s="501"/>
      <c r="I2" s="501"/>
      <c r="J2" s="501"/>
      <c r="K2" s="501"/>
      <c r="L2" s="501"/>
      <c r="M2" s="501"/>
      <c r="N2" s="502"/>
      <c r="O2" s="502"/>
      <c r="P2" s="502"/>
      <c r="Q2" s="502"/>
    </row>
    <row r="3" spans="1:37" ht="33" customHeight="1">
      <c r="A3" s="563" t="s">
        <v>1611</v>
      </c>
      <c r="B3" s="503" t="s">
        <v>656</v>
      </c>
      <c r="C3" s="56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ht="33" customHeight="1">
      <c r="A4" s="563"/>
      <c r="B4" s="505" t="s">
        <v>1612</v>
      </c>
      <c r="C4" s="564"/>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row>
    <row r="5" spans="1:37" ht="33" customHeight="1">
      <c r="A5" s="563" t="s">
        <v>1613</v>
      </c>
      <c r="B5" s="503" t="s">
        <v>657</v>
      </c>
      <c r="C5" s="564"/>
      <c r="F5" s="507"/>
      <c r="G5" s="507"/>
      <c r="H5" s="507"/>
      <c r="I5" s="507"/>
      <c r="J5" s="507"/>
      <c r="K5" s="507"/>
      <c r="L5" s="507"/>
      <c r="M5" s="507"/>
      <c r="N5" s="507"/>
      <c r="O5" s="507"/>
      <c r="P5" s="507"/>
      <c r="Q5" s="507"/>
      <c r="R5" s="507"/>
      <c r="S5" s="507"/>
      <c r="T5" s="507"/>
    </row>
    <row r="6" spans="1:37" ht="33" customHeight="1">
      <c r="A6" s="563"/>
      <c r="B6" s="505" t="s">
        <v>658</v>
      </c>
      <c r="C6" s="564"/>
      <c r="F6" s="508"/>
      <c r="G6" s="508"/>
      <c r="H6" s="508"/>
      <c r="I6" s="508"/>
      <c r="J6" s="508"/>
      <c r="K6" s="508"/>
      <c r="L6" s="508"/>
      <c r="M6" s="508"/>
      <c r="N6" s="508"/>
      <c r="O6" s="508"/>
      <c r="P6" s="508"/>
      <c r="Q6" s="508"/>
      <c r="R6" s="508"/>
      <c r="S6" s="508"/>
      <c r="T6" s="508"/>
    </row>
    <row r="7" spans="1:37" ht="33" customHeight="1">
      <c r="A7" s="563" t="s">
        <v>1614</v>
      </c>
      <c r="B7" s="503" t="s">
        <v>1474</v>
      </c>
      <c r="C7" s="564"/>
      <c r="F7" s="508"/>
      <c r="G7" s="508"/>
      <c r="H7" s="508"/>
      <c r="I7" s="508"/>
      <c r="J7" s="508"/>
      <c r="K7" s="508"/>
      <c r="L7" s="508"/>
      <c r="M7" s="508"/>
      <c r="N7" s="508"/>
      <c r="O7" s="508"/>
      <c r="P7" s="508"/>
      <c r="Q7" s="508"/>
      <c r="R7" s="508"/>
      <c r="S7" s="508"/>
      <c r="T7" s="508"/>
    </row>
    <row r="8" spans="1:37" ht="33" customHeight="1">
      <c r="A8" s="563"/>
      <c r="B8" s="505" t="s">
        <v>1475</v>
      </c>
      <c r="C8" s="564"/>
      <c r="F8" s="508"/>
      <c r="G8" s="508"/>
      <c r="H8" s="508"/>
      <c r="I8" s="508"/>
      <c r="J8" s="508"/>
      <c r="K8" s="508"/>
      <c r="L8" s="508"/>
      <c r="M8" s="508"/>
      <c r="N8" s="508"/>
      <c r="O8" s="508"/>
      <c r="P8" s="508"/>
      <c r="Q8" s="508"/>
      <c r="R8" s="508"/>
      <c r="S8" s="508"/>
      <c r="T8" s="508"/>
    </row>
    <row r="9" spans="1:37" ht="33" customHeight="1">
      <c r="A9" s="563" t="s">
        <v>1615</v>
      </c>
      <c r="B9" s="503" t="s">
        <v>659</v>
      </c>
      <c r="C9" s="564"/>
      <c r="F9" s="509"/>
      <c r="G9" s="509"/>
      <c r="H9" s="509"/>
      <c r="I9" s="509"/>
      <c r="J9" s="509"/>
      <c r="K9" s="509"/>
      <c r="L9" s="509"/>
      <c r="M9" s="509"/>
      <c r="N9" s="510"/>
      <c r="O9" s="510"/>
      <c r="P9" s="510"/>
      <c r="Q9" s="510"/>
      <c r="R9" s="510"/>
      <c r="S9" s="510"/>
      <c r="T9" s="510"/>
      <c r="U9" s="510"/>
    </row>
    <row r="10" spans="1:37" ht="33" customHeight="1">
      <c r="A10" s="563"/>
      <c r="B10" s="505" t="s">
        <v>660</v>
      </c>
      <c r="C10" s="564"/>
      <c r="F10" s="508"/>
      <c r="G10" s="508"/>
      <c r="H10" s="508"/>
      <c r="I10" s="508"/>
      <c r="J10" s="508"/>
      <c r="K10" s="508"/>
      <c r="L10" s="508"/>
      <c r="M10" s="508"/>
      <c r="N10" s="511"/>
      <c r="O10" s="511"/>
      <c r="P10" s="511"/>
      <c r="Q10" s="511"/>
      <c r="R10" s="511"/>
      <c r="S10" s="511"/>
      <c r="T10" s="511"/>
      <c r="U10" s="511"/>
    </row>
    <row r="11" spans="1:37" ht="33" customHeight="1">
      <c r="A11" s="563" t="s">
        <v>1616</v>
      </c>
      <c r="B11" s="503" t="s">
        <v>1499</v>
      </c>
      <c r="C11" s="564"/>
      <c r="F11" s="509"/>
      <c r="G11" s="509"/>
      <c r="H11" s="509"/>
      <c r="I11" s="509"/>
      <c r="J11" s="509"/>
      <c r="K11" s="509"/>
      <c r="L11" s="509"/>
      <c r="M11" s="509"/>
      <c r="N11" s="509"/>
      <c r="O11" s="509"/>
      <c r="P11" s="509"/>
      <c r="Q11" s="512"/>
      <c r="R11" s="512"/>
      <c r="S11" s="512"/>
      <c r="T11" s="512"/>
      <c r="U11" s="512"/>
      <c r="V11" s="512"/>
      <c r="W11" s="512"/>
      <c r="X11" s="512"/>
      <c r="Y11" s="512"/>
      <c r="Z11" s="512"/>
    </row>
    <row r="12" spans="1:37" ht="33" customHeight="1">
      <c r="A12" s="563"/>
      <c r="B12" s="505" t="s">
        <v>1500</v>
      </c>
      <c r="C12" s="564"/>
      <c r="E12" s="513"/>
      <c r="F12" s="508"/>
      <c r="G12" s="508"/>
      <c r="H12" s="508"/>
      <c r="I12" s="508"/>
      <c r="J12" s="508"/>
      <c r="K12" s="508"/>
      <c r="L12" s="508"/>
      <c r="M12" s="508"/>
      <c r="N12" s="508"/>
      <c r="O12" s="508"/>
      <c r="P12" s="508"/>
      <c r="Q12" s="514"/>
      <c r="R12" s="514"/>
      <c r="S12" s="514"/>
      <c r="T12" s="514"/>
      <c r="U12" s="514"/>
      <c r="V12" s="514"/>
      <c r="W12" s="514"/>
      <c r="X12" s="514"/>
      <c r="Y12" s="514"/>
      <c r="Z12" s="514"/>
    </row>
    <row r="13" spans="1:37" ht="33" customHeight="1">
      <c r="A13" s="563" t="s">
        <v>1617</v>
      </c>
      <c r="B13" s="503" t="s">
        <v>1531</v>
      </c>
      <c r="C13" s="564"/>
      <c r="E13" s="513"/>
      <c r="F13" s="515"/>
      <c r="G13" s="515"/>
      <c r="H13" s="515"/>
      <c r="I13" s="515"/>
      <c r="J13" s="515"/>
      <c r="K13" s="515"/>
      <c r="L13" s="515"/>
      <c r="M13" s="515"/>
      <c r="N13" s="515"/>
      <c r="O13" s="515"/>
      <c r="P13" s="515"/>
      <c r="Q13" s="515"/>
      <c r="R13" s="516"/>
      <c r="S13" s="516"/>
      <c r="T13" s="516"/>
      <c r="U13" s="516"/>
      <c r="V13" s="516"/>
    </row>
    <row r="14" spans="1:37" ht="33" customHeight="1">
      <c r="A14" s="563"/>
      <c r="B14" s="505" t="s">
        <v>1532</v>
      </c>
      <c r="C14" s="564"/>
      <c r="E14" s="513"/>
      <c r="F14" s="517"/>
      <c r="G14" s="517"/>
      <c r="H14" s="517"/>
      <c r="I14" s="517"/>
      <c r="J14" s="517"/>
      <c r="K14" s="517"/>
      <c r="L14" s="517"/>
      <c r="M14" s="517"/>
      <c r="N14" s="517"/>
      <c r="O14" s="517"/>
      <c r="P14" s="517"/>
      <c r="Q14" s="517"/>
      <c r="R14" s="516"/>
      <c r="S14" s="516"/>
      <c r="T14" s="516"/>
      <c r="U14" s="516"/>
      <c r="V14" s="516"/>
    </row>
    <row r="15" spans="1:37" ht="33" customHeight="1">
      <c r="A15" s="563" t="s">
        <v>1618</v>
      </c>
      <c r="B15" s="503" t="s">
        <v>1501</v>
      </c>
      <c r="C15" s="564"/>
      <c r="E15" s="513"/>
      <c r="F15" s="518"/>
      <c r="G15" s="518"/>
      <c r="H15" s="518"/>
      <c r="I15" s="518"/>
      <c r="J15" s="518"/>
      <c r="K15" s="518"/>
      <c r="L15" s="518"/>
      <c r="M15" s="518"/>
      <c r="N15" s="518"/>
      <c r="O15" s="518"/>
      <c r="P15" s="518"/>
      <c r="Q15" s="518"/>
      <c r="R15" s="518"/>
      <c r="S15" s="518"/>
      <c r="T15" s="518"/>
      <c r="U15" s="518"/>
      <c r="V15" s="518"/>
      <c r="W15" s="518"/>
    </row>
    <row r="16" spans="1:37" ht="33" customHeight="1">
      <c r="A16" s="563"/>
      <c r="B16" s="505" t="s">
        <v>1502</v>
      </c>
      <c r="C16" s="564"/>
      <c r="E16" s="519"/>
      <c r="F16" s="520"/>
      <c r="G16" s="520"/>
      <c r="H16" s="520"/>
      <c r="I16" s="520"/>
      <c r="J16" s="520"/>
      <c r="K16" s="520"/>
      <c r="L16" s="520"/>
      <c r="M16" s="520"/>
      <c r="N16" s="520"/>
      <c r="O16" s="520"/>
      <c r="P16" s="520"/>
      <c r="Q16" s="520"/>
      <c r="R16" s="520"/>
      <c r="S16" s="520"/>
      <c r="T16" s="520"/>
      <c r="U16" s="520"/>
      <c r="V16" s="520"/>
      <c r="W16" s="520"/>
    </row>
    <row r="17" spans="1:30" ht="33" customHeight="1">
      <c r="A17" s="563" t="s">
        <v>1619</v>
      </c>
      <c r="B17" s="503" t="s">
        <v>1514</v>
      </c>
      <c r="C17" s="564"/>
      <c r="E17" s="521"/>
      <c r="F17" s="518"/>
      <c r="G17" s="518"/>
      <c r="H17" s="518"/>
      <c r="I17" s="518"/>
      <c r="J17" s="518"/>
      <c r="K17" s="518"/>
      <c r="L17" s="518"/>
      <c r="M17" s="518"/>
      <c r="N17" s="518"/>
      <c r="O17" s="518"/>
      <c r="P17" s="518"/>
      <c r="Q17" s="518"/>
      <c r="R17" s="518"/>
      <c r="S17" s="518"/>
      <c r="T17" s="518"/>
      <c r="U17" s="518"/>
      <c r="V17" s="518"/>
      <c r="W17" s="518"/>
    </row>
    <row r="18" spans="1:30" ht="33" customHeight="1">
      <c r="A18" s="563"/>
      <c r="B18" s="505" t="s">
        <v>1515</v>
      </c>
      <c r="C18" s="564"/>
      <c r="E18" s="513"/>
      <c r="F18" s="520"/>
      <c r="G18" s="520"/>
      <c r="H18" s="520"/>
      <c r="I18" s="520"/>
      <c r="J18" s="520"/>
      <c r="K18" s="520"/>
      <c r="L18" s="520"/>
      <c r="M18" s="520"/>
      <c r="N18" s="520"/>
      <c r="O18" s="520"/>
      <c r="P18" s="520"/>
      <c r="Q18" s="520"/>
      <c r="R18" s="520"/>
      <c r="S18" s="520"/>
      <c r="T18" s="520"/>
      <c r="U18" s="520"/>
      <c r="V18" s="520"/>
      <c r="W18" s="520"/>
    </row>
    <row r="19" spans="1:30" ht="33" customHeight="1">
      <c r="A19" s="563" t="s">
        <v>1621</v>
      </c>
      <c r="B19" s="503" t="s">
        <v>1517</v>
      </c>
      <c r="C19" s="564"/>
      <c r="E19" s="513"/>
      <c r="F19" s="507"/>
      <c r="G19" s="507"/>
      <c r="H19" s="507"/>
      <c r="I19" s="507"/>
      <c r="J19" s="507"/>
      <c r="K19" s="507"/>
      <c r="L19" s="507"/>
      <c r="M19" s="522"/>
      <c r="N19" s="522"/>
      <c r="O19" s="522"/>
    </row>
    <row r="20" spans="1:30" ht="33" customHeight="1">
      <c r="A20" s="563"/>
      <c r="B20" s="505" t="s">
        <v>1516</v>
      </c>
      <c r="C20" s="564"/>
      <c r="E20" s="513"/>
      <c r="F20" s="508"/>
      <c r="G20" s="508"/>
      <c r="H20" s="508"/>
      <c r="I20" s="508"/>
      <c r="J20" s="508"/>
      <c r="K20" s="508"/>
      <c r="L20" s="508"/>
      <c r="M20" s="523"/>
      <c r="N20" s="523"/>
      <c r="O20" s="523"/>
    </row>
    <row r="21" spans="1:30" ht="33" customHeight="1">
      <c r="A21" s="563" t="s">
        <v>1622</v>
      </c>
      <c r="B21" s="503" t="s">
        <v>1518</v>
      </c>
      <c r="C21" s="564"/>
      <c r="E21" s="513"/>
      <c r="F21" s="524"/>
      <c r="G21" s="513"/>
      <c r="H21" s="513"/>
      <c r="I21" s="525"/>
      <c r="J21" s="525"/>
      <c r="K21" s="525"/>
      <c r="L21" s="525"/>
      <c r="M21" s="525"/>
      <c r="N21" s="525"/>
      <c r="O21" s="525"/>
    </row>
    <row r="22" spans="1:30" ht="33" customHeight="1">
      <c r="A22" s="563"/>
      <c r="B22" s="505" t="s">
        <v>1519</v>
      </c>
      <c r="C22" s="564"/>
      <c r="E22" s="526"/>
      <c r="F22" s="527"/>
      <c r="G22" s="513"/>
      <c r="H22" s="513"/>
      <c r="I22" s="528"/>
      <c r="J22" s="528"/>
      <c r="K22" s="528"/>
      <c r="L22" s="528"/>
      <c r="M22" s="528"/>
      <c r="N22" s="528"/>
      <c r="O22" s="528"/>
    </row>
    <row r="23" spans="1:30" ht="33" customHeight="1">
      <c r="A23" s="563" t="s">
        <v>1623</v>
      </c>
      <c r="B23" s="503" t="s">
        <v>1195</v>
      </c>
      <c r="C23" s="564"/>
      <c r="E23" s="526"/>
      <c r="F23" s="529"/>
      <c r="G23" s="529"/>
      <c r="H23" s="529"/>
      <c r="I23" s="529"/>
      <c r="J23" s="529"/>
      <c r="K23" s="529"/>
      <c r="L23" s="529"/>
      <c r="M23" s="529"/>
      <c r="N23" s="529"/>
      <c r="O23" s="529"/>
      <c r="P23" s="529"/>
      <c r="Q23" s="529"/>
      <c r="R23" s="529"/>
      <c r="S23" s="530"/>
      <c r="T23" s="530"/>
      <c r="U23" s="530"/>
      <c r="V23" s="530"/>
    </row>
    <row r="24" spans="1:30" ht="33" customHeight="1">
      <c r="A24" s="563"/>
      <c r="B24" s="505" t="s">
        <v>1196</v>
      </c>
      <c r="C24" s="564"/>
      <c r="E24" s="531"/>
      <c r="F24" s="529"/>
      <c r="G24" s="529"/>
      <c r="H24" s="529"/>
      <c r="I24" s="529"/>
      <c r="J24" s="529"/>
      <c r="K24" s="529"/>
      <c r="L24" s="529"/>
      <c r="M24" s="529"/>
      <c r="N24" s="529"/>
      <c r="O24" s="529"/>
      <c r="P24" s="529"/>
      <c r="Q24" s="529"/>
      <c r="R24" s="529"/>
      <c r="S24" s="532"/>
      <c r="T24" s="532"/>
      <c r="U24" s="532"/>
      <c r="V24" s="532"/>
    </row>
    <row r="25" spans="1:30" ht="33" customHeight="1">
      <c r="A25" s="563" t="s">
        <v>1624</v>
      </c>
      <c r="B25" s="503" t="s">
        <v>1465</v>
      </c>
      <c r="C25" s="564"/>
      <c r="E25" s="531"/>
      <c r="F25" s="529"/>
      <c r="G25" s="529"/>
      <c r="H25" s="529"/>
      <c r="I25" s="529"/>
      <c r="J25" s="529"/>
      <c r="K25" s="529"/>
      <c r="L25" s="529"/>
      <c r="M25" s="529"/>
      <c r="N25" s="529"/>
      <c r="O25" s="529"/>
      <c r="P25" s="529"/>
      <c r="Q25" s="529"/>
      <c r="R25" s="529"/>
      <c r="S25" s="529"/>
      <c r="T25" s="529"/>
    </row>
    <row r="26" spans="1:30" ht="33" customHeight="1">
      <c r="A26" s="563"/>
      <c r="B26" s="505" t="s">
        <v>1662</v>
      </c>
      <c r="C26" s="564"/>
      <c r="E26" s="531"/>
      <c r="F26" s="529"/>
      <c r="G26" s="529"/>
      <c r="H26" s="529"/>
      <c r="I26" s="529"/>
      <c r="J26" s="529"/>
      <c r="K26" s="529"/>
      <c r="L26" s="529"/>
      <c r="M26" s="529"/>
      <c r="N26" s="529"/>
      <c r="O26" s="529"/>
      <c r="P26" s="529"/>
      <c r="Q26" s="529"/>
      <c r="R26" s="529"/>
      <c r="S26" s="529"/>
      <c r="T26" s="529"/>
    </row>
    <row r="27" spans="1:30" ht="33" customHeight="1">
      <c r="A27" s="563" t="s">
        <v>1625</v>
      </c>
      <c r="B27" s="503" t="s">
        <v>194</v>
      </c>
      <c r="C27" s="564"/>
      <c r="E27" s="531"/>
      <c r="F27" s="507"/>
      <c r="G27" s="507"/>
      <c r="H27" s="507"/>
      <c r="I27" s="507"/>
      <c r="J27" s="507"/>
      <c r="K27" s="507"/>
      <c r="L27" s="507"/>
      <c r="M27" s="507"/>
      <c r="N27" s="507"/>
      <c r="O27" s="507"/>
      <c r="P27" s="507"/>
      <c r="Q27" s="507"/>
      <c r="R27" s="507"/>
      <c r="S27" s="507"/>
      <c r="T27" s="507"/>
      <c r="U27" s="507"/>
      <c r="V27" s="507"/>
      <c r="W27" s="507"/>
      <c r="X27" s="508"/>
      <c r="Y27" s="533"/>
      <c r="Z27" s="533"/>
      <c r="AA27" s="533"/>
      <c r="AB27" s="533"/>
      <c r="AC27" s="533"/>
      <c r="AD27" s="533"/>
    </row>
    <row r="28" spans="1:30" ht="33" customHeight="1">
      <c r="A28" s="563"/>
      <c r="B28" s="505" t="s">
        <v>1620</v>
      </c>
      <c r="C28" s="564"/>
      <c r="E28" s="534"/>
      <c r="F28" s="508"/>
      <c r="G28" s="508"/>
      <c r="H28" s="508"/>
      <c r="I28" s="508"/>
      <c r="J28" s="508"/>
      <c r="K28" s="508"/>
      <c r="L28" s="508"/>
      <c r="M28" s="508"/>
      <c r="N28" s="508"/>
      <c r="O28" s="508"/>
      <c r="P28" s="508"/>
      <c r="Q28" s="508"/>
      <c r="R28" s="508"/>
      <c r="S28" s="508"/>
      <c r="T28" s="508"/>
      <c r="U28" s="508"/>
      <c r="V28" s="508"/>
      <c r="W28" s="508"/>
      <c r="X28" s="508"/>
      <c r="Y28" s="535"/>
      <c r="Z28" s="535"/>
      <c r="AA28" s="535"/>
      <c r="AB28" s="535"/>
      <c r="AC28" s="535"/>
      <c r="AD28" s="535"/>
    </row>
    <row r="29" spans="1:30" ht="33" customHeight="1">
      <c r="A29" s="563" t="s">
        <v>1626</v>
      </c>
      <c r="B29" s="503" t="s">
        <v>1472</v>
      </c>
      <c r="C29" s="564"/>
      <c r="E29" s="536"/>
      <c r="F29" s="537"/>
      <c r="G29" s="537"/>
      <c r="H29" s="537"/>
      <c r="I29" s="537"/>
      <c r="J29" s="537"/>
      <c r="K29" s="537"/>
      <c r="L29" s="537"/>
    </row>
    <row r="30" spans="1:30" ht="33" customHeight="1">
      <c r="A30" s="563"/>
      <c r="B30" s="505" t="s">
        <v>1663</v>
      </c>
      <c r="C30" s="564"/>
      <c r="E30" s="534"/>
      <c r="F30" s="537"/>
      <c r="G30" s="537"/>
      <c r="H30" s="537"/>
      <c r="I30" s="537"/>
      <c r="J30" s="537"/>
      <c r="K30" s="537"/>
      <c r="L30" s="537"/>
    </row>
    <row r="31" spans="1:30" ht="33" customHeight="1">
      <c r="A31" s="563" t="s">
        <v>1627</v>
      </c>
      <c r="B31" s="503" t="s">
        <v>1174</v>
      </c>
      <c r="C31" s="564"/>
      <c r="E31" s="536"/>
      <c r="F31" s="538"/>
      <c r="G31" s="538"/>
      <c r="H31" s="538"/>
      <c r="I31" s="538"/>
      <c r="J31" s="538"/>
      <c r="K31" s="538"/>
      <c r="L31" s="538"/>
      <c r="M31" s="538"/>
      <c r="N31" s="538"/>
      <c r="O31" s="538"/>
      <c r="P31" s="538"/>
      <c r="Q31" s="538"/>
      <c r="R31" s="538"/>
      <c r="S31" s="538"/>
      <c r="T31" s="538"/>
      <c r="U31" s="538"/>
    </row>
    <row r="32" spans="1:30" ht="33" customHeight="1">
      <c r="A32" s="563"/>
      <c r="B32" s="505" t="s">
        <v>1175</v>
      </c>
      <c r="C32" s="564"/>
      <c r="E32" s="513"/>
      <c r="F32" s="539"/>
      <c r="G32" s="539"/>
      <c r="H32" s="539"/>
      <c r="I32" s="539"/>
      <c r="J32" s="539"/>
      <c r="K32" s="539"/>
      <c r="L32" s="539"/>
      <c r="M32" s="539"/>
      <c r="N32" s="539"/>
      <c r="O32" s="539"/>
      <c r="P32" s="539"/>
      <c r="Q32" s="539"/>
      <c r="R32" s="539"/>
      <c r="S32" s="539"/>
      <c r="T32" s="539"/>
      <c r="U32" s="539"/>
    </row>
    <row r="33" spans="1:38" ht="33" customHeight="1">
      <c r="A33" s="563" t="s">
        <v>1628</v>
      </c>
      <c r="B33" s="503" t="s">
        <v>635</v>
      </c>
      <c r="C33" s="564"/>
      <c r="E33" s="513"/>
      <c r="F33" s="540"/>
      <c r="G33" s="540"/>
      <c r="H33" s="540"/>
      <c r="I33" s="540"/>
      <c r="J33" s="540"/>
      <c r="K33" s="540"/>
      <c r="L33" s="540"/>
      <c r="M33" s="540"/>
      <c r="N33" s="540"/>
      <c r="O33" s="540"/>
      <c r="P33" s="540"/>
      <c r="Q33" s="540"/>
      <c r="R33" s="540"/>
      <c r="S33" s="540"/>
      <c r="T33" s="540"/>
      <c r="U33" s="541"/>
      <c r="V33" s="541"/>
    </row>
    <row r="34" spans="1:38" ht="33" customHeight="1">
      <c r="A34" s="563"/>
      <c r="B34" s="505" t="s">
        <v>638</v>
      </c>
      <c r="C34" s="564"/>
      <c r="F34" s="542"/>
      <c r="G34" s="542"/>
      <c r="H34" s="542"/>
      <c r="I34" s="542"/>
      <c r="J34" s="542"/>
      <c r="K34" s="542"/>
      <c r="L34" s="542"/>
      <c r="M34" s="542"/>
      <c r="N34" s="542"/>
      <c r="O34" s="542"/>
      <c r="P34" s="542"/>
      <c r="Q34" s="542"/>
      <c r="R34" s="542"/>
      <c r="S34" s="542"/>
      <c r="T34" s="542"/>
      <c r="U34" s="541"/>
      <c r="V34" s="541"/>
    </row>
    <row r="35" spans="1:38" ht="33" customHeight="1">
      <c r="A35" s="563" t="s">
        <v>1629</v>
      </c>
      <c r="B35" s="503" t="s">
        <v>1181</v>
      </c>
      <c r="C35" s="564"/>
      <c r="F35" s="538"/>
      <c r="G35" s="538"/>
      <c r="H35" s="538"/>
      <c r="I35" s="538"/>
      <c r="J35" s="538"/>
      <c r="K35" s="538"/>
      <c r="L35" s="538"/>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row>
    <row r="36" spans="1:38" ht="33" customHeight="1">
      <c r="A36" s="563"/>
      <c r="B36" s="505" t="s">
        <v>1664</v>
      </c>
      <c r="C36" s="564"/>
      <c r="F36" s="520"/>
      <c r="G36" s="520"/>
      <c r="H36" s="520"/>
      <c r="I36" s="520"/>
      <c r="J36" s="520"/>
      <c r="K36" s="520"/>
      <c r="L36" s="520"/>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row>
    <row r="37" spans="1:38" ht="33" customHeight="1">
      <c r="A37" s="563" t="s">
        <v>1631</v>
      </c>
      <c r="B37" s="503" t="s">
        <v>1183</v>
      </c>
      <c r="C37" s="564"/>
      <c r="F37" s="544"/>
      <c r="G37" s="544"/>
      <c r="H37" s="544"/>
      <c r="I37" s="544"/>
      <c r="J37" s="544"/>
      <c r="K37" s="544"/>
      <c r="L37" s="544"/>
      <c r="M37" s="544"/>
      <c r="N37" s="544"/>
      <c r="O37" s="544"/>
      <c r="P37" s="544"/>
      <c r="Q37" s="544"/>
      <c r="R37" s="544"/>
      <c r="S37" s="544"/>
    </row>
    <row r="38" spans="1:38" ht="33" customHeight="1">
      <c r="A38" s="563"/>
      <c r="B38" s="505" t="s">
        <v>1665</v>
      </c>
      <c r="C38" s="564"/>
      <c r="F38" s="508"/>
      <c r="G38" s="508"/>
      <c r="H38" s="508"/>
      <c r="I38" s="508"/>
      <c r="J38" s="508"/>
      <c r="K38" s="508"/>
      <c r="L38" s="508"/>
      <c r="M38" s="508"/>
      <c r="N38" s="508"/>
      <c r="O38" s="508"/>
      <c r="P38" s="508"/>
      <c r="Q38" s="508"/>
      <c r="R38" s="508"/>
      <c r="S38" s="508"/>
    </row>
    <row r="39" spans="1:38" ht="33" customHeight="1">
      <c r="A39" s="563" t="s">
        <v>1632</v>
      </c>
      <c r="B39" s="503" t="s">
        <v>1208</v>
      </c>
      <c r="C39" s="564"/>
      <c r="F39" s="545"/>
      <c r="I39" s="546"/>
      <c r="J39" s="546"/>
      <c r="K39" s="546"/>
      <c r="L39" s="546"/>
      <c r="M39" s="546"/>
      <c r="N39" s="546"/>
      <c r="O39" s="546"/>
    </row>
    <row r="40" spans="1:38" ht="33" customHeight="1">
      <c r="A40" s="563"/>
      <c r="B40" s="505" t="s">
        <v>1666</v>
      </c>
      <c r="C40" s="564"/>
      <c r="F40" s="547"/>
      <c r="I40" s="546"/>
      <c r="J40" s="546"/>
      <c r="K40" s="546"/>
      <c r="L40" s="546"/>
      <c r="M40" s="546"/>
      <c r="N40" s="546"/>
      <c r="O40" s="546"/>
    </row>
    <row r="41" spans="1:38" ht="33" customHeight="1">
      <c r="A41" s="563" t="s">
        <v>1633</v>
      </c>
      <c r="B41" s="503" t="s">
        <v>1210</v>
      </c>
      <c r="C41" s="564"/>
      <c r="F41" s="548"/>
      <c r="G41" s="548"/>
      <c r="H41" s="548"/>
      <c r="I41" s="548"/>
      <c r="J41" s="548"/>
      <c r="K41" s="548"/>
      <c r="L41" s="548"/>
      <c r="M41" s="549"/>
      <c r="N41" s="549"/>
      <c r="O41" s="549"/>
    </row>
    <row r="42" spans="1:38" ht="33" customHeight="1">
      <c r="A42" s="563"/>
      <c r="B42" s="505" t="s">
        <v>1667</v>
      </c>
      <c r="C42" s="564"/>
      <c r="F42" s="550"/>
      <c r="G42" s="550"/>
      <c r="H42" s="550"/>
      <c r="I42" s="550"/>
      <c r="J42" s="550"/>
      <c r="K42" s="550"/>
      <c r="L42" s="550"/>
      <c r="M42" s="546"/>
      <c r="N42" s="546"/>
      <c r="O42" s="546"/>
    </row>
    <row r="43" spans="1:38" ht="33" customHeight="1">
      <c r="A43" s="563" t="s">
        <v>1635</v>
      </c>
      <c r="B43" s="503" t="s">
        <v>1668</v>
      </c>
      <c r="C43" s="564"/>
      <c r="F43" s="551"/>
      <c r="G43" s="552"/>
      <c r="H43" s="552"/>
      <c r="I43" s="552"/>
      <c r="J43" s="552"/>
      <c r="K43" s="552"/>
      <c r="L43" s="552"/>
      <c r="M43" s="553"/>
      <c r="N43" s="553"/>
      <c r="O43" s="553"/>
      <c r="P43" s="553"/>
      <c r="Q43" s="553"/>
      <c r="R43" s="553"/>
      <c r="S43" s="553"/>
      <c r="T43" s="553"/>
      <c r="U43" s="553"/>
      <c r="V43" s="553"/>
    </row>
    <row r="44" spans="1:38" ht="33" customHeight="1">
      <c r="A44" s="563"/>
      <c r="B44" s="505" t="s">
        <v>1669</v>
      </c>
      <c r="C44" s="564"/>
      <c r="F44" s="554"/>
      <c r="G44" s="555"/>
      <c r="H44" s="555"/>
      <c r="I44" s="555"/>
      <c r="J44" s="555"/>
      <c r="K44" s="555"/>
      <c r="L44" s="555"/>
      <c r="M44" s="553"/>
      <c r="N44" s="553"/>
      <c r="O44" s="553"/>
      <c r="P44" s="553"/>
      <c r="Q44" s="553"/>
      <c r="R44" s="553"/>
      <c r="S44" s="553"/>
      <c r="T44" s="553"/>
      <c r="U44" s="553"/>
      <c r="V44" s="553"/>
    </row>
    <row r="45" spans="1:38" ht="33" customHeight="1">
      <c r="A45" s="563" t="s">
        <v>1637</v>
      </c>
      <c r="B45" s="503" t="s">
        <v>296</v>
      </c>
      <c r="C45" s="564"/>
      <c r="F45" s="556"/>
      <c r="G45" s="556"/>
      <c r="H45" s="556"/>
      <c r="I45" s="557"/>
    </row>
    <row r="46" spans="1:38" ht="33" customHeight="1">
      <c r="A46" s="563"/>
      <c r="B46" s="505" t="s">
        <v>1630</v>
      </c>
      <c r="C46" s="564"/>
      <c r="F46" s="556"/>
      <c r="G46" s="556"/>
      <c r="H46" s="556"/>
      <c r="I46" s="558"/>
    </row>
    <row r="47" spans="1:38" ht="33" customHeight="1">
      <c r="A47" s="563" t="s">
        <v>1639</v>
      </c>
      <c r="B47" s="503" t="s">
        <v>1467</v>
      </c>
      <c r="C47" s="564"/>
      <c r="I47" s="559"/>
    </row>
    <row r="48" spans="1:38" ht="33" customHeight="1">
      <c r="A48" s="563"/>
      <c r="B48" s="505" t="s">
        <v>1670</v>
      </c>
      <c r="C48" s="564"/>
      <c r="I48" s="560"/>
    </row>
    <row r="49" spans="1:3" ht="33" customHeight="1">
      <c r="A49" s="563" t="s">
        <v>1640</v>
      </c>
      <c r="B49" s="503" t="s">
        <v>1470</v>
      </c>
      <c r="C49" s="564"/>
    </row>
    <row r="50" spans="1:3" ht="33" customHeight="1">
      <c r="A50" s="563"/>
      <c r="B50" s="505" t="s">
        <v>1671</v>
      </c>
      <c r="C50" s="564"/>
    </row>
    <row r="51" spans="1:3" ht="33" customHeight="1">
      <c r="A51" s="563" t="s">
        <v>1641</v>
      </c>
      <c r="B51" s="503" t="s">
        <v>636</v>
      </c>
      <c r="C51" s="564"/>
    </row>
    <row r="52" spans="1:3" ht="33" customHeight="1">
      <c r="A52" s="563"/>
      <c r="B52" s="505" t="s">
        <v>1634</v>
      </c>
      <c r="C52" s="564"/>
    </row>
    <row r="53" spans="1:3" ht="33" customHeight="1">
      <c r="A53" s="563" t="s">
        <v>1642</v>
      </c>
      <c r="B53" s="503" t="s">
        <v>301</v>
      </c>
      <c r="C53" s="564"/>
    </row>
    <row r="54" spans="1:3" ht="33" customHeight="1">
      <c r="A54" s="563"/>
      <c r="B54" s="505" t="s">
        <v>1636</v>
      </c>
      <c r="C54" s="564"/>
    </row>
    <row r="55" spans="1:3" ht="33" customHeight="1">
      <c r="A55" s="563" t="s">
        <v>1643</v>
      </c>
      <c r="B55" s="503" t="s">
        <v>310</v>
      </c>
      <c r="C55" s="564"/>
    </row>
    <row r="56" spans="1:3" ht="33" customHeight="1">
      <c r="A56" s="563"/>
      <c r="B56" s="505" t="s">
        <v>1638</v>
      </c>
      <c r="C56" s="564"/>
    </row>
    <row r="57" spans="1:3" ht="33" customHeight="1">
      <c r="A57" s="563" t="s">
        <v>1644</v>
      </c>
      <c r="B57" s="503" t="s">
        <v>1218</v>
      </c>
      <c r="C57" s="564"/>
    </row>
    <row r="58" spans="1:3" ht="33" customHeight="1">
      <c r="A58" s="563"/>
      <c r="B58" s="505" t="s">
        <v>1219</v>
      </c>
      <c r="C58" s="564"/>
    </row>
    <row r="59" spans="1:3" ht="33" customHeight="1">
      <c r="A59" s="563" t="s">
        <v>1645</v>
      </c>
      <c r="B59" s="503" t="s">
        <v>1216</v>
      </c>
      <c r="C59" s="564"/>
    </row>
    <row r="60" spans="1:3" ht="33" customHeight="1">
      <c r="A60" s="563"/>
      <c r="B60" s="505" t="s">
        <v>1672</v>
      </c>
      <c r="C60" s="564"/>
    </row>
    <row r="61" spans="1:3" ht="33" customHeight="1">
      <c r="A61" s="563" t="s">
        <v>1646</v>
      </c>
      <c r="B61" s="503" t="s">
        <v>1200</v>
      </c>
      <c r="C61" s="564"/>
    </row>
    <row r="62" spans="1:3" ht="33" customHeight="1">
      <c r="A62" s="563"/>
      <c r="B62" s="505" t="s">
        <v>1201</v>
      </c>
      <c r="C62" s="564"/>
    </row>
    <row r="63" spans="1:3" ht="33" customHeight="1">
      <c r="A63" s="563" t="s">
        <v>1647</v>
      </c>
      <c r="B63" s="503" t="s">
        <v>1202</v>
      </c>
      <c r="C63" s="564"/>
    </row>
    <row r="64" spans="1:3" ht="33" customHeight="1">
      <c r="A64" s="563"/>
      <c r="B64" s="505" t="s">
        <v>1203</v>
      </c>
      <c r="C64" s="564"/>
    </row>
    <row r="65" spans="1:3" ht="33" customHeight="1">
      <c r="A65" s="563" t="s">
        <v>1648</v>
      </c>
      <c r="B65" s="503" t="s">
        <v>1204</v>
      </c>
      <c r="C65" s="564"/>
    </row>
    <row r="66" spans="1:3" ht="33" customHeight="1">
      <c r="A66" s="563"/>
      <c r="B66" s="505" t="s">
        <v>1205</v>
      </c>
      <c r="C66" s="564"/>
    </row>
    <row r="67" spans="1:3" ht="33" customHeight="1">
      <c r="A67" s="563" t="s">
        <v>1649</v>
      </c>
      <c r="B67" s="503" t="s">
        <v>693</v>
      </c>
      <c r="C67" s="564"/>
    </row>
    <row r="68" spans="1:3" ht="33" customHeight="1">
      <c r="A68" s="563"/>
      <c r="B68" s="505" t="s">
        <v>692</v>
      </c>
      <c r="C68" s="564"/>
    </row>
    <row r="69" spans="1:3" ht="33" customHeight="1">
      <c r="A69" s="563" t="s">
        <v>1650</v>
      </c>
      <c r="B69" s="503" t="s">
        <v>1172</v>
      </c>
      <c r="C69" s="564"/>
    </row>
    <row r="70" spans="1:3" ht="33" customHeight="1">
      <c r="A70" s="563"/>
      <c r="B70" s="505" t="s">
        <v>1673</v>
      </c>
      <c r="C70" s="564"/>
    </row>
    <row r="71" spans="1:3" ht="33" customHeight="1">
      <c r="A71" s="563" t="s">
        <v>1651</v>
      </c>
      <c r="B71" s="503" t="s">
        <v>637</v>
      </c>
      <c r="C71" s="564"/>
    </row>
    <row r="72" spans="1:3" ht="33" customHeight="1">
      <c r="A72" s="563"/>
      <c r="B72" s="505" t="s">
        <v>639</v>
      </c>
      <c r="C72" s="564"/>
    </row>
    <row r="73" spans="1:3" ht="33" customHeight="1">
      <c r="A73" s="563" t="s">
        <v>1652</v>
      </c>
      <c r="B73" s="503" t="s">
        <v>1178</v>
      </c>
      <c r="C73" s="564"/>
    </row>
    <row r="74" spans="1:3" ht="33" customHeight="1">
      <c r="A74" s="563"/>
      <c r="B74" s="505" t="s">
        <v>1179</v>
      </c>
      <c r="C74" s="564"/>
    </row>
    <row r="75" spans="1:3" ht="33" customHeight="1">
      <c r="A75" s="563" t="s">
        <v>1653</v>
      </c>
      <c r="B75" s="503" t="s">
        <v>1176</v>
      </c>
      <c r="C75" s="564"/>
    </row>
    <row r="76" spans="1:3" ht="33" customHeight="1">
      <c r="A76" s="563"/>
      <c r="B76" s="505" t="s">
        <v>1177</v>
      </c>
      <c r="C76" s="564"/>
    </row>
    <row r="77" spans="1:3" ht="33" customHeight="1">
      <c r="A77" s="563" t="s">
        <v>1654</v>
      </c>
      <c r="B77" s="503" t="s">
        <v>374</v>
      </c>
      <c r="C77" s="564"/>
    </row>
    <row r="78" spans="1:3" ht="33" customHeight="1">
      <c r="A78" s="563"/>
      <c r="B78" s="505" t="s">
        <v>373</v>
      </c>
      <c r="C78" s="564"/>
    </row>
    <row r="79" spans="1:3" ht="33" customHeight="1">
      <c r="A79" s="563" t="s">
        <v>1655</v>
      </c>
      <c r="B79" s="503" t="s">
        <v>1185</v>
      </c>
      <c r="C79" s="564"/>
    </row>
    <row r="80" spans="1:3" ht="33" customHeight="1">
      <c r="A80" s="563"/>
      <c r="B80" s="505" t="s">
        <v>1186</v>
      </c>
      <c r="C80" s="564"/>
    </row>
    <row r="81" spans="1:3" ht="33" customHeight="1">
      <c r="A81" s="563" t="s">
        <v>1656</v>
      </c>
      <c r="B81" s="503" t="s">
        <v>1187</v>
      </c>
      <c r="C81" s="564"/>
    </row>
    <row r="82" spans="1:3" ht="33" customHeight="1">
      <c r="A82" s="563"/>
      <c r="B82" s="505" t="s">
        <v>1188</v>
      </c>
      <c r="C82" s="564"/>
    </row>
    <row r="83" spans="1:3" ht="33" customHeight="1">
      <c r="A83" s="563" t="s">
        <v>1657</v>
      </c>
      <c r="B83" s="503" t="s">
        <v>1189</v>
      </c>
      <c r="C83" s="564"/>
    </row>
    <row r="84" spans="1:3" ht="33" customHeight="1">
      <c r="A84" s="563"/>
      <c r="B84" s="505" t="s">
        <v>1674</v>
      </c>
      <c r="C84" s="564"/>
    </row>
    <row r="85" spans="1:3" ht="33" customHeight="1">
      <c r="A85" s="563" t="s">
        <v>1658</v>
      </c>
      <c r="B85" s="503" t="s">
        <v>1193</v>
      </c>
      <c r="C85" s="564"/>
    </row>
    <row r="86" spans="1:3" ht="33" customHeight="1">
      <c r="A86" s="563"/>
      <c r="B86" s="505" t="s">
        <v>1194</v>
      </c>
      <c r="C86" s="564"/>
    </row>
    <row r="87" spans="1:3" ht="33" customHeight="1">
      <c r="A87" s="563" t="s">
        <v>1659</v>
      </c>
      <c r="B87" s="503" t="s">
        <v>1214</v>
      </c>
      <c r="C87" s="564"/>
    </row>
    <row r="88" spans="1:3" ht="33" customHeight="1">
      <c r="A88" s="563"/>
      <c r="B88" s="505" t="s">
        <v>1215</v>
      </c>
      <c r="C88" s="564"/>
    </row>
    <row r="89" spans="1:3" ht="33" customHeight="1">
      <c r="A89" s="563" t="s">
        <v>1660</v>
      </c>
      <c r="B89" s="503" t="s">
        <v>1522</v>
      </c>
      <c r="C89" s="564"/>
    </row>
    <row r="90" spans="1:3" ht="33" customHeight="1">
      <c r="A90" s="563"/>
      <c r="B90" s="505" t="s">
        <v>1454</v>
      </c>
      <c r="C90" s="564"/>
    </row>
    <row r="91" spans="1:3" ht="33" customHeight="1">
      <c r="A91" s="563" t="s">
        <v>1661</v>
      </c>
      <c r="B91" s="503" t="s">
        <v>1523</v>
      </c>
      <c r="C91" s="564"/>
    </row>
    <row r="92" spans="1:3" ht="33" customHeight="1">
      <c r="A92" s="563"/>
      <c r="B92" s="505" t="s">
        <v>1494</v>
      </c>
      <c r="C92" s="564"/>
    </row>
    <row r="93" spans="1:3" ht="33" customHeight="1">
      <c r="A93" s="563" t="s">
        <v>1675</v>
      </c>
      <c r="B93" s="503" t="s">
        <v>1524</v>
      </c>
      <c r="C93" s="564"/>
    </row>
    <row r="94" spans="1:3" ht="33" customHeight="1">
      <c r="A94" s="563"/>
      <c r="B94" s="505" t="s">
        <v>1476</v>
      </c>
      <c r="C94" s="564"/>
    </row>
    <row r="95" spans="1:3" ht="33" customHeight="1">
      <c r="A95" s="563" t="s">
        <v>1676</v>
      </c>
      <c r="B95" s="503" t="s">
        <v>1525</v>
      </c>
      <c r="C95" s="564"/>
    </row>
    <row r="96" spans="1:3" ht="33" customHeight="1">
      <c r="A96" s="563"/>
      <c r="B96" s="505" t="s">
        <v>1481</v>
      </c>
      <c r="C96" s="564"/>
    </row>
    <row r="97" spans="1:3" ht="33" customHeight="1">
      <c r="A97" s="563" t="s">
        <v>1677</v>
      </c>
      <c r="B97" s="503" t="s">
        <v>1359</v>
      </c>
      <c r="C97" s="564"/>
    </row>
    <row r="98" spans="1:3" ht="33" customHeight="1">
      <c r="A98" s="563"/>
      <c r="B98" s="505" t="s">
        <v>1360</v>
      </c>
      <c r="C98" s="564"/>
    </row>
    <row r="99" spans="1:3" ht="33" customHeight="1">
      <c r="A99" s="563" t="s">
        <v>1678</v>
      </c>
      <c r="B99" s="503" t="s">
        <v>1153</v>
      </c>
      <c r="C99" s="564"/>
    </row>
    <row r="100" spans="1:3" ht="33" customHeight="1">
      <c r="A100" s="563"/>
      <c r="B100" s="505" t="s">
        <v>1154</v>
      </c>
      <c r="C100" s="564"/>
    </row>
    <row r="101" spans="1:3" ht="33" customHeight="1">
      <c r="A101" s="563" t="s">
        <v>1679</v>
      </c>
      <c r="B101" s="503" t="s">
        <v>1155</v>
      </c>
      <c r="C101" s="564"/>
    </row>
    <row r="102" spans="1:3" ht="33" customHeight="1">
      <c r="A102" s="563"/>
      <c r="B102" s="505" t="s">
        <v>1156</v>
      </c>
      <c r="C102" s="564"/>
    </row>
    <row r="103" spans="1:3" ht="33" customHeight="1">
      <c r="A103" s="563" t="s">
        <v>1680</v>
      </c>
      <c r="B103" s="503" t="s">
        <v>1197</v>
      </c>
      <c r="C103" s="564"/>
    </row>
    <row r="104" spans="1:3" ht="33" customHeight="1">
      <c r="A104" s="563"/>
      <c r="B104" s="505" t="s">
        <v>630</v>
      </c>
      <c r="C104" s="564"/>
    </row>
    <row r="105" spans="1:3" ht="33" customHeight="1">
      <c r="A105" s="563" t="s">
        <v>1681</v>
      </c>
      <c r="B105" s="503" t="s">
        <v>1198</v>
      </c>
      <c r="C105" s="564"/>
    </row>
    <row r="106" spans="1:3" ht="33" customHeight="1">
      <c r="A106" s="563"/>
      <c r="B106" s="505" t="s">
        <v>785</v>
      </c>
      <c r="C106" s="564"/>
    </row>
    <row r="107" spans="1:3" ht="33" customHeight="1">
      <c r="A107" s="563" t="s">
        <v>1682</v>
      </c>
      <c r="B107" s="503" t="s">
        <v>1199</v>
      </c>
      <c r="C107" s="564"/>
    </row>
    <row r="108" spans="1:3" ht="33" customHeight="1">
      <c r="A108" s="563"/>
      <c r="B108" s="505" t="s">
        <v>780</v>
      </c>
      <c r="C108" s="564"/>
    </row>
  </sheetData>
  <mergeCells count="106">
    <mergeCell ref="A9:A10"/>
    <mergeCell ref="C9:C10"/>
    <mergeCell ref="A11:A12"/>
    <mergeCell ref="C11:C12"/>
    <mergeCell ref="A13:A14"/>
    <mergeCell ref="C13:C14"/>
    <mergeCell ref="A3:A4"/>
    <mergeCell ref="C3:C4"/>
    <mergeCell ref="A5:A6"/>
    <mergeCell ref="C5:C6"/>
    <mergeCell ref="A7:A8"/>
    <mergeCell ref="C7:C8"/>
    <mergeCell ref="A21:A22"/>
    <mergeCell ref="C21:C22"/>
    <mergeCell ref="A23:A24"/>
    <mergeCell ref="C23:C24"/>
    <mergeCell ref="A25:A26"/>
    <mergeCell ref="C25:C26"/>
    <mergeCell ref="A15:A16"/>
    <mergeCell ref="C15:C16"/>
    <mergeCell ref="A17:A18"/>
    <mergeCell ref="C17:C18"/>
    <mergeCell ref="A19:A20"/>
    <mergeCell ref="C19:C20"/>
    <mergeCell ref="A33:A34"/>
    <mergeCell ref="C33:C34"/>
    <mergeCell ref="A35:A36"/>
    <mergeCell ref="C35:C36"/>
    <mergeCell ref="A37:A38"/>
    <mergeCell ref="C37:C38"/>
    <mergeCell ref="A27:A28"/>
    <mergeCell ref="C27:C28"/>
    <mergeCell ref="A29:A30"/>
    <mergeCell ref="C29:C30"/>
    <mergeCell ref="A31:A32"/>
    <mergeCell ref="C31:C32"/>
    <mergeCell ref="A45:A46"/>
    <mergeCell ref="C45:C46"/>
    <mergeCell ref="A47:A48"/>
    <mergeCell ref="C47:C48"/>
    <mergeCell ref="A49:A50"/>
    <mergeCell ref="C49:C50"/>
    <mergeCell ref="A39:A40"/>
    <mergeCell ref="C39:C40"/>
    <mergeCell ref="A41:A42"/>
    <mergeCell ref="C41:C42"/>
    <mergeCell ref="A43:A44"/>
    <mergeCell ref="C43:C44"/>
    <mergeCell ref="A57:A58"/>
    <mergeCell ref="C57:C58"/>
    <mergeCell ref="A59:A60"/>
    <mergeCell ref="C59:C60"/>
    <mergeCell ref="A61:A62"/>
    <mergeCell ref="C61:C62"/>
    <mergeCell ref="A51:A52"/>
    <mergeCell ref="C51:C52"/>
    <mergeCell ref="A53:A54"/>
    <mergeCell ref="C53:C54"/>
    <mergeCell ref="A55:A56"/>
    <mergeCell ref="C55:C56"/>
    <mergeCell ref="A69:A70"/>
    <mergeCell ref="C69:C70"/>
    <mergeCell ref="A71:A72"/>
    <mergeCell ref="C71:C72"/>
    <mergeCell ref="A73:A74"/>
    <mergeCell ref="C73:C74"/>
    <mergeCell ref="A63:A64"/>
    <mergeCell ref="C63:C64"/>
    <mergeCell ref="A65:A66"/>
    <mergeCell ref="C65:C66"/>
    <mergeCell ref="A67:A68"/>
    <mergeCell ref="C67:C68"/>
    <mergeCell ref="A81:A82"/>
    <mergeCell ref="C81:C82"/>
    <mergeCell ref="A83:A84"/>
    <mergeCell ref="C83:C84"/>
    <mergeCell ref="A85:A86"/>
    <mergeCell ref="C85:C86"/>
    <mergeCell ref="A75:A76"/>
    <mergeCell ref="C75:C76"/>
    <mergeCell ref="A77:A78"/>
    <mergeCell ref="C77:C78"/>
    <mergeCell ref="A79:A80"/>
    <mergeCell ref="C79:C80"/>
    <mergeCell ref="A93:A94"/>
    <mergeCell ref="C93:C94"/>
    <mergeCell ref="A95:A96"/>
    <mergeCell ref="C95:C96"/>
    <mergeCell ref="A97:A98"/>
    <mergeCell ref="C97:C98"/>
    <mergeCell ref="A87:A88"/>
    <mergeCell ref="C87:C88"/>
    <mergeCell ref="A89:A90"/>
    <mergeCell ref="C89:C90"/>
    <mergeCell ref="A91:A92"/>
    <mergeCell ref="C91:C92"/>
    <mergeCell ref="A105:A106"/>
    <mergeCell ref="C105:C106"/>
    <mergeCell ref="A107:A108"/>
    <mergeCell ref="C107:C108"/>
    <mergeCell ref="A99:A100"/>
    <mergeCell ref="C99:C100"/>
    <mergeCell ref="A101:A102"/>
    <mergeCell ref="C101:C102"/>
    <mergeCell ref="A103:A104"/>
    <mergeCell ref="C103:C104"/>
  </mergeCells>
  <hyperlinks>
    <hyperlink ref="B3:B4" location="'1'!A1" display="الميزانية المخصصة لوزارة الصحة ( بمليارات الريالات) في الأعوام الخمسة الأخيرة بالنسبة للميزانية العامة للدولة"/>
    <hyperlink ref="B5:B6" location="'2'!A1" display="المستشفيات والأسرة بالقطاعات الصحية بالمملكة حسب الجهة ومعدل الأسرة لكل عشرة آلاف من السكان في الأعوام الخمسة الأخيرة"/>
    <hyperlink ref="B7:B8" location="'3'!A1" display="المستشفيات والأسرة بالقطاعات الصحية بالمملكة حسب المنطقة الصحية 2023م"/>
    <hyperlink ref="B9:B10" location="'4'!A1" display="القوى العاملة الصحية بالقطاعات الصحية بالمملكة في الأعوام الخمسة الأخيرة"/>
    <hyperlink ref="B11:B12" location="'5'!A1" display="الأطباء وأطباء الأسنان بالقطاعات الصحية بالمملكة حسب التخصص والتصنيف الوظيفي عام 2023م."/>
    <hyperlink ref="B13:B14" location="'6'!A1" display=" القوى العاملة الصحية بالقطاعات الصحية بالمملكة حسب الفئة والجنس والجنسية عام 2023م"/>
    <hyperlink ref="B15:B16" location="'7'!A1" display="الأطباء وأطباء الأسنان بوزارة الصحة حسب الجنس والجنسية والتخصص والتصنيف الوظيفي عام 2023م."/>
    <hyperlink ref="B17:B18" location="'8'!A1" display="الأطباء وأطباء الأسنان بالجهات الحكومية الأخرى حسب الجنس والجنسية والتخصص والتصنيف الوظيفي عام 2023م."/>
    <hyperlink ref="B19:B20" location="'9'!A1" display="الأطباء وأطباء الأسنان بالقطاع الخاص حسب الجنس والجنسية والتخصص والتصنيف الوظيفي عام 2023م."/>
    <hyperlink ref="B21:B22" location="'10'!A1" display="الأطباء وأطباء الأسنان بالقطاعات الصحية بالمملكة  حسب الجنس والجنسية والتخصص والتصنيف الوظيفي عام 2023م."/>
    <hyperlink ref="B23:B24" location="'11'!A1" display="المرافق الصحية بوزارة الصحة حسب المنطقة الصحية عام 2023م"/>
    <hyperlink ref="B25:B26" location="'12'!A1" display=" القوى العاملة الصحية بوزارة الصحة حسب المنطقة الصحية والفئة والجنس والجنسية عام 2023م"/>
    <hyperlink ref="B27:B28" location="'13'!A1" display="القوى العاملة الصحية بوزارة الصحة حسب الجنسية في الأعوام الخمسة الأخيرة"/>
    <hyperlink ref="B29:B30" location="'14'!A1" display="الفئات الطبية المساعدة بوزارة الصحة حسب التخصص والجنسية والجنس عام 2023م"/>
    <hyperlink ref="B31:B32" location="'15'!A1" display="القابلات بمرافق وزارة الصحة حسب المنطقة الصحية عام 2023م"/>
    <hyperlink ref="B33:B34" location="'16'!A1" display=" المستشفيات والأسرة بوزارة الصحة حسب المنطقة الصحية في الأعوام الخمسة الأخيرة"/>
    <hyperlink ref="B35:B36" location="'17'!A1" display=" مستشفيات وزارة الصحة وعدد الأسرة حسب المنطقة الصحية والتخصص لعام 2023م"/>
    <hyperlink ref="B37:B38" location="'18'!A1" display=" مستشفيات وزارة الصحة حسب السعة السريرية والمنطقة الصحية للعام 2023م"/>
    <hyperlink ref="B39:B40" location="'19'!A1" display="الأسرة بمستشفيات وزارة الصحة حسب المنطقة الصحية والتخصص لعام 2023م"/>
    <hyperlink ref="B41:B42" location="'20'!A1" display="أسرة العناية المركزة بمستشفيات وزارة الصحة حسب المنطقة الصحية لعام 2023م"/>
    <hyperlink ref="B43:B44" location="'21'!A1" display="أسرة العزل والطوارئ بمستشفيات وزارة الصحة حسب المنطقة الصحية لعام 2023"/>
    <hyperlink ref="B45:B46" location="'22'!A1" display="القوى العاملة الصحية بمستشفيات وزارة الصحة حسب الجنسية في الأعوام الخمسة الأخيرة"/>
    <hyperlink ref="B47:B48" location="'23'!A1" display=" القوى العاملة الصحية بمستشفيات وزارة الصحة حسب المنطقة الصحية والفئة والجنس والجنسية عام 2023م"/>
    <hyperlink ref="B49:B50" location="'24'!A1" display="الأطباء وأطباء الأسنان بمستشفيات وزارة الصحة حسب التخصص والتصنيف الوظيفي والمنطقة الصحية عام 2023م."/>
    <hyperlink ref="B51:B52" location="'25'!A1" display=" مراكز الرعاية الصحية الأولية بوزارة الصحة حسب المنطقة الصحية في الأعوام الخمسة الأخيرة"/>
    <hyperlink ref="B53:B54" location="'26'!A1" display="القوى العاملة الصحية بمراكز الرعاية الصحية الأولية بوزارة الصحة في الأعوام الخمسة الأخيرة"/>
    <hyperlink ref="B55:B56" location="'27'!A1" display="الأطباء وأطباء الأسنان بمراكز الرعاية الصحية الأولية بوزارة الصحة حسب التخصص والجنسية في الأعوام الخمسة الأخيرة"/>
    <hyperlink ref="B57:B58" location="'28'!A1" display=" القوى العاملة الصحية بمراكز الرعاية الصحية الأولية بوزارة الصحة حسب المنطقة الصحية والفئة والجنس والجنسية عام 2023م"/>
    <hyperlink ref="B59:B60" location="'29'!A1" display="الأطباء بمراكز الرعاية الصحية الأولية بوزارة الصحة حسب التخصصات الرئيسية والجنسية والجنس والمنطقة الصحية عام 2023م."/>
    <hyperlink ref="B61:B62" location="'30'!A1" display="أسرة مستشفيات الجهات الحكومية الأخرى حسب التخصص عام 2023م."/>
    <hyperlink ref="B63:B64" location="'31'!A1" display=" االقوى العاملة الصحية بالجهات الحكومية الأخرى حسب الفئــة والجنس والجنسية عام 2023م"/>
    <hyperlink ref="B65:B66" location="'32'!A1" display="الأطباء وأطباء الأسنان بالجهات الحكومية الأخرى حسب التخصص والجنسية عام 2023م."/>
    <hyperlink ref="B67:B68" location="'33'!A1" display="القوى العاملة الصحية بالجهات الحكومية الأخرى حسب الجنسية في الأعوام الخمسة الأخيرة"/>
    <hyperlink ref="B69:B70" location="'34'!A1" display="المستشفيات والأسرة والمجمعات الطبية والمرافق الصحية الأخرى بالقطاع الخاص حسب المنطقة الصحية عام 2023م."/>
    <hyperlink ref="B71:B72" location="'35'!A1" display="المستشفيات والأسرة والمجمعات الطبية بالقطاع الخاص  حسب المنطقة الصحية في الأعوام الخمسة الأخيرة"/>
    <hyperlink ref="B73:B74" location="'36'!A1" display="أسرة مستشفيات القطاع الخاص حسب المنطقة الصحية والتخصص عام 2023م."/>
    <hyperlink ref="B75:B76" location="'37'!A1" display="العيادات الخاصة للأطباء حسب المنطقة والتخصص عام 2023م."/>
    <hyperlink ref="B77:B78" location="'38'!A1" display="القوى العاملة الصحية بالقطاع الخاص في الأعوام الخمسة الأخيرة"/>
    <hyperlink ref="B79:B80" location="'39'!A1" display=" القوى العاملة الصحية بالقطاع الخاص حسب المنطقة الصحية والفئة والجنس والجنسية عام 2023م"/>
    <hyperlink ref="B81:B82" location="'40'!A1" display=" القوى العاملة الصحية بمستشفيات القطاع الخاص حسب المنطقة الصحية والفئة والجنس والجنسية عام 2023م"/>
    <hyperlink ref="B83:B84" location="'41'!A1" display=" القوى العاملة الصحية بمجمعات القطاع الخاص حسب المنطقة الصحية والفئة والجنس والجنسية عام 2023م"/>
    <hyperlink ref="B85:B86" location="'42'!A1" display="الأطباء وأطباء الأسنان بالقطاع الخاص حسب التخصص والتصنيف الوظيفي والمنطقة الصحية عام 2023م."/>
    <hyperlink ref="B87:B88" location="'43'!A1" display="  القوى العاملة الصحية بالقطاع الخاص حسب الفئة والجنس والجنسية وتصنيف المنشأة عام 2023م."/>
    <hyperlink ref="B89:B90" location="'44'!A1" display="الملتحقون والملتحقات من العاملين بوزارة الصحة ببرامج الايفاد حسب التخصص عام 2023م"/>
    <hyperlink ref="B91:B92" location="'45'!A1" display="الملتحقون والملتحقات من العاملين بوزارة الصحة ببرامج الابتعاث حسب التخصص عام 2023م"/>
    <hyperlink ref="B93:B94" location="'46'!A1" display="الملتحقون والملتحقات من العاملين بوزارة الصحة ببرامج الايفاد حسب المنطقة الصحية عام 2023م"/>
    <hyperlink ref="B95:B96" location="'47'!A1" display="الملتحقون والملتحقات من العاملين بوزارة الصحة ببرامج الابتعاث عام 2023م"/>
    <hyperlink ref="B97:B98" location="'48'!A1" display="أعداد المتدربين بمراكز تطوير المهارات الفنية بوزارة الصحة لعام 2023م."/>
    <hyperlink ref="B99:B100" location="'49'!A1" display="الطلبة والطالبات في الكليات الصحية للعام الدراسي 2022-2023م."/>
    <hyperlink ref="B101:B102" location="'50'!A1" display="خريجو وخريجات الكليات الصحية للعام الدراسي 2021-2022م."/>
    <hyperlink ref="B103:B104" location="'51'!A1" display="مستشفيات وزارة الصحة المعتمدة من المجلس المركزي لاعتماد المنشآت الصحية."/>
    <hyperlink ref="B105:B106" location="'52'!A1" display="مستشفيات الجهات الحكومية الأخرى المعتمدة من المجلس المركزي لاعتماد المنشآت الصحية"/>
    <hyperlink ref="B107:B108" location="'53'!A1" display="مستشفيات القطاع الخاص المعتمدة من المجلس المركزي لاعتماد المنشآت الصحية"/>
  </hyperlinks>
  <pageMargins left="0.7" right="0.7" top="0.75" bottom="0.75" header="0.3" footer="0.3"/>
  <pageSetup paperSize="9" scale="78" fitToHeight="0" orientation="portrait" r:id="rId1"/>
  <rowBreaks count="2" manualBreakCount="2">
    <brk id="54" max="2" man="1"/>
    <brk id="80"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X46"/>
  <sheetViews>
    <sheetView rightToLeft="1" zoomScaleNormal="100" workbookViewId="0">
      <selection sqref="A1:R2"/>
    </sheetView>
  </sheetViews>
  <sheetFormatPr defaultColWidth="7.7109375" defaultRowHeight="12.75"/>
  <cols>
    <col min="1" max="1" width="41.42578125" style="151" bestFit="1" customWidth="1"/>
    <col min="2" max="5" width="9.7109375" style="151" customWidth="1"/>
    <col min="6" max="6" width="9.7109375" style="153" customWidth="1"/>
    <col min="7" max="7" width="12.7109375" style="151" customWidth="1"/>
    <col min="8" max="9" width="9.7109375" style="151" customWidth="1"/>
    <col min="10" max="10" width="9.7109375" style="153" customWidth="1"/>
    <col min="11" max="13" width="9.7109375" style="151" customWidth="1"/>
    <col min="14" max="14" width="9.7109375" style="153" customWidth="1"/>
    <col min="15" max="16" width="9.7109375" style="151" customWidth="1"/>
    <col min="17" max="17" width="11.85546875" style="151" customWidth="1"/>
    <col min="18" max="18" width="33.7109375" style="154" customWidth="1"/>
    <col min="19" max="20" width="7.7109375" style="151" customWidth="1"/>
    <col min="21" max="247" width="7.7109375" style="151"/>
    <col min="248" max="248" width="25.85546875" style="151" customWidth="1"/>
    <col min="249" max="249" width="18.28515625" style="151" customWidth="1"/>
    <col min="250" max="265" width="8.28515625" style="151" customWidth="1"/>
    <col min="266" max="503" width="7.7109375" style="151"/>
    <col min="504" max="504" width="25.85546875" style="151" customWidth="1"/>
    <col min="505" max="505" width="18.28515625" style="151" customWidth="1"/>
    <col min="506" max="521" width="8.28515625" style="151" customWidth="1"/>
    <col min="522" max="759" width="7.7109375" style="151"/>
    <col min="760" max="760" width="25.85546875" style="151" customWidth="1"/>
    <col min="761" max="761" width="18.28515625" style="151" customWidth="1"/>
    <col min="762" max="777" width="8.28515625" style="151" customWidth="1"/>
    <col min="778" max="1015" width="7.7109375" style="151"/>
    <col min="1016" max="1016" width="25.85546875" style="151" customWidth="1"/>
    <col min="1017" max="1017" width="18.28515625" style="151" customWidth="1"/>
    <col min="1018" max="1033" width="8.28515625" style="151" customWidth="1"/>
    <col min="1034" max="1271" width="7.7109375" style="151"/>
    <col min="1272" max="1272" width="25.85546875" style="151" customWidth="1"/>
    <col min="1273" max="1273" width="18.28515625" style="151" customWidth="1"/>
    <col min="1274" max="1289" width="8.28515625" style="151" customWidth="1"/>
    <col min="1290" max="1527" width="7.7109375" style="151"/>
    <col min="1528" max="1528" width="25.85546875" style="151" customWidth="1"/>
    <col min="1529" max="1529" width="18.28515625" style="151" customWidth="1"/>
    <col min="1530" max="1545" width="8.28515625" style="151" customWidth="1"/>
    <col min="1546" max="1783" width="7.7109375" style="151"/>
    <col min="1784" max="1784" width="25.85546875" style="151" customWidth="1"/>
    <col min="1785" max="1785" width="18.28515625" style="151" customWidth="1"/>
    <col min="1786" max="1801" width="8.28515625" style="151" customWidth="1"/>
    <col min="1802" max="2039" width="7.7109375" style="151"/>
    <col min="2040" max="2040" width="25.85546875" style="151" customWidth="1"/>
    <col min="2041" max="2041" width="18.28515625" style="151" customWidth="1"/>
    <col min="2042" max="2057" width="8.28515625" style="151" customWidth="1"/>
    <col min="2058" max="2295" width="7.7109375" style="151"/>
    <col min="2296" max="2296" width="25.85546875" style="151" customWidth="1"/>
    <col min="2297" max="2297" width="18.28515625" style="151" customWidth="1"/>
    <col min="2298" max="2313" width="8.28515625" style="151" customWidth="1"/>
    <col min="2314" max="2551" width="7.7109375" style="151"/>
    <col min="2552" max="2552" width="25.85546875" style="151" customWidth="1"/>
    <col min="2553" max="2553" width="18.28515625" style="151" customWidth="1"/>
    <col min="2554" max="2569" width="8.28515625" style="151" customWidth="1"/>
    <col min="2570" max="2807" width="7.7109375" style="151"/>
    <col min="2808" max="2808" width="25.85546875" style="151" customWidth="1"/>
    <col min="2809" max="2809" width="18.28515625" style="151" customWidth="1"/>
    <col min="2810" max="2825" width="8.28515625" style="151" customWidth="1"/>
    <col min="2826" max="3063" width="7.7109375" style="151"/>
    <col min="3064" max="3064" width="25.85546875" style="151" customWidth="1"/>
    <col min="3065" max="3065" width="18.28515625" style="151" customWidth="1"/>
    <col min="3066" max="3081" width="8.28515625" style="151" customWidth="1"/>
    <col min="3082" max="3319" width="7.7109375" style="151"/>
    <col min="3320" max="3320" width="25.85546875" style="151" customWidth="1"/>
    <col min="3321" max="3321" width="18.28515625" style="151" customWidth="1"/>
    <col min="3322" max="3337" width="8.28515625" style="151" customWidth="1"/>
    <col min="3338" max="3575" width="7.7109375" style="151"/>
    <col min="3576" max="3576" width="25.85546875" style="151" customWidth="1"/>
    <col min="3577" max="3577" width="18.28515625" style="151" customWidth="1"/>
    <col min="3578" max="3593" width="8.28515625" style="151" customWidth="1"/>
    <col min="3594" max="3831" width="7.7109375" style="151"/>
    <col min="3832" max="3832" width="25.85546875" style="151" customWidth="1"/>
    <col min="3833" max="3833" width="18.28515625" style="151" customWidth="1"/>
    <col min="3834" max="3849" width="8.28515625" style="151" customWidth="1"/>
    <col min="3850" max="4087" width="7.7109375" style="151"/>
    <col min="4088" max="4088" width="25.85546875" style="151" customWidth="1"/>
    <col min="4089" max="4089" width="18.28515625" style="151" customWidth="1"/>
    <col min="4090" max="4105" width="8.28515625" style="151" customWidth="1"/>
    <col min="4106" max="4343" width="7.7109375" style="151"/>
    <col min="4344" max="4344" width="25.85546875" style="151" customWidth="1"/>
    <col min="4345" max="4345" width="18.28515625" style="151" customWidth="1"/>
    <col min="4346" max="4361" width="8.28515625" style="151" customWidth="1"/>
    <col min="4362" max="4599" width="7.7109375" style="151"/>
    <col min="4600" max="4600" width="25.85546875" style="151" customWidth="1"/>
    <col min="4601" max="4601" width="18.28515625" style="151" customWidth="1"/>
    <col min="4602" max="4617" width="8.28515625" style="151" customWidth="1"/>
    <col min="4618" max="4855" width="7.7109375" style="151"/>
    <col min="4856" max="4856" width="25.85546875" style="151" customWidth="1"/>
    <col min="4857" max="4857" width="18.28515625" style="151" customWidth="1"/>
    <col min="4858" max="4873" width="8.28515625" style="151" customWidth="1"/>
    <col min="4874" max="5111" width="7.7109375" style="151"/>
    <col min="5112" max="5112" width="25.85546875" style="151" customWidth="1"/>
    <col min="5113" max="5113" width="18.28515625" style="151" customWidth="1"/>
    <col min="5114" max="5129" width="8.28515625" style="151" customWidth="1"/>
    <col min="5130" max="5367" width="7.7109375" style="151"/>
    <col min="5368" max="5368" width="25.85546875" style="151" customWidth="1"/>
    <col min="5369" max="5369" width="18.28515625" style="151" customWidth="1"/>
    <col min="5370" max="5385" width="8.28515625" style="151" customWidth="1"/>
    <col min="5386" max="5623" width="7.7109375" style="151"/>
    <col min="5624" max="5624" width="25.85546875" style="151" customWidth="1"/>
    <col min="5625" max="5625" width="18.28515625" style="151" customWidth="1"/>
    <col min="5626" max="5641" width="8.28515625" style="151" customWidth="1"/>
    <col min="5642" max="5879" width="7.7109375" style="151"/>
    <col min="5880" max="5880" width="25.85546875" style="151" customWidth="1"/>
    <col min="5881" max="5881" width="18.28515625" style="151" customWidth="1"/>
    <col min="5882" max="5897" width="8.28515625" style="151" customWidth="1"/>
    <col min="5898" max="6135" width="7.7109375" style="151"/>
    <col min="6136" max="6136" width="25.85546875" style="151" customWidth="1"/>
    <col min="6137" max="6137" width="18.28515625" style="151" customWidth="1"/>
    <col min="6138" max="6153" width="8.28515625" style="151" customWidth="1"/>
    <col min="6154" max="6391" width="7.7109375" style="151"/>
    <col min="6392" max="6392" width="25.85546875" style="151" customWidth="1"/>
    <col min="6393" max="6393" width="18.28515625" style="151" customWidth="1"/>
    <col min="6394" max="6409" width="8.28515625" style="151" customWidth="1"/>
    <col min="6410" max="6647" width="7.7109375" style="151"/>
    <col min="6648" max="6648" width="25.85546875" style="151" customWidth="1"/>
    <col min="6649" max="6649" width="18.28515625" style="151" customWidth="1"/>
    <col min="6650" max="6665" width="8.28515625" style="151" customWidth="1"/>
    <col min="6666" max="6903" width="7.7109375" style="151"/>
    <col min="6904" max="6904" width="25.85546875" style="151" customWidth="1"/>
    <col min="6905" max="6905" width="18.28515625" style="151" customWidth="1"/>
    <col min="6906" max="6921" width="8.28515625" style="151" customWidth="1"/>
    <col min="6922" max="7159" width="7.7109375" style="151"/>
    <col min="7160" max="7160" width="25.85546875" style="151" customWidth="1"/>
    <col min="7161" max="7161" width="18.28515625" style="151" customWidth="1"/>
    <col min="7162" max="7177" width="8.28515625" style="151" customWidth="1"/>
    <col min="7178" max="7415" width="7.7109375" style="151"/>
    <col min="7416" max="7416" width="25.85546875" style="151" customWidth="1"/>
    <col min="7417" max="7417" width="18.28515625" style="151" customWidth="1"/>
    <col min="7418" max="7433" width="8.28515625" style="151" customWidth="1"/>
    <col min="7434" max="7671" width="7.7109375" style="151"/>
    <col min="7672" max="7672" width="25.85546875" style="151" customWidth="1"/>
    <col min="7673" max="7673" width="18.28515625" style="151" customWidth="1"/>
    <col min="7674" max="7689" width="8.28515625" style="151" customWidth="1"/>
    <col min="7690" max="7927" width="7.7109375" style="151"/>
    <col min="7928" max="7928" width="25.85546875" style="151" customWidth="1"/>
    <col min="7929" max="7929" width="18.28515625" style="151" customWidth="1"/>
    <col min="7930" max="7945" width="8.28515625" style="151" customWidth="1"/>
    <col min="7946" max="8183" width="7.7109375" style="151"/>
    <col min="8184" max="8184" width="25.85546875" style="151" customWidth="1"/>
    <col min="8185" max="8185" width="18.28515625" style="151" customWidth="1"/>
    <col min="8186" max="8201" width="8.28515625" style="151" customWidth="1"/>
    <col min="8202" max="8439" width="7.7109375" style="151"/>
    <col min="8440" max="8440" width="25.85546875" style="151" customWidth="1"/>
    <col min="8441" max="8441" width="18.28515625" style="151" customWidth="1"/>
    <col min="8442" max="8457" width="8.28515625" style="151" customWidth="1"/>
    <col min="8458" max="8695" width="7.7109375" style="151"/>
    <col min="8696" max="8696" width="25.85546875" style="151" customWidth="1"/>
    <col min="8697" max="8697" width="18.28515625" style="151" customWidth="1"/>
    <col min="8698" max="8713" width="8.28515625" style="151" customWidth="1"/>
    <col min="8714" max="8951" width="7.7109375" style="151"/>
    <col min="8952" max="8952" width="25.85546875" style="151" customWidth="1"/>
    <col min="8953" max="8953" width="18.28515625" style="151" customWidth="1"/>
    <col min="8954" max="8969" width="8.28515625" style="151" customWidth="1"/>
    <col min="8970" max="9207" width="7.7109375" style="151"/>
    <col min="9208" max="9208" width="25.85546875" style="151" customWidth="1"/>
    <col min="9209" max="9209" width="18.28515625" style="151" customWidth="1"/>
    <col min="9210" max="9225" width="8.28515625" style="151" customWidth="1"/>
    <col min="9226" max="9463" width="7.7109375" style="151"/>
    <col min="9464" max="9464" width="25.85546875" style="151" customWidth="1"/>
    <col min="9465" max="9465" width="18.28515625" style="151" customWidth="1"/>
    <col min="9466" max="9481" width="8.28515625" style="151" customWidth="1"/>
    <col min="9482" max="9719" width="7.7109375" style="151"/>
    <col min="9720" max="9720" width="25.85546875" style="151" customWidth="1"/>
    <col min="9721" max="9721" width="18.28515625" style="151" customWidth="1"/>
    <col min="9722" max="9737" width="8.28515625" style="151" customWidth="1"/>
    <col min="9738" max="9975" width="7.7109375" style="151"/>
    <col min="9976" max="9976" width="25.85546875" style="151" customWidth="1"/>
    <col min="9977" max="9977" width="18.28515625" style="151" customWidth="1"/>
    <col min="9978" max="9993" width="8.28515625" style="151" customWidth="1"/>
    <col min="9994" max="10231" width="7.7109375" style="151"/>
    <col min="10232" max="10232" width="25.85546875" style="151" customWidth="1"/>
    <col min="10233" max="10233" width="18.28515625" style="151" customWidth="1"/>
    <col min="10234" max="10249" width="8.28515625" style="151" customWidth="1"/>
    <col min="10250" max="10487" width="7.7109375" style="151"/>
    <col min="10488" max="10488" width="25.85546875" style="151" customWidth="1"/>
    <col min="10489" max="10489" width="18.28515625" style="151" customWidth="1"/>
    <col min="10490" max="10505" width="8.28515625" style="151" customWidth="1"/>
    <col min="10506" max="10743" width="7.7109375" style="151"/>
    <col min="10744" max="10744" width="25.85546875" style="151" customWidth="1"/>
    <col min="10745" max="10745" width="18.28515625" style="151" customWidth="1"/>
    <col min="10746" max="10761" width="8.28515625" style="151" customWidth="1"/>
    <col min="10762" max="10999" width="7.7109375" style="151"/>
    <col min="11000" max="11000" width="25.85546875" style="151" customWidth="1"/>
    <col min="11001" max="11001" width="18.28515625" style="151" customWidth="1"/>
    <col min="11002" max="11017" width="8.28515625" style="151" customWidth="1"/>
    <col min="11018" max="11255" width="7.7109375" style="151"/>
    <col min="11256" max="11256" width="25.85546875" style="151" customWidth="1"/>
    <col min="11257" max="11257" width="18.28515625" style="151" customWidth="1"/>
    <col min="11258" max="11273" width="8.28515625" style="151" customWidth="1"/>
    <col min="11274" max="11511" width="7.7109375" style="151"/>
    <col min="11512" max="11512" width="25.85546875" style="151" customWidth="1"/>
    <col min="11513" max="11513" width="18.28515625" style="151" customWidth="1"/>
    <col min="11514" max="11529" width="8.28515625" style="151" customWidth="1"/>
    <col min="11530" max="11767" width="7.7109375" style="151"/>
    <col min="11768" max="11768" width="25.85546875" style="151" customWidth="1"/>
    <col min="11769" max="11769" width="18.28515625" style="151" customWidth="1"/>
    <col min="11770" max="11785" width="8.28515625" style="151" customWidth="1"/>
    <col min="11786" max="12023" width="7.7109375" style="151"/>
    <col min="12024" max="12024" width="25.85546875" style="151" customWidth="1"/>
    <col min="12025" max="12025" width="18.28515625" style="151" customWidth="1"/>
    <col min="12026" max="12041" width="8.28515625" style="151" customWidth="1"/>
    <col min="12042" max="12279" width="7.7109375" style="151"/>
    <col min="12280" max="12280" width="25.85546875" style="151" customWidth="1"/>
    <col min="12281" max="12281" width="18.28515625" style="151" customWidth="1"/>
    <col min="12282" max="12297" width="8.28515625" style="151" customWidth="1"/>
    <col min="12298" max="12535" width="7.7109375" style="151"/>
    <col min="12536" max="12536" width="25.85546875" style="151" customWidth="1"/>
    <col min="12537" max="12537" width="18.28515625" style="151" customWidth="1"/>
    <col min="12538" max="12553" width="8.28515625" style="151" customWidth="1"/>
    <col min="12554" max="12791" width="7.7109375" style="151"/>
    <col min="12792" max="12792" width="25.85546875" style="151" customWidth="1"/>
    <col min="12793" max="12793" width="18.28515625" style="151" customWidth="1"/>
    <col min="12794" max="12809" width="8.28515625" style="151" customWidth="1"/>
    <col min="12810" max="13047" width="7.7109375" style="151"/>
    <col min="13048" max="13048" width="25.85546875" style="151" customWidth="1"/>
    <col min="13049" max="13049" width="18.28515625" style="151" customWidth="1"/>
    <col min="13050" max="13065" width="8.28515625" style="151" customWidth="1"/>
    <col min="13066" max="13303" width="7.7109375" style="151"/>
    <col min="13304" max="13304" width="25.85546875" style="151" customWidth="1"/>
    <col min="13305" max="13305" width="18.28515625" style="151" customWidth="1"/>
    <col min="13306" max="13321" width="8.28515625" style="151" customWidth="1"/>
    <col min="13322" max="13559" width="7.7109375" style="151"/>
    <col min="13560" max="13560" width="25.85546875" style="151" customWidth="1"/>
    <col min="13561" max="13561" width="18.28515625" style="151" customWidth="1"/>
    <col min="13562" max="13577" width="8.28515625" style="151" customWidth="1"/>
    <col min="13578" max="13815" width="7.7109375" style="151"/>
    <col min="13816" max="13816" width="25.85546875" style="151" customWidth="1"/>
    <col min="13817" max="13817" width="18.28515625" style="151" customWidth="1"/>
    <col min="13818" max="13833" width="8.28515625" style="151" customWidth="1"/>
    <col min="13834" max="14071" width="7.7109375" style="151"/>
    <col min="14072" max="14072" width="25.85546875" style="151" customWidth="1"/>
    <col min="14073" max="14073" width="18.28515625" style="151" customWidth="1"/>
    <col min="14074" max="14089" width="8.28515625" style="151" customWidth="1"/>
    <col min="14090" max="14327" width="7.7109375" style="151"/>
    <col min="14328" max="14328" width="25.85546875" style="151" customWidth="1"/>
    <col min="14329" max="14329" width="18.28515625" style="151" customWidth="1"/>
    <col min="14330" max="14345" width="8.28515625" style="151" customWidth="1"/>
    <col min="14346" max="14583" width="7.7109375" style="151"/>
    <col min="14584" max="14584" width="25.85546875" style="151" customWidth="1"/>
    <col min="14585" max="14585" width="18.28515625" style="151" customWidth="1"/>
    <col min="14586" max="14601" width="8.28515625" style="151" customWidth="1"/>
    <col min="14602" max="14839" width="7.7109375" style="151"/>
    <col min="14840" max="14840" width="25.85546875" style="151" customWidth="1"/>
    <col min="14841" max="14841" width="18.28515625" style="151" customWidth="1"/>
    <col min="14842" max="14857" width="8.28515625" style="151" customWidth="1"/>
    <col min="14858" max="15095" width="7.7109375" style="151"/>
    <col min="15096" max="15096" width="25.85546875" style="151" customWidth="1"/>
    <col min="15097" max="15097" width="18.28515625" style="151" customWidth="1"/>
    <col min="15098" max="15113" width="8.28515625" style="151" customWidth="1"/>
    <col min="15114" max="15351" width="7.7109375" style="151"/>
    <col min="15352" max="15352" width="25.85546875" style="151" customWidth="1"/>
    <col min="15353" max="15353" width="18.28515625" style="151" customWidth="1"/>
    <col min="15354" max="15369" width="8.28515625" style="151" customWidth="1"/>
    <col min="15370" max="15607" width="7.7109375" style="151"/>
    <col min="15608" max="15608" width="25.85546875" style="151" customWidth="1"/>
    <col min="15609" max="15609" width="18.28515625" style="151" customWidth="1"/>
    <col min="15610" max="15625" width="8.28515625" style="151" customWidth="1"/>
    <col min="15626" max="15863" width="7.7109375" style="151"/>
    <col min="15864" max="15864" width="25.85546875" style="151" customWidth="1"/>
    <col min="15865" max="15865" width="18.28515625" style="151" customWidth="1"/>
    <col min="15866" max="15881" width="8.28515625" style="151" customWidth="1"/>
    <col min="15882" max="16119" width="7.7109375" style="151"/>
    <col min="16120" max="16120" width="25.85546875" style="151" customWidth="1"/>
    <col min="16121" max="16121" width="18.28515625" style="151" customWidth="1"/>
    <col min="16122" max="16137" width="8.28515625" style="151" customWidth="1"/>
    <col min="16138" max="16384" width="7.7109375" style="151"/>
  </cols>
  <sheetData>
    <row r="1" spans="1:24" ht="33" customHeight="1">
      <c r="A1" s="594" t="s">
        <v>1517</v>
      </c>
      <c r="B1" s="594"/>
      <c r="C1" s="594"/>
      <c r="D1" s="594"/>
      <c r="E1" s="594"/>
      <c r="F1" s="594"/>
      <c r="G1" s="594"/>
      <c r="H1" s="594"/>
      <c r="I1" s="594"/>
      <c r="J1" s="594"/>
      <c r="K1" s="594"/>
      <c r="L1" s="594"/>
      <c r="M1" s="594"/>
      <c r="N1" s="594"/>
      <c r="O1" s="594"/>
      <c r="P1" s="594"/>
      <c r="Q1" s="594"/>
      <c r="R1" s="594"/>
    </row>
    <row r="2" spans="1:24" ht="33" customHeight="1">
      <c r="A2" s="581" t="s">
        <v>1516</v>
      </c>
      <c r="B2" s="581"/>
      <c r="C2" s="581"/>
      <c r="D2" s="581"/>
      <c r="E2" s="581"/>
      <c r="F2" s="581"/>
      <c r="G2" s="581"/>
      <c r="H2" s="581"/>
      <c r="I2" s="581"/>
      <c r="J2" s="581"/>
      <c r="K2" s="581"/>
      <c r="L2" s="581"/>
      <c r="M2" s="581"/>
      <c r="N2" s="581"/>
      <c r="O2" s="581"/>
      <c r="P2" s="581"/>
      <c r="Q2" s="581"/>
      <c r="R2" s="581"/>
    </row>
    <row r="3" spans="1:24" ht="26.25" customHeight="1">
      <c r="A3" s="569" t="s">
        <v>1538</v>
      </c>
      <c r="B3" s="569"/>
      <c r="C3" s="569"/>
      <c r="D3" s="569"/>
      <c r="E3" s="569"/>
      <c r="F3" s="569"/>
      <c r="G3" s="569"/>
      <c r="H3" s="569"/>
      <c r="I3" s="569"/>
      <c r="J3" s="569"/>
      <c r="K3" s="595"/>
      <c r="L3" s="614" t="s">
        <v>1539</v>
      </c>
      <c r="M3" s="614"/>
      <c r="N3" s="614"/>
      <c r="O3" s="614"/>
      <c r="P3" s="614"/>
      <c r="Q3" s="614"/>
      <c r="R3" s="586"/>
      <c r="T3" s="254"/>
      <c r="U3" s="254"/>
      <c r="V3" s="254"/>
      <c r="W3" s="254"/>
      <c r="X3" s="254"/>
    </row>
    <row r="4" spans="1:24" ht="40.5" customHeight="1">
      <c r="A4" s="638" t="s">
        <v>232</v>
      </c>
      <c r="B4" s="646" t="s">
        <v>1506</v>
      </c>
      <c r="C4" s="646"/>
      <c r="D4" s="646"/>
      <c r="E4" s="646"/>
      <c r="F4" s="646"/>
      <c r="G4" s="646" t="s">
        <v>1512</v>
      </c>
      <c r="H4" s="646"/>
      <c r="I4" s="646"/>
      <c r="J4" s="646"/>
      <c r="K4" s="646"/>
      <c r="L4" s="646" t="s">
        <v>1513</v>
      </c>
      <c r="M4" s="646"/>
      <c r="N4" s="646"/>
      <c r="O4" s="646"/>
      <c r="P4" s="646"/>
      <c r="Q4" s="637" t="s">
        <v>1509</v>
      </c>
      <c r="R4" s="641" t="s">
        <v>231</v>
      </c>
    </row>
    <row r="5" spans="1:24" ht="38.25" customHeight="1">
      <c r="A5" s="639"/>
      <c r="B5" s="644" t="s">
        <v>1507</v>
      </c>
      <c r="C5" s="645"/>
      <c r="D5" s="644" t="s">
        <v>1508</v>
      </c>
      <c r="E5" s="645"/>
      <c r="F5" s="637" t="s">
        <v>1509</v>
      </c>
      <c r="G5" s="644" t="s">
        <v>1507</v>
      </c>
      <c r="H5" s="645"/>
      <c r="I5" s="644" t="s">
        <v>1508</v>
      </c>
      <c r="J5" s="645"/>
      <c r="K5" s="637" t="s">
        <v>1509</v>
      </c>
      <c r="L5" s="644" t="s">
        <v>1507</v>
      </c>
      <c r="M5" s="645"/>
      <c r="N5" s="644" t="s">
        <v>1508</v>
      </c>
      <c r="O5" s="645"/>
      <c r="P5" s="637" t="s">
        <v>1509</v>
      </c>
      <c r="Q5" s="637"/>
      <c r="R5" s="642"/>
    </row>
    <row r="6" spans="1:24" ht="30">
      <c r="A6" s="640"/>
      <c r="B6" s="468" t="s">
        <v>1510</v>
      </c>
      <c r="C6" s="468" t="s">
        <v>1511</v>
      </c>
      <c r="D6" s="468" t="s">
        <v>1510</v>
      </c>
      <c r="E6" s="468" t="s">
        <v>1511</v>
      </c>
      <c r="F6" s="637"/>
      <c r="G6" s="468" t="s">
        <v>1510</v>
      </c>
      <c r="H6" s="468" t="s">
        <v>1511</v>
      </c>
      <c r="I6" s="468" t="s">
        <v>1510</v>
      </c>
      <c r="J6" s="468" t="s">
        <v>1511</v>
      </c>
      <c r="K6" s="637"/>
      <c r="L6" s="468" t="s">
        <v>1510</v>
      </c>
      <c r="M6" s="468" t="s">
        <v>1511</v>
      </c>
      <c r="N6" s="468" t="s">
        <v>1510</v>
      </c>
      <c r="O6" s="468" t="s">
        <v>1511</v>
      </c>
      <c r="P6" s="637"/>
      <c r="Q6" s="637"/>
      <c r="R6" s="643"/>
    </row>
    <row r="7" spans="1:24" s="154" customFormat="1" ht="20.25">
      <c r="A7" s="84" t="s">
        <v>144</v>
      </c>
      <c r="B7" s="161">
        <v>106</v>
      </c>
      <c r="C7" s="161">
        <v>73</v>
      </c>
      <c r="D7" s="161">
        <v>3688</v>
      </c>
      <c r="E7" s="161">
        <v>2614</v>
      </c>
      <c r="F7" s="172">
        <f>SUM(B7:E7)</f>
        <v>6481</v>
      </c>
      <c r="G7" s="161">
        <v>0</v>
      </c>
      <c r="H7" s="161">
        <v>0</v>
      </c>
      <c r="I7" s="161">
        <v>0</v>
      </c>
      <c r="J7" s="161">
        <v>0</v>
      </c>
      <c r="K7" s="172">
        <f>SUM(G7:J7)</f>
        <v>0</v>
      </c>
      <c r="L7" s="161">
        <v>0</v>
      </c>
      <c r="M7" s="161">
        <v>0</v>
      </c>
      <c r="N7" s="161">
        <v>0</v>
      </c>
      <c r="O7" s="161">
        <v>0</v>
      </c>
      <c r="P7" s="172">
        <f>SUM(L7:O7)</f>
        <v>0</v>
      </c>
      <c r="Q7" s="172">
        <f>P7+K7+F7</f>
        <v>6481</v>
      </c>
      <c r="R7" s="84" t="s">
        <v>143</v>
      </c>
      <c r="S7" s="254"/>
      <c r="T7" s="254"/>
      <c r="U7" s="254"/>
      <c r="V7" s="254"/>
    </row>
    <row r="8" spans="1:24" ht="20.25">
      <c r="A8" s="84" t="s">
        <v>220</v>
      </c>
      <c r="B8" s="171">
        <v>2125</v>
      </c>
      <c r="C8" s="171">
        <v>2218</v>
      </c>
      <c r="D8" s="171">
        <v>4199</v>
      </c>
      <c r="E8" s="171">
        <v>3655</v>
      </c>
      <c r="F8" s="172">
        <f t="shared" ref="F8:F42" si="0">SUM(B8:E8)</f>
        <v>12197</v>
      </c>
      <c r="G8" s="171">
        <v>213</v>
      </c>
      <c r="H8" s="171">
        <v>166</v>
      </c>
      <c r="I8" s="171">
        <v>2207</v>
      </c>
      <c r="J8" s="171">
        <v>755</v>
      </c>
      <c r="K8" s="172">
        <f t="shared" ref="K8:K42" si="1">SUM(G8:J8)</f>
        <v>3341</v>
      </c>
      <c r="L8" s="171">
        <v>622</v>
      </c>
      <c r="M8" s="171">
        <v>210</v>
      </c>
      <c r="N8" s="171">
        <v>245</v>
      </c>
      <c r="O8" s="171">
        <v>61</v>
      </c>
      <c r="P8" s="172">
        <f t="shared" ref="P8:P42" si="2">SUM(L8:O8)</f>
        <v>1138</v>
      </c>
      <c r="Q8" s="172">
        <f t="shared" ref="Q8:Q42" si="3">P8+K8+F8</f>
        <v>16676</v>
      </c>
      <c r="R8" s="84" t="s">
        <v>141</v>
      </c>
      <c r="S8" s="254"/>
      <c r="T8" s="254"/>
      <c r="U8" s="254"/>
      <c r="V8" s="254"/>
    </row>
    <row r="9" spans="1:24" ht="20.25">
      <c r="A9" s="84" t="s">
        <v>327</v>
      </c>
      <c r="B9" s="161">
        <v>10</v>
      </c>
      <c r="C9" s="161">
        <v>5</v>
      </c>
      <c r="D9" s="161">
        <v>253</v>
      </c>
      <c r="E9" s="161">
        <v>85</v>
      </c>
      <c r="F9" s="172">
        <f t="shared" si="0"/>
        <v>353</v>
      </c>
      <c r="G9" s="161">
        <v>54</v>
      </c>
      <c r="H9" s="161">
        <v>42</v>
      </c>
      <c r="I9" s="161">
        <v>1195</v>
      </c>
      <c r="J9" s="161">
        <v>400</v>
      </c>
      <c r="K9" s="172">
        <f t="shared" si="1"/>
        <v>1691</v>
      </c>
      <c r="L9" s="161">
        <v>727</v>
      </c>
      <c r="M9" s="161">
        <v>167</v>
      </c>
      <c r="N9" s="161">
        <v>433</v>
      </c>
      <c r="O9" s="161">
        <v>94</v>
      </c>
      <c r="P9" s="172">
        <f t="shared" si="2"/>
        <v>1421</v>
      </c>
      <c r="Q9" s="172">
        <f t="shared" si="3"/>
        <v>3465</v>
      </c>
      <c r="R9" s="84" t="s">
        <v>139</v>
      </c>
      <c r="S9" s="254"/>
      <c r="T9" s="254"/>
      <c r="U9" s="254"/>
      <c r="V9" s="254"/>
    </row>
    <row r="10" spans="1:24" ht="20.25">
      <c r="A10" s="84" t="s">
        <v>138</v>
      </c>
      <c r="B10" s="171">
        <v>5</v>
      </c>
      <c r="C10" s="171">
        <v>4</v>
      </c>
      <c r="D10" s="171">
        <v>90</v>
      </c>
      <c r="E10" s="171">
        <v>10</v>
      </c>
      <c r="F10" s="172">
        <f t="shared" si="0"/>
        <v>109</v>
      </c>
      <c r="G10" s="171">
        <v>18</v>
      </c>
      <c r="H10" s="171">
        <v>19</v>
      </c>
      <c r="I10" s="171">
        <v>666</v>
      </c>
      <c r="J10" s="171">
        <v>42</v>
      </c>
      <c r="K10" s="172">
        <f t="shared" si="1"/>
        <v>745</v>
      </c>
      <c r="L10" s="171">
        <v>436</v>
      </c>
      <c r="M10" s="171">
        <v>44</v>
      </c>
      <c r="N10" s="171">
        <v>306</v>
      </c>
      <c r="O10" s="171">
        <v>12</v>
      </c>
      <c r="P10" s="172">
        <f t="shared" si="2"/>
        <v>798</v>
      </c>
      <c r="Q10" s="172">
        <f t="shared" si="3"/>
        <v>1652</v>
      </c>
      <c r="R10" s="84" t="s">
        <v>137</v>
      </c>
      <c r="S10" s="254"/>
      <c r="T10" s="254"/>
      <c r="U10" s="254"/>
      <c r="V10" s="254"/>
    </row>
    <row r="11" spans="1:24" ht="20.25">
      <c r="A11" s="84" t="s">
        <v>266</v>
      </c>
      <c r="B11" s="161">
        <v>3</v>
      </c>
      <c r="C11" s="161">
        <v>1</v>
      </c>
      <c r="D11" s="161">
        <v>92</v>
      </c>
      <c r="E11" s="161">
        <v>0</v>
      </c>
      <c r="F11" s="172">
        <f t="shared" si="0"/>
        <v>96</v>
      </c>
      <c r="G11" s="161">
        <v>20</v>
      </c>
      <c r="H11" s="161">
        <v>5</v>
      </c>
      <c r="I11" s="161">
        <v>812</v>
      </c>
      <c r="J11" s="161">
        <v>9</v>
      </c>
      <c r="K11" s="172">
        <f t="shared" si="1"/>
        <v>846</v>
      </c>
      <c r="L11" s="161">
        <v>357</v>
      </c>
      <c r="M11" s="161">
        <v>6</v>
      </c>
      <c r="N11" s="161">
        <v>226</v>
      </c>
      <c r="O11" s="161">
        <v>0</v>
      </c>
      <c r="P11" s="172">
        <f t="shared" si="2"/>
        <v>589</v>
      </c>
      <c r="Q11" s="172">
        <f t="shared" si="3"/>
        <v>1531</v>
      </c>
      <c r="R11" s="84" t="s">
        <v>135</v>
      </c>
      <c r="S11" s="254"/>
      <c r="T11" s="254"/>
      <c r="U11" s="254"/>
      <c r="V11" s="254"/>
    </row>
    <row r="12" spans="1:24" ht="20.25">
      <c r="A12" s="84" t="s">
        <v>134</v>
      </c>
      <c r="B12" s="171">
        <v>2</v>
      </c>
      <c r="C12" s="171">
        <v>0</v>
      </c>
      <c r="D12" s="171">
        <v>23</v>
      </c>
      <c r="E12" s="171">
        <v>0</v>
      </c>
      <c r="F12" s="172">
        <f t="shared" si="0"/>
        <v>25</v>
      </c>
      <c r="G12" s="171">
        <v>22</v>
      </c>
      <c r="H12" s="171">
        <v>0</v>
      </c>
      <c r="I12" s="171">
        <v>303</v>
      </c>
      <c r="J12" s="171">
        <v>0</v>
      </c>
      <c r="K12" s="172">
        <f t="shared" si="1"/>
        <v>325</v>
      </c>
      <c r="L12" s="171">
        <v>176</v>
      </c>
      <c r="M12" s="171">
        <v>4</v>
      </c>
      <c r="N12" s="171">
        <v>130</v>
      </c>
      <c r="O12" s="171">
        <v>1</v>
      </c>
      <c r="P12" s="172">
        <f t="shared" si="2"/>
        <v>311</v>
      </c>
      <c r="Q12" s="172">
        <f t="shared" si="3"/>
        <v>661</v>
      </c>
      <c r="R12" s="84" t="s">
        <v>133</v>
      </c>
      <c r="S12" s="254"/>
      <c r="T12" s="254"/>
      <c r="U12" s="254"/>
      <c r="V12" s="254"/>
    </row>
    <row r="13" spans="1:24" ht="20.25">
      <c r="A13" s="84" t="s">
        <v>132</v>
      </c>
      <c r="B13" s="161">
        <v>0</v>
      </c>
      <c r="C13" s="161">
        <v>0</v>
      </c>
      <c r="D13" s="161">
        <v>3</v>
      </c>
      <c r="E13" s="161">
        <v>0</v>
      </c>
      <c r="F13" s="172">
        <f t="shared" si="0"/>
        <v>3</v>
      </c>
      <c r="G13" s="161">
        <v>0</v>
      </c>
      <c r="H13" s="161">
        <v>0</v>
      </c>
      <c r="I13" s="161">
        <v>24</v>
      </c>
      <c r="J13" s="161">
        <v>1</v>
      </c>
      <c r="K13" s="172">
        <f t="shared" si="1"/>
        <v>25</v>
      </c>
      <c r="L13" s="161">
        <v>37</v>
      </c>
      <c r="M13" s="161">
        <v>0</v>
      </c>
      <c r="N13" s="161">
        <v>17</v>
      </c>
      <c r="O13" s="161">
        <v>0</v>
      </c>
      <c r="P13" s="172">
        <f t="shared" si="2"/>
        <v>54</v>
      </c>
      <c r="Q13" s="172">
        <f t="shared" si="3"/>
        <v>82</v>
      </c>
      <c r="R13" s="84" t="s">
        <v>131</v>
      </c>
      <c r="S13" s="254"/>
      <c r="T13" s="254"/>
      <c r="U13" s="254"/>
      <c r="V13" s="254"/>
    </row>
    <row r="14" spans="1:24" ht="20.25">
      <c r="A14" s="84" t="s">
        <v>130</v>
      </c>
      <c r="B14" s="171">
        <v>0</v>
      </c>
      <c r="C14" s="171">
        <v>0</v>
      </c>
      <c r="D14" s="171">
        <v>13</v>
      </c>
      <c r="E14" s="171">
        <v>0</v>
      </c>
      <c r="F14" s="172">
        <f t="shared" si="0"/>
        <v>13</v>
      </c>
      <c r="G14" s="171">
        <v>7</v>
      </c>
      <c r="H14" s="171">
        <v>0</v>
      </c>
      <c r="I14" s="171">
        <v>44</v>
      </c>
      <c r="J14" s="171">
        <v>1</v>
      </c>
      <c r="K14" s="172">
        <f t="shared" si="1"/>
        <v>52</v>
      </c>
      <c r="L14" s="171">
        <v>67</v>
      </c>
      <c r="M14" s="171">
        <v>1</v>
      </c>
      <c r="N14" s="171">
        <v>81</v>
      </c>
      <c r="O14" s="171">
        <v>0</v>
      </c>
      <c r="P14" s="172">
        <f t="shared" si="2"/>
        <v>149</v>
      </c>
      <c r="Q14" s="172">
        <f t="shared" si="3"/>
        <v>214</v>
      </c>
      <c r="R14" s="84" t="s">
        <v>129</v>
      </c>
      <c r="S14" s="254"/>
      <c r="T14" s="254"/>
      <c r="U14" s="254"/>
      <c r="V14" s="254"/>
    </row>
    <row r="15" spans="1:24" ht="20.25">
      <c r="A15" s="84" t="s">
        <v>326</v>
      </c>
      <c r="B15" s="161">
        <v>0</v>
      </c>
      <c r="C15" s="161">
        <v>0</v>
      </c>
      <c r="D15" s="161">
        <v>6</v>
      </c>
      <c r="E15" s="161">
        <v>0</v>
      </c>
      <c r="F15" s="172">
        <f t="shared" si="0"/>
        <v>6</v>
      </c>
      <c r="G15" s="161">
        <v>23</v>
      </c>
      <c r="H15" s="161">
        <v>13</v>
      </c>
      <c r="I15" s="161">
        <v>117</v>
      </c>
      <c r="J15" s="161">
        <v>13</v>
      </c>
      <c r="K15" s="172">
        <f t="shared" si="1"/>
        <v>166</v>
      </c>
      <c r="L15" s="161">
        <v>200</v>
      </c>
      <c r="M15" s="161">
        <v>35</v>
      </c>
      <c r="N15" s="161">
        <v>54</v>
      </c>
      <c r="O15" s="161">
        <v>4</v>
      </c>
      <c r="P15" s="172">
        <f t="shared" si="2"/>
        <v>293</v>
      </c>
      <c r="Q15" s="172">
        <f t="shared" si="3"/>
        <v>465</v>
      </c>
      <c r="R15" s="84" t="s">
        <v>127</v>
      </c>
      <c r="S15" s="254"/>
      <c r="T15" s="254"/>
      <c r="U15" s="254"/>
      <c r="V15" s="254"/>
    </row>
    <row r="16" spans="1:24" ht="20.25">
      <c r="A16" s="84" t="s">
        <v>126</v>
      </c>
      <c r="B16" s="171">
        <v>2</v>
      </c>
      <c r="C16" s="171">
        <v>1</v>
      </c>
      <c r="D16" s="171">
        <v>30</v>
      </c>
      <c r="E16" s="171">
        <v>14</v>
      </c>
      <c r="F16" s="172">
        <f t="shared" si="0"/>
        <v>47</v>
      </c>
      <c r="G16" s="171">
        <v>27</v>
      </c>
      <c r="H16" s="171">
        <v>12</v>
      </c>
      <c r="I16" s="171">
        <v>517</v>
      </c>
      <c r="J16" s="171">
        <v>91</v>
      </c>
      <c r="K16" s="172">
        <f t="shared" si="1"/>
        <v>647</v>
      </c>
      <c r="L16" s="171">
        <v>216</v>
      </c>
      <c r="M16" s="171">
        <v>32</v>
      </c>
      <c r="N16" s="171">
        <v>145</v>
      </c>
      <c r="O16" s="171">
        <v>14</v>
      </c>
      <c r="P16" s="172">
        <f t="shared" si="2"/>
        <v>407</v>
      </c>
      <c r="Q16" s="172">
        <f t="shared" si="3"/>
        <v>1101</v>
      </c>
      <c r="R16" s="84" t="s">
        <v>125</v>
      </c>
      <c r="S16" s="254"/>
      <c r="T16" s="254"/>
      <c r="U16" s="254"/>
      <c r="V16" s="254"/>
    </row>
    <row r="17" spans="1:22" ht="20.25">
      <c r="A17" s="84" t="s">
        <v>124</v>
      </c>
      <c r="B17" s="161">
        <v>1</v>
      </c>
      <c r="C17" s="161">
        <v>1</v>
      </c>
      <c r="D17" s="161">
        <v>31</v>
      </c>
      <c r="E17" s="161">
        <v>29</v>
      </c>
      <c r="F17" s="172">
        <f t="shared" si="0"/>
        <v>62</v>
      </c>
      <c r="G17" s="161">
        <v>15</v>
      </c>
      <c r="H17" s="161">
        <v>11</v>
      </c>
      <c r="I17" s="161">
        <v>467</v>
      </c>
      <c r="J17" s="161">
        <v>197</v>
      </c>
      <c r="K17" s="172">
        <f t="shared" si="1"/>
        <v>690</v>
      </c>
      <c r="L17" s="161">
        <v>385</v>
      </c>
      <c r="M17" s="161">
        <v>79</v>
      </c>
      <c r="N17" s="161">
        <v>125</v>
      </c>
      <c r="O17" s="161">
        <v>18</v>
      </c>
      <c r="P17" s="172">
        <f t="shared" si="2"/>
        <v>607</v>
      </c>
      <c r="Q17" s="172">
        <f t="shared" si="3"/>
        <v>1359</v>
      </c>
      <c r="R17" s="84" t="s">
        <v>123</v>
      </c>
      <c r="S17" s="254"/>
      <c r="T17" s="254"/>
      <c r="U17" s="254"/>
      <c r="V17" s="254"/>
    </row>
    <row r="18" spans="1:22" ht="20.25">
      <c r="A18" s="84" t="s">
        <v>122</v>
      </c>
      <c r="B18" s="171">
        <v>2</v>
      </c>
      <c r="C18" s="171">
        <v>12</v>
      </c>
      <c r="D18" s="171">
        <v>17</v>
      </c>
      <c r="E18" s="171">
        <v>547</v>
      </c>
      <c r="F18" s="172">
        <f t="shared" si="0"/>
        <v>578</v>
      </c>
      <c r="G18" s="171">
        <v>11</v>
      </c>
      <c r="H18" s="171">
        <v>54</v>
      </c>
      <c r="I18" s="171">
        <v>91</v>
      </c>
      <c r="J18" s="171">
        <v>1844</v>
      </c>
      <c r="K18" s="172">
        <f t="shared" si="1"/>
        <v>2000</v>
      </c>
      <c r="L18" s="171">
        <v>197</v>
      </c>
      <c r="M18" s="171">
        <v>279</v>
      </c>
      <c r="N18" s="171">
        <v>215</v>
      </c>
      <c r="O18" s="171">
        <v>341</v>
      </c>
      <c r="P18" s="172">
        <f t="shared" si="2"/>
        <v>1032</v>
      </c>
      <c r="Q18" s="172">
        <f t="shared" si="3"/>
        <v>3610</v>
      </c>
      <c r="R18" s="84" t="s">
        <v>121</v>
      </c>
      <c r="S18" s="254"/>
      <c r="T18" s="254"/>
      <c r="U18" s="254"/>
      <c r="V18" s="254"/>
    </row>
    <row r="19" spans="1:22" ht="20.25">
      <c r="A19" s="84" t="s">
        <v>120</v>
      </c>
      <c r="B19" s="161">
        <v>0</v>
      </c>
      <c r="C19" s="161">
        <v>0</v>
      </c>
      <c r="D19" s="161">
        <v>39</v>
      </c>
      <c r="E19" s="161">
        <v>5</v>
      </c>
      <c r="F19" s="172">
        <f t="shared" si="0"/>
        <v>44</v>
      </c>
      <c r="G19" s="161">
        <v>0</v>
      </c>
      <c r="H19" s="161">
        <v>0</v>
      </c>
      <c r="I19" s="161">
        <v>302</v>
      </c>
      <c r="J19" s="161">
        <v>41</v>
      </c>
      <c r="K19" s="172">
        <f t="shared" si="1"/>
        <v>343</v>
      </c>
      <c r="L19" s="161">
        <v>67</v>
      </c>
      <c r="M19" s="161">
        <v>6</v>
      </c>
      <c r="N19" s="161">
        <v>142</v>
      </c>
      <c r="O19" s="161">
        <v>14</v>
      </c>
      <c r="P19" s="172">
        <f t="shared" si="2"/>
        <v>229</v>
      </c>
      <c r="Q19" s="172">
        <f t="shared" si="3"/>
        <v>616</v>
      </c>
      <c r="R19" s="84" t="s">
        <v>119</v>
      </c>
      <c r="S19" s="254"/>
      <c r="T19" s="254"/>
      <c r="U19" s="254"/>
      <c r="V19" s="254"/>
    </row>
    <row r="20" spans="1:22" ht="20.25">
      <c r="A20" s="84" t="s">
        <v>243</v>
      </c>
      <c r="B20" s="171">
        <v>0</v>
      </c>
      <c r="C20" s="171">
        <v>0</v>
      </c>
      <c r="D20" s="171">
        <v>2</v>
      </c>
      <c r="E20" s="171">
        <v>4</v>
      </c>
      <c r="F20" s="172">
        <f t="shared" si="0"/>
        <v>6</v>
      </c>
      <c r="G20" s="171">
        <v>1</v>
      </c>
      <c r="H20" s="171">
        <v>0</v>
      </c>
      <c r="I20" s="171">
        <v>116</v>
      </c>
      <c r="J20" s="171">
        <v>53</v>
      </c>
      <c r="K20" s="172">
        <f t="shared" si="1"/>
        <v>170</v>
      </c>
      <c r="L20" s="171">
        <v>14</v>
      </c>
      <c r="M20" s="171">
        <v>3</v>
      </c>
      <c r="N20" s="171">
        <v>62</v>
      </c>
      <c r="O20" s="171">
        <v>29</v>
      </c>
      <c r="P20" s="172">
        <f t="shared" si="2"/>
        <v>108</v>
      </c>
      <c r="Q20" s="172">
        <f t="shared" si="3"/>
        <v>284</v>
      </c>
      <c r="R20" s="84" t="s">
        <v>117</v>
      </c>
      <c r="S20" s="254"/>
      <c r="T20" s="254"/>
      <c r="U20" s="254"/>
      <c r="V20" s="254"/>
    </row>
    <row r="21" spans="1:22" ht="20.25">
      <c r="A21" s="84" t="s">
        <v>116</v>
      </c>
      <c r="B21" s="161">
        <v>0</v>
      </c>
      <c r="C21" s="161">
        <v>4</v>
      </c>
      <c r="D21" s="161">
        <v>40</v>
      </c>
      <c r="E21" s="161">
        <v>385</v>
      </c>
      <c r="F21" s="172">
        <f t="shared" si="0"/>
        <v>429</v>
      </c>
      <c r="G21" s="161">
        <v>53</v>
      </c>
      <c r="H21" s="161">
        <v>78</v>
      </c>
      <c r="I21" s="161">
        <v>408</v>
      </c>
      <c r="J21" s="161">
        <v>1352</v>
      </c>
      <c r="K21" s="172">
        <f t="shared" si="1"/>
        <v>1891</v>
      </c>
      <c r="L21" s="161">
        <v>304</v>
      </c>
      <c r="M21" s="161">
        <v>132</v>
      </c>
      <c r="N21" s="161">
        <v>92</v>
      </c>
      <c r="O21" s="161">
        <v>58</v>
      </c>
      <c r="P21" s="172">
        <f t="shared" si="2"/>
        <v>586</v>
      </c>
      <c r="Q21" s="172">
        <f t="shared" si="3"/>
        <v>2906</v>
      </c>
      <c r="R21" s="84" t="s">
        <v>115</v>
      </c>
      <c r="S21" s="254"/>
      <c r="T21" s="254"/>
      <c r="U21" s="254"/>
      <c r="V21" s="254"/>
    </row>
    <row r="22" spans="1:22" ht="20.25">
      <c r="A22" s="480" t="s">
        <v>114</v>
      </c>
      <c r="B22" s="171">
        <v>0</v>
      </c>
      <c r="C22" s="171">
        <v>0</v>
      </c>
      <c r="D22" s="171">
        <v>8</v>
      </c>
      <c r="E22" s="171">
        <v>2</v>
      </c>
      <c r="F22" s="172">
        <f t="shared" si="0"/>
        <v>10</v>
      </c>
      <c r="G22" s="171">
        <v>11</v>
      </c>
      <c r="H22" s="171">
        <v>4</v>
      </c>
      <c r="I22" s="171">
        <v>69</v>
      </c>
      <c r="J22" s="171">
        <v>26</v>
      </c>
      <c r="K22" s="172">
        <f t="shared" si="1"/>
        <v>110</v>
      </c>
      <c r="L22" s="171">
        <v>98</v>
      </c>
      <c r="M22" s="171">
        <v>20</v>
      </c>
      <c r="N22" s="171">
        <v>50</v>
      </c>
      <c r="O22" s="171">
        <v>9</v>
      </c>
      <c r="P22" s="172">
        <f t="shared" si="2"/>
        <v>177</v>
      </c>
      <c r="Q22" s="172">
        <f t="shared" si="3"/>
        <v>297</v>
      </c>
      <c r="R22" s="84" t="s">
        <v>113</v>
      </c>
      <c r="S22" s="254"/>
      <c r="T22" s="254"/>
      <c r="U22" s="254"/>
      <c r="V22" s="254"/>
    </row>
    <row r="23" spans="1:22" ht="25.5">
      <c r="A23" s="84" t="s">
        <v>112</v>
      </c>
      <c r="B23" s="161">
        <v>1</v>
      </c>
      <c r="C23" s="161">
        <v>1</v>
      </c>
      <c r="D23" s="161">
        <v>1</v>
      </c>
      <c r="E23" s="161">
        <v>4</v>
      </c>
      <c r="F23" s="172">
        <f t="shared" si="0"/>
        <v>7</v>
      </c>
      <c r="G23" s="161">
        <v>7</v>
      </c>
      <c r="H23" s="161">
        <v>1</v>
      </c>
      <c r="I23" s="161">
        <v>16</v>
      </c>
      <c r="J23" s="161">
        <v>3</v>
      </c>
      <c r="K23" s="172">
        <f t="shared" si="1"/>
        <v>27</v>
      </c>
      <c r="L23" s="161">
        <v>7</v>
      </c>
      <c r="M23" s="161">
        <v>2</v>
      </c>
      <c r="N23" s="161">
        <v>1</v>
      </c>
      <c r="O23" s="161">
        <v>1</v>
      </c>
      <c r="P23" s="172">
        <f t="shared" si="2"/>
        <v>11</v>
      </c>
      <c r="Q23" s="172">
        <f t="shared" si="3"/>
        <v>45</v>
      </c>
      <c r="R23" s="470" t="s">
        <v>1520</v>
      </c>
      <c r="S23" s="254"/>
      <c r="T23" s="254"/>
      <c r="U23" s="254"/>
      <c r="V23" s="254"/>
    </row>
    <row r="24" spans="1:22" ht="20.25">
      <c r="A24" s="84" t="s">
        <v>1503</v>
      </c>
      <c r="B24" s="171">
        <v>1</v>
      </c>
      <c r="C24" s="171">
        <v>1</v>
      </c>
      <c r="D24" s="171">
        <v>0</v>
      </c>
      <c r="E24" s="171">
        <v>0</v>
      </c>
      <c r="F24" s="172">
        <f t="shared" si="0"/>
        <v>2</v>
      </c>
      <c r="G24" s="171">
        <v>1</v>
      </c>
      <c r="H24" s="171">
        <v>0</v>
      </c>
      <c r="I24" s="171">
        <v>13</v>
      </c>
      <c r="J24" s="171">
        <v>4</v>
      </c>
      <c r="K24" s="172">
        <f t="shared" si="1"/>
        <v>18</v>
      </c>
      <c r="L24" s="171">
        <v>0</v>
      </c>
      <c r="M24" s="171">
        <v>0</v>
      </c>
      <c r="N24" s="171">
        <v>7</v>
      </c>
      <c r="O24" s="171">
        <v>4</v>
      </c>
      <c r="P24" s="172">
        <f t="shared" si="2"/>
        <v>11</v>
      </c>
      <c r="Q24" s="172">
        <f t="shared" si="3"/>
        <v>31</v>
      </c>
      <c r="R24" s="469" t="s">
        <v>1168</v>
      </c>
      <c r="S24" s="254"/>
      <c r="T24" s="254"/>
      <c r="U24" s="254"/>
      <c r="V24" s="254"/>
    </row>
    <row r="25" spans="1:22" ht="20.25">
      <c r="A25" s="84" t="s">
        <v>109</v>
      </c>
      <c r="B25" s="161">
        <v>0</v>
      </c>
      <c r="C25" s="161">
        <v>0</v>
      </c>
      <c r="D25" s="161">
        <v>26</v>
      </c>
      <c r="E25" s="161">
        <v>44</v>
      </c>
      <c r="F25" s="172">
        <f t="shared" si="0"/>
        <v>70</v>
      </c>
      <c r="G25" s="161">
        <v>24</v>
      </c>
      <c r="H25" s="161">
        <v>56</v>
      </c>
      <c r="I25" s="161">
        <v>583</v>
      </c>
      <c r="J25" s="161">
        <v>383</v>
      </c>
      <c r="K25" s="172">
        <f t="shared" si="1"/>
        <v>1046</v>
      </c>
      <c r="L25" s="161">
        <v>169</v>
      </c>
      <c r="M25" s="161">
        <v>43</v>
      </c>
      <c r="N25" s="161">
        <v>198</v>
      </c>
      <c r="O25" s="161">
        <v>54</v>
      </c>
      <c r="P25" s="172">
        <f t="shared" si="2"/>
        <v>464</v>
      </c>
      <c r="Q25" s="172">
        <f t="shared" si="3"/>
        <v>1580</v>
      </c>
      <c r="R25" s="84" t="s">
        <v>108</v>
      </c>
      <c r="S25" s="254"/>
      <c r="T25" s="254"/>
      <c r="U25" s="254"/>
      <c r="V25" s="254"/>
    </row>
    <row r="26" spans="1:22" ht="20.25">
      <c r="A26" s="84" t="s">
        <v>107</v>
      </c>
      <c r="B26" s="171">
        <v>0</v>
      </c>
      <c r="C26" s="171">
        <v>2</v>
      </c>
      <c r="D26" s="171">
        <v>4</v>
      </c>
      <c r="E26" s="171">
        <v>7</v>
      </c>
      <c r="F26" s="172">
        <f t="shared" si="0"/>
        <v>13</v>
      </c>
      <c r="G26" s="171">
        <v>5</v>
      </c>
      <c r="H26" s="171">
        <v>3</v>
      </c>
      <c r="I26" s="171">
        <v>282</v>
      </c>
      <c r="J26" s="171">
        <v>294</v>
      </c>
      <c r="K26" s="172">
        <f t="shared" si="1"/>
        <v>584</v>
      </c>
      <c r="L26" s="171">
        <v>85</v>
      </c>
      <c r="M26" s="171">
        <v>29</v>
      </c>
      <c r="N26" s="171">
        <v>134</v>
      </c>
      <c r="O26" s="171">
        <v>75</v>
      </c>
      <c r="P26" s="172">
        <f t="shared" si="2"/>
        <v>323</v>
      </c>
      <c r="Q26" s="172">
        <f t="shared" si="3"/>
        <v>920</v>
      </c>
      <c r="R26" s="84" t="s">
        <v>106</v>
      </c>
      <c r="S26" s="254"/>
      <c r="T26" s="254"/>
      <c r="U26" s="254"/>
      <c r="V26" s="254"/>
    </row>
    <row r="27" spans="1:22" ht="20.25">
      <c r="A27" s="84" t="s">
        <v>105</v>
      </c>
      <c r="B27" s="161">
        <v>0</v>
      </c>
      <c r="C27" s="161">
        <v>2</v>
      </c>
      <c r="D27" s="161">
        <v>74</v>
      </c>
      <c r="E27" s="161">
        <v>21</v>
      </c>
      <c r="F27" s="172">
        <f t="shared" si="0"/>
        <v>97</v>
      </c>
      <c r="G27" s="161">
        <v>12</v>
      </c>
      <c r="H27" s="161">
        <v>3</v>
      </c>
      <c r="I27" s="161">
        <v>538</v>
      </c>
      <c r="J27" s="161">
        <v>111</v>
      </c>
      <c r="K27" s="172">
        <f t="shared" si="1"/>
        <v>664</v>
      </c>
      <c r="L27" s="161">
        <v>117</v>
      </c>
      <c r="M27" s="161">
        <v>22</v>
      </c>
      <c r="N27" s="161">
        <v>347</v>
      </c>
      <c r="O27" s="161">
        <v>66</v>
      </c>
      <c r="P27" s="172">
        <f t="shared" si="2"/>
        <v>552</v>
      </c>
      <c r="Q27" s="172">
        <f t="shared" si="3"/>
        <v>1313</v>
      </c>
      <c r="R27" s="84" t="s">
        <v>104</v>
      </c>
      <c r="S27" s="254"/>
      <c r="T27" s="254"/>
      <c r="U27" s="254"/>
      <c r="V27" s="254"/>
    </row>
    <row r="28" spans="1:22" ht="20.25">
      <c r="A28" s="84" t="s">
        <v>103</v>
      </c>
      <c r="B28" s="171">
        <v>0</v>
      </c>
      <c r="C28" s="171">
        <v>0</v>
      </c>
      <c r="D28" s="171">
        <v>1</v>
      </c>
      <c r="E28" s="171">
        <v>1</v>
      </c>
      <c r="F28" s="172">
        <f t="shared" si="0"/>
        <v>2</v>
      </c>
      <c r="G28" s="171">
        <v>3</v>
      </c>
      <c r="H28" s="171">
        <v>0</v>
      </c>
      <c r="I28" s="171">
        <v>13</v>
      </c>
      <c r="J28" s="171">
        <v>30</v>
      </c>
      <c r="K28" s="172">
        <f t="shared" si="1"/>
        <v>46</v>
      </c>
      <c r="L28" s="171">
        <v>13</v>
      </c>
      <c r="M28" s="171">
        <v>1</v>
      </c>
      <c r="N28" s="171">
        <v>27</v>
      </c>
      <c r="O28" s="171">
        <v>9</v>
      </c>
      <c r="P28" s="172">
        <f t="shared" si="2"/>
        <v>50</v>
      </c>
      <c r="Q28" s="172">
        <f t="shared" si="3"/>
        <v>98</v>
      </c>
      <c r="R28" s="84" t="s">
        <v>102</v>
      </c>
      <c r="S28" s="254"/>
      <c r="T28" s="254"/>
      <c r="U28" s="254"/>
      <c r="V28" s="254"/>
    </row>
    <row r="29" spans="1:22" ht="20.25">
      <c r="A29" s="84" t="s">
        <v>244</v>
      </c>
      <c r="B29" s="161">
        <v>0</v>
      </c>
      <c r="C29" s="161">
        <v>7</v>
      </c>
      <c r="D29" s="161">
        <v>249</v>
      </c>
      <c r="E29" s="161">
        <v>235</v>
      </c>
      <c r="F29" s="172">
        <f t="shared" si="0"/>
        <v>491</v>
      </c>
      <c r="G29" s="161">
        <v>31</v>
      </c>
      <c r="H29" s="161">
        <v>36</v>
      </c>
      <c r="I29" s="161">
        <v>1154</v>
      </c>
      <c r="J29" s="161">
        <v>878</v>
      </c>
      <c r="K29" s="172">
        <f t="shared" si="1"/>
        <v>2099</v>
      </c>
      <c r="L29" s="161">
        <v>441</v>
      </c>
      <c r="M29" s="161">
        <v>148</v>
      </c>
      <c r="N29" s="161">
        <v>323</v>
      </c>
      <c r="O29" s="161">
        <v>160</v>
      </c>
      <c r="P29" s="172">
        <f t="shared" si="2"/>
        <v>1072</v>
      </c>
      <c r="Q29" s="172">
        <f t="shared" si="3"/>
        <v>3662</v>
      </c>
      <c r="R29" s="84" t="s">
        <v>100</v>
      </c>
      <c r="S29" s="254"/>
      <c r="T29" s="254"/>
      <c r="U29" s="254"/>
      <c r="V29" s="254"/>
    </row>
    <row r="30" spans="1:22" ht="20.25">
      <c r="A30" s="480" t="s">
        <v>99</v>
      </c>
      <c r="B30" s="171">
        <v>0</v>
      </c>
      <c r="C30" s="171">
        <v>0</v>
      </c>
      <c r="D30" s="171">
        <v>9</v>
      </c>
      <c r="E30" s="171">
        <v>5</v>
      </c>
      <c r="F30" s="172">
        <f t="shared" si="0"/>
        <v>14</v>
      </c>
      <c r="G30" s="171">
        <v>32</v>
      </c>
      <c r="H30" s="171">
        <v>11</v>
      </c>
      <c r="I30" s="171">
        <v>83</v>
      </c>
      <c r="J30" s="171">
        <v>34</v>
      </c>
      <c r="K30" s="172">
        <f t="shared" si="1"/>
        <v>160</v>
      </c>
      <c r="L30" s="171">
        <v>152</v>
      </c>
      <c r="M30" s="171">
        <v>31</v>
      </c>
      <c r="N30" s="171">
        <v>38</v>
      </c>
      <c r="O30" s="171">
        <v>12</v>
      </c>
      <c r="P30" s="172">
        <f t="shared" si="2"/>
        <v>233</v>
      </c>
      <c r="Q30" s="172">
        <f t="shared" si="3"/>
        <v>407</v>
      </c>
      <c r="R30" s="84" t="s">
        <v>98</v>
      </c>
      <c r="S30" s="254"/>
      <c r="T30" s="254"/>
      <c r="U30" s="254"/>
      <c r="V30" s="254"/>
    </row>
    <row r="31" spans="1:22" ht="20.25">
      <c r="A31" s="84" t="s">
        <v>1504</v>
      </c>
      <c r="B31" s="161">
        <v>0</v>
      </c>
      <c r="C31" s="161">
        <v>0</v>
      </c>
      <c r="D31" s="161">
        <v>0</v>
      </c>
      <c r="E31" s="161">
        <v>0</v>
      </c>
      <c r="F31" s="172">
        <f t="shared" si="0"/>
        <v>0</v>
      </c>
      <c r="G31" s="161">
        <v>0</v>
      </c>
      <c r="H31" s="161">
        <v>0</v>
      </c>
      <c r="I31" s="161">
        <v>0</v>
      </c>
      <c r="J31" s="161">
        <v>0</v>
      </c>
      <c r="K31" s="172">
        <f t="shared" si="1"/>
        <v>0</v>
      </c>
      <c r="L31" s="161">
        <v>0</v>
      </c>
      <c r="M31" s="161">
        <v>0</v>
      </c>
      <c r="N31" s="161">
        <v>0</v>
      </c>
      <c r="O31" s="161">
        <v>0</v>
      </c>
      <c r="P31" s="172">
        <f t="shared" si="2"/>
        <v>0</v>
      </c>
      <c r="Q31" s="172">
        <f t="shared" si="3"/>
        <v>0</v>
      </c>
      <c r="R31" s="84" t="s">
        <v>96</v>
      </c>
      <c r="S31" s="254"/>
      <c r="T31" s="254"/>
      <c r="U31" s="254"/>
      <c r="V31" s="254"/>
    </row>
    <row r="32" spans="1:22" ht="20.25">
      <c r="A32" s="84" t="s">
        <v>1505</v>
      </c>
      <c r="B32" s="171">
        <v>1</v>
      </c>
      <c r="C32" s="171">
        <v>2</v>
      </c>
      <c r="D32" s="171">
        <v>16</v>
      </c>
      <c r="E32" s="171">
        <v>17</v>
      </c>
      <c r="F32" s="172">
        <f t="shared" si="0"/>
        <v>36</v>
      </c>
      <c r="G32" s="171">
        <v>47</v>
      </c>
      <c r="H32" s="171">
        <v>38</v>
      </c>
      <c r="I32" s="171">
        <v>63</v>
      </c>
      <c r="J32" s="171">
        <v>101</v>
      </c>
      <c r="K32" s="172">
        <f t="shared" si="1"/>
        <v>249</v>
      </c>
      <c r="L32" s="171">
        <v>206</v>
      </c>
      <c r="M32" s="171">
        <v>63</v>
      </c>
      <c r="N32" s="171">
        <v>38</v>
      </c>
      <c r="O32" s="171">
        <v>35</v>
      </c>
      <c r="P32" s="172">
        <f t="shared" si="2"/>
        <v>342</v>
      </c>
      <c r="Q32" s="172">
        <f t="shared" si="3"/>
        <v>627</v>
      </c>
      <c r="R32" s="84" t="s">
        <v>94</v>
      </c>
      <c r="S32" s="254"/>
      <c r="T32" s="254"/>
      <c r="U32" s="254"/>
      <c r="V32" s="254"/>
    </row>
    <row r="33" spans="1:22" ht="20.25">
      <c r="A33" s="84" t="s">
        <v>93</v>
      </c>
      <c r="B33" s="161">
        <v>0</v>
      </c>
      <c r="C33" s="161">
        <v>0</v>
      </c>
      <c r="D33" s="161">
        <v>69</v>
      </c>
      <c r="E33" s="161">
        <v>22</v>
      </c>
      <c r="F33" s="172">
        <f t="shared" si="0"/>
        <v>91</v>
      </c>
      <c r="G33" s="161">
        <v>40</v>
      </c>
      <c r="H33" s="161">
        <v>12</v>
      </c>
      <c r="I33" s="161">
        <v>262</v>
      </c>
      <c r="J33" s="161">
        <v>32</v>
      </c>
      <c r="K33" s="172">
        <f t="shared" si="1"/>
        <v>346</v>
      </c>
      <c r="L33" s="161">
        <v>130</v>
      </c>
      <c r="M33" s="161">
        <v>19</v>
      </c>
      <c r="N33" s="161">
        <v>62</v>
      </c>
      <c r="O33" s="161">
        <v>3</v>
      </c>
      <c r="P33" s="172">
        <f t="shared" si="2"/>
        <v>214</v>
      </c>
      <c r="Q33" s="172">
        <f t="shared" si="3"/>
        <v>651</v>
      </c>
      <c r="R33" s="84" t="s">
        <v>92</v>
      </c>
      <c r="S33" s="254"/>
      <c r="T33" s="254"/>
      <c r="U33" s="254"/>
      <c r="V33" s="254"/>
    </row>
    <row r="34" spans="1:22" ht="20.25">
      <c r="A34" s="84" t="s">
        <v>91</v>
      </c>
      <c r="B34" s="171">
        <v>1</v>
      </c>
      <c r="C34" s="171">
        <v>1</v>
      </c>
      <c r="D34" s="171">
        <v>54</v>
      </c>
      <c r="E34" s="171">
        <v>6</v>
      </c>
      <c r="F34" s="172">
        <f t="shared" si="0"/>
        <v>62</v>
      </c>
      <c r="G34" s="171">
        <v>3</v>
      </c>
      <c r="H34" s="171">
        <v>1</v>
      </c>
      <c r="I34" s="171">
        <v>374</v>
      </c>
      <c r="J34" s="171">
        <v>31</v>
      </c>
      <c r="K34" s="172">
        <f t="shared" si="1"/>
        <v>409</v>
      </c>
      <c r="L34" s="171">
        <v>10</v>
      </c>
      <c r="M34" s="171">
        <v>0</v>
      </c>
      <c r="N34" s="171">
        <v>37</v>
      </c>
      <c r="O34" s="171">
        <v>2</v>
      </c>
      <c r="P34" s="172">
        <f t="shared" si="2"/>
        <v>49</v>
      </c>
      <c r="Q34" s="172">
        <f t="shared" si="3"/>
        <v>520</v>
      </c>
      <c r="R34" s="84" t="s">
        <v>90</v>
      </c>
      <c r="S34" s="254"/>
      <c r="T34" s="254"/>
      <c r="U34" s="254"/>
      <c r="V34" s="254"/>
    </row>
    <row r="35" spans="1:22" ht="20.25">
      <c r="A35" s="84" t="s">
        <v>89</v>
      </c>
      <c r="B35" s="161">
        <v>0</v>
      </c>
      <c r="C35" s="161">
        <v>0</v>
      </c>
      <c r="D35" s="161">
        <v>8</v>
      </c>
      <c r="E35" s="161">
        <v>3</v>
      </c>
      <c r="F35" s="172">
        <f t="shared" si="0"/>
        <v>11</v>
      </c>
      <c r="G35" s="161">
        <v>1</v>
      </c>
      <c r="H35" s="161">
        <v>0</v>
      </c>
      <c r="I35" s="161">
        <v>81</v>
      </c>
      <c r="J35" s="161">
        <v>24</v>
      </c>
      <c r="K35" s="172">
        <f t="shared" si="1"/>
        <v>106</v>
      </c>
      <c r="L35" s="161">
        <v>3</v>
      </c>
      <c r="M35" s="161">
        <v>2</v>
      </c>
      <c r="N35" s="161">
        <v>56</v>
      </c>
      <c r="O35" s="161">
        <v>12</v>
      </c>
      <c r="P35" s="172">
        <f t="shared" si="2"/>
        <v>73</v>
      </c>
      <c r="Q35" s="172">
        <f t="shared" si="3"/>
        <v>190</v>
      </c>
      <c r="R35" s="84" t="s">
        <v>88</v>
      </c>
      <c r="S35" s="254"/>
      <c r="T35" s="254"/>
      <c r="U35" s="254"/>
      <c r="V35" s="254"/>
    </row>
    <row r="36" spans="1:22" ht="20.25">
      <c r="A36" s="84" t="s">
        <v>87</v>
      </c>
      <c r="B36" s="171">
        <v>0</v>
      </c>
      <c r="C36" s="171">
        <v>0</v>
      </c>
      <c r="D36" s="171">
        <v>1</v>
      </c>
      <c r="E36" s="171">
        <v>0</v>
      </c>
      <c r="F36" s="172">
        <f t="shared" si="0"/>
        <v>1</v>
      </c>
      <c r="G36" s="171">
        <v>1</v>
      </c>
      <c r="H36" s="171">
        <v>1</v>
      </c>
      <c r="I36" s="171">
        <v>5</v>
      </c>
      <c r="J36" s="171">
        <v>1</v>
      </c>
      <c r="K36" s="172">
        <f t="shared" si="1"/>
        <v>8</v>
      </c>
      <c r="L36" s="171">
        <v>11</v>
      </c>
      <c r="M36" s="171">
        <v>1</v>
      </c>
      <c r="N36" s="171">
        <v>20</v>
      </c>
      <c r="O36" s="171">
        <v>2</v>
      </c>
      <c r="P36" s="172">
        <f t="shared" si="2"/>
        <v>34</v>
      </c>
      <c r="Q36" s="172">
        <f t="shared" si="3"/>
        <v>43</v>
      </c>
      <c r="R36" s="84" t="s">
        <v>86</v>
      </c>
      <c r="S36" s="254"/>
      <c r="T36" s="254"/>
      <c r="U36" s="254"/>
      <c r="V36" s="254"/>
    </row>
    <row r="37" spans="1:22" ht="20.25">
      <c r="A37" s="84" t="s">
        <v>85</v>
      </c>
      <c r="B37" s="161">
        <v>0</v>
      </c>
      <c r="C37" s="161">
        <v>0</v>
      </c>
      <c r="D37" s="161">
        <v>1</v>
      </c>
      <c r="E37" s="161">
        <v>1</v>
      </c>
      <c r="F37" s="172">
        <f t="shared" si="0"/>
        <v>2</v>
      </c>
      <c r="G37" s="161">
        <v>2</v>
      </c>
      <c r="H37" s="161">
        <v>1</v>
      </c>
      <c r="I37" s="161">
        <v>6</v>
      </c>
      <c r="J37" s="161">
        <v>5</v>
      </c>
      <c r="K37" s="172">
        <f t="shared" si="1"/>
        <v>14</v>
      </c>
      <c r="L37" s="161">
        <v>10</v>
      </c>
      <c r="M37" s="161">
        <v>7</v>
      </c>
      <c r="N37" s="161">
        <v>6</v>
      </c>
      <c r="O37" s="161">
        <v>7</v>
      </c>
      <c r="P37" s="172">
        <f t="shared" si="2"/>
        <v>30</v>
      </c>
      <c r="Q37" s="172">
        <f t="shared" si="3"/>
        <v>46</v>
      </c>
      <c r="R37" s="84" t="s">
        <v>1169</v>
      </c>
      <c r="S37" s="254"/>
      <c r="T37" s="254"/>
      <c r="U37" s="254"/>
      <c r="V37" s="254"/>
    </row>
    <row r="38" spans="1:22" ht="20.25">
      <c r="A38" s="84" t="s">
        <v>84</v>
      </c>
      <c r="B38" s="171">
        <v>0</v>
      </c>
      <c r="C38" s="171">
        <v>0</v>
      </c>
      <c r="D38" s="171">
        <v>2</v>
      </c>
      <c r="E38" s="171">
        <v>1</v>
      </c>
      <c r="F38" s="172">
        <f t="shared" si="0"/>
        <v>3</v>
      </c>
      <c r="G38" s="171">
        <v>0</v>
      </c>
      <c r="H38" s="171">
        <v>0</v>
      </c>
      <c r="I38" s="171">
        <v>55</v>
      </c>
      <c r="J38" s="171">
        <v>12</v>
      </c>
      <c r="K38" s="172">
        <f t="shared" si="1"/>
        <v>67</v>
      </c>
      <c r="L38" s="171">
        <v>30</v>
      </c>
      <c r="M38" s="171">
        <v>0</v>
      </c>
      <c r="N38" s="171">
        <v>57</v>
      </c>
      <c r="O38" s="171">
        <v>9</v>
      </c>
      <c r="P38" s="172">
        <f t="shared" si="2"/>
        <v>96</v>
      </c>
      <c r="Q38" s="172">
        <f t="shared" si="3"/>
        <v>166</v>
      </c>
      <c r="R38" s="84" t="s">
        <v>83</v>
      </c>
      <c r="S38" s="254"/>
      <c r="T38" s="254"/>
      <c r="U38" s="254"/>
      <c r="V38" s="254"/>
    </row>
    <row r="39" spans="1:22" ht="20.25">
      <c r="A39" s="84" t="s">
        <v>322</v>
      </c>
      <c r="B39" s="161">
        <v>0</v>
      </c>
      <c r="C39" s="161">
        <v>0</v>
      </c>
      <c r="D39" s="161">
        <v>1</v>
      </c>
      <c r="E39" s="161">
        <v>2</v>
      </c>
      <c r="F39" s="172">
        <f t="shared" si="0"/>
        <v>3</v>
      </c>
      <c r="G39" s="161">
        <v>0</v>
      </c>
      <c r="H39" s="161">
        <v>0</v>
      </c>
      <c r="I39" s="161">
        <v>7</v>
      </c>
      <c r="J39" s="161">
        <v>10</v>
      </c>
      <c r="K39" s="172">
        <f t="shared" si="1"/>
        <v>17</v>
      </c>
      <c r="L39" s="161">
        <v>9</v>
      </c>
      <c r="M39" s="161">
        <v>1</v>
      </c>
      <c r="N39" s="161">
        <v>21</v>
      </c>
      <c r="O39" s="161">
        <v>4</v>
      </c>
      <c r="P39" s="172">
        <f t="shared" si="2"/>
        <v>35</v>
      </c>
      <c r="Q39" s="172">
        <f t="shared" si="3"/>
        <v>55</v>
      </c>
      <c r="R39" s="84" t="s">
        <v>81</v>
      </c>
      <c r="S39" s="254"/>
      <c r="T39" s="254"/>
      <c r="U39" s="254"/>
      <c r="V39" s="254"/>
    </row>
    <row r="40" spans="1:22" ht="20.25">
      <c r="A40" s="84" t="s">
        <v>80</v>
      </c>
      <c r="B40" s="171">
        <v>0</v>
      </c>
      <c r="C40" s="171">
        <v>0</v>
      </c>
      <c r="D40" s="171">
        <v>3</v>
      </c>
      <c r="E40" s="171">
        <v>0</v>
      </c>
      <c r="F40" s="172">
        <f t="shared" si="0"/>
        <v>3</v>
      </c>
      <c r="G40" s="171">
        <v>0</v>
      </c>
      <c r="H40" s="171">
        <v>0</v>
      </c>
      <c r="I40" s="171">
        <v>14</v>
      </c>
      <c r="J40" s="171">
        <v>2</v>
      </c>
      <c r="K40" s="172">
        <f t="shared" si="1"/>
        <v>16</v>
      </c>
      <c r="L40" s="171">
        <v>3</v>
      </c>
      <c r="M40" s="171">
        <v>0</v>
      </c>
      <c r="N40" s="171">
        <v>12</v>
      </c>
      <c r="O40" s="171">
        <v>7</v>
      </c>
      <c r="P40" s="172">
        <f t="shared" si="2"/>
        <v>22</v>
      </c>
      <c r="Q40" s="172">
        <f t="shared" si="3"/>
        <v>41</v>
      </c>
      <c r="R40" s="84" t="s">
        <v>79</v>
      </c>
      <c r="S40" s="254"/>
      <c r="T40" s="254"/>
      <c r="U40" s="254"/>
      <c r="V40" s="254"/>
    </row>
    <row r="41" spans="1:22" ht="20.25">
      <c r="A41" s="84" t="s">
        <v>78</v>
      </c>
      <c r="B41" s="161">
        <v>0</v>
      </c>
      <c r="C41" s="161">
        <v>0</v>
      </c>
      <c r="D41" s="161">
        <v>0</v>
      </c>
      <c r="E41" s="161">
        <v>0</v>
      </c>
      <c r="F41" s="172">
        <f t="shared" si="0"/>
        <v>0</v>
      </c>
      <c r="G41" s="161">
        <v>0</v>
      </c>
      <c r="H41" s="161">
        <v>0</v>
      </c>
      <c r="I41" s="161">
        <v>29</v>
      </c>
      <c r="J41" s="161">
        <v>0</v>
      </c>
      <c r="K41" s="172">
        <f t="shared" si="1"/>
        <v>29</v>
      </c>
      <c r="L41" s="161">
        <v>23</v>
      </c>
      <c r="M41" s="161">
        <v>2</v>
      </c>
      <c r="N41" s="161">
        <v>16</v>
      </c>
      <c r="O41" s="161">
        <v>0</v>
      </c>
      <c r="P41" s="172">
        <f t="shared" si="2"/>
        <v>41</v>
      </c>
      <c r="Q41" s="172">
        <f t="shared" si="3"/>
        <v>70</v>
      </c>
      <c r="R41" s="84" t="s">
        <v>77</v>
      </c>
      <c r="S41" s="254"/>
      <c r="T41" s="254"/>
      <c r="U41" s="254"/>
      <c r="V41" s="254"/>
    </row>
    <row r="42" spans="1:22" ht="20.25">
      <c r="A42" s="84" t="s">
        <v>303</v>
      </c>
      <c r="B42" s="171">
        <v>0</v>
      </c>
      <c r="C42" s="171">
        <v>3</v>
      </c>
      <c r="D42" s="171">
        <v>3</v>
      </c>
      <c r="E42" s="171">
        <v>4</v>
      </c>
      <c r="F42" s="172">
        <f t="shared" si="0"/>
        <v>10</v>
      </c>
      <c r="G42" s="171">
        <v>1</v>
      </c>
      <c r="H42" s="171">
        <v>0</v>
      </c>
      <c r="I42" s="171">
        <v>3</v>
      </c>
      <c r="J42" s="171">
        <v>5</v>
      </c>
      <c r="K42" s="172">
        <f t="shared" si="1"/>
        <v>9</v>
      </c>
      <c r="L42" s="171">
        <v>10</v>
      </c>
      <c r="M42" s="171">
        <v>2</v>
      </c>
      <c r="N42" s="171">
        <v>7</v>
      </c>
      <c r="O42" s="171">
        <v>10</v>
      </c>
      <c r="P42" s="172">
        <f t="shared" si="2"/>
        <v>29</v>
      </c>
      <c r="Q42" s="172">
        <f t="shared" si="3"/>
        <v>48</v>
      </c>
      <c r="R42" s="84" t="s">
        <v>75</v>
      </c>
      <c r="S42" s="254"/>
      <c r="T42" s="254"/>
      <c r="U42" s="254"/>
      <c r="V42" s="254"/>
    </row>
    <row r="43" spans="1:22" ht="27" customHeight="1">
      <c r="A43" s="92" t="s">
        <v>9</v>
      </c>
      <c r="B43" s="93">
        <f>SUM(B7:B42)</f>
        <v>2260</v>
      </c>
      <c r="C43" s="93">
        <f t="shared" ref="C43:Q43" si="4">SUM(C7:C42)</f>
        <v>2338</v>
      </c>
      <c r="D43" s="93">
        <f t="shared" si="4"/>
        <v>9056</v>
      </c>
      <c r="E43" s="93">
        <f t="shared" si="4"/>
        <v>7723</v>
      </c>
      <c r="F43" s="93">
        <f t="shared" si="4"/>
        <v>21377</v>
      </c>
      <c r="G43" s="93">
        <f t="shared" si="4"/>
        <v>685</v>
      </c>
      <c r="H43" s="93">
        <f t="shared" si="4"/>
        <v>567</v>
      </c>
      <c r="I43" s="93">
        <f t="shared" si="4"/>
        <v>10919</v>
      </c>
      <c r="J43" s="93">
        <f t="shared" si="4"/>
        <v>6785</v>
      </c>
      <c r="K43" s="93">
        <f t="shared" si="4"/>
        <v>18956</v>
      </c>
      <c r="L43" s="93">
        <f t="shared" si="4"/>
        <v>5332</v>
      </c>
      <c r="M43" s="93">
        <f t="shared" si="4"/>
        <v>1391</v>
      </c>
      <c r="N43" s="93">
        <f t="shared" si="4"/>
        <v>3730</v>
      </c>
      <c r="O43" s="93">
        <f t="shared" si="4"/>
        <v>1127</v>
      </c>
      <c r="P43" s="93">
        <f t="shared" si="4"/>
        <v>11580</v>
      </c>
      <c r="Q43" s="93">
        <f t="shared" si="4"/>
        <v>51913</v>
      </c>
      <c r="R43" s="92" t="s">
        <v>8</v>
      </c>
      <c r="S43" s="254"/>
      <c r="T43" s="254"/>
      <c r="U43" s="254"/>
      <c r="V43" s="254"/>
    </row>
    <row r="44" spans="1:22">
      <c r="T44" s="254"/>
      <c r="U44" s="254"/>
      <c r="V44" s="254"/>
    </row>
    <row r="46" spans="1:22">
      <c r="C46" s="254"/>
      <c r="D46" s="254"/>
      <c r="E46" s="254"/>
      <c r="F46" s="254"/>
      <c r="G46" s="254"/>
    </row>
  </sheetData>
  <mergeCells count="19">
    <mergeCell ref="F5:F6"/>
    <mergeCell ref="G5:H5"/>
    <mergeCell ref="I5:J5"/>
    <mergeCell ref="K5:K6"/>
    <mergeCell ref="A1:R1"/>
    <mergeCell ref="A2:R2"/>
    <mergeCell ref="A3:K3"/>
    <mergeCell ref="L3:R3"/>
    <mergeCell ref="A4:A6"/>
    <mergeCell ref="B4:F4"/>
    <mergeCell ref="G4:K4"/>
    <mergeCell ref="L4:P4"/>
    <mergeCell ref="Q4:Q6"/>
    <mergeCell ref="R4:R6"/>
    <mergeCell ref="L5:M5"/>
    <mergeCell ref="N5:O5"/>
    <mergeCell ref="P5:P6"/>
    <mergeCell ref="B5:C5"/>
    <mergeCell ref="D5:E5"/>
  </mergeCells>
  <printOptions horizontalCentered="1" verticalCentered="1"/>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X46"/>
  <sheetViews>
    <sheetView rightToLeft="1" zoomScaleNormal="100" workbookViewId="0">
      <selection sqref="A1:R2"/>
    </sheetView>
  </sheetViews>
  <sheetFormatPr defaultColWidth="7.7109375" defaultRowHeight="12.75"/>
  <cols>
    <col min="1" max="1" width="41.42578125" style="151" bestFit="1" customWidth="1"/>
    <col min="2" max="5" width="9.7109375" style="151" customWidth="1"/>
    <col min="6" max="6" width="9.7109375" style="153" customWidth="1"/>
    <col min="7" max="7" width="12.7109375" style="151" customWidth="1"/>
    <col min="8" max="9" width="9.7109375" style="151" customWidth="1"/>
    <col min="10" max="10" width="9.7109375" style="153" customWidth="1"/>
    <col min="11" max="13" width="9.7109375" style="151" customWidth="1"/>
    <col min="14" max="14" width="9.7109375" style="153" customWidth="1"/>
    <col min="15" max="16" width="9.7109375" style="151" customWidth="1"/>
    <col min="17" max="17" width="11.85546875" style="151" customWidth="1"/>
    <col min="18" max="18" width="33.7109375" style="154" customWidth="1"/>
    <col min="19" max="20" width="7.7109375" style="151" customWidth="1"/>
    <col min="21" max="247" width="7.7109375" style="151"/>
    <col min="248" max="248" width="25.85546875" style="151" customWidth="1"/>
    <col min="249" max="249" width="18.28515625" style="151" customWidth="1"/>
    <col min="250" max="265" width="8.28515625" style="151" customWidth="1"/>
    <col min="266" max="503" width="7.7109375" style="151"/>
    <col min="504" max="504" width="25.85546875" style="151" customWidth="1"/>
    <col min="505" max="505" width="18.28515625" style="151" customWidth="1"/>
    <col min="506" max="521" width="8.28515625" style="151" customWidth="1"/>
    <col min="522" max="759" width="7.7109375" style="151"/>
    <col min="760" max="760" width="25.85546875" style="151" customWidth="1"/>
    <col min="761" max="761" width="18.28515625" style="151" customWidth="1"/>
    <col min="762" max="777" width="8.28515625" style="151" customWidth="1"/>
    <col min="778" max="1015" width="7.7109375" style="151"/>
    <col min="1016" max="1016" width="25.85546875" style="151" customWidth="1"/>
    <col min="1017" max="1017" width="18.28515625" style="151" customWidth="1"/>
    <col min="1018" max="1033" width="8.28515625" style="151" customWidth="1"/>
    <col min="1034" max="1271" width="7.7109375" style="151"/>
    <col min="1272" max="1272" width="25.85546875" style="151" customWidth="1"/>
    <col min="1273" max="1273" width="18.28515625" style="151" customWidth="1"/>
    <col min="1274" max="1289" width="8.28515625" style="151" customWidth="1"/>
    <col min="1290" max="1527" width="7.7109375" style="151"/>
    <col min="1528" max="1528" width="25.85546875" style="151" customWidth="1"/>
    <col min="1529" max="1529" width="18.28515625" style="151" customWidth="1"/>
    <col min="1530" max="1545" width="8.28515625" style="151" customWidth="1"/>
    <col min="1546" max="1783" width="7.7109375" style="151"/>
    <col min="1784" max="1784" width="25.85546875" style="151" customWidth="1"/>
    <col min="1785" max="1785" width="18.28515625" style="151" customWidth="1"/>
    <col min="1786" max="1801" width="8.28515625" style="151" customWidth="1"/>
    <col min="1802" max="2039" width="7.7109375" style="151"/>
    <col min="2040" max="2040" width="25.85546875" style="151" customWidth="1"/>
    <col min="2041" max="2041" width="18.28515625" style="151" customWidth="1"/>
    <col min="2042" max="2057" width="8.28515625" style="151" customWidth="1"/>
    <col min="2058" max="2295" width="7.7109375" style="151"/>
    <col min="2296" max="2296" width="25.85546875" style="151" customWidth="1"/>
    <col min="2297" max="2297" width="18.28515625" style="151" customWidth="1"/>
    <col min="2298" max="2313" width="8.28515625" style="151" customWidth="1"/>
    <col min="2314" max="2551" width="7.7109375" style="151"/>
    <col min="2552" max="2552" width="25.85546875" style="151" customWidth="1"/>
    <col min="2553" max="2553" width="18.28515625" style="151" customWidth="1"/>
    <col min="2554" max="2569" width="8.28515625" style="151" customWidth="1"/>
    <col min="2570" max="2807" width="7.7109375" style="151"/>
    <col min="2808" max="2808" width="25.85546875" style="151" customWidth="1"/>
    <col min="2809" max="2809" width="18.28515625" style="151" customWidth="1"/>
    <col min="2810" max="2825" width="8.28515625" style="151" customWidth="1"/>
    <col min="2826" max="3063" width="7.7109375" style="151"/>
    <col min="3064" max="3064" width="25.85546875" style="151" customWidth="1"/>
    <col min="3065" max="3065" width="18.28515625" style="151" customWidth="1"/>
    <col min="3066" max="3081" width="8.28515625" style="151" customWidth="1"/>
    <col min="3082" max="3319" width="7.7109375" style="151"/>
    <col min="3320" max="3320" width="25.85546875" style="151" customWidth="1"/>
    <col min="3321" max="3321" width="18.28515625" style="151" customWidth="1"/>
    <col min="3322" max="3337" width="8.28515625" style="151" customWidth="1"/>
    <col min="3338" max="3575" width="7.7109375" style="151"/>
    <col min="3576" max="3576" width="25.85546875" style="151" customWidth="1"/>
    <col min="3577" max="3577" width="18.28515625" style="151" customWidth="1"/>
    <col min="3578" max="3593" width="8.28515625" style="151" customWidth="1"/>
    <col min="3594" max="3831" width="7.7109375" style="151"/>
    <col min="3832" max="3832" width="25.85546875" style="151" customWidth="1"/>
    <col min="3833" max="3833" width="18.28515625" style="151" customWidth="1"/>
    <col min="3834" max="3849" width="8.28515625" style="151" customWidth="1"/>
    <col min="3850" max="4087" width="7.7109375" style="151"/>
    <col min="4088" max="4088" width="25.85546875" style="151" customWidth="1"/>
    <col min="4089" max="4089" width="18.28515625" style="151" customWidth="1"/>
    <col min="4090" max="4105" width="8.28515625" style="151" customWidth="1"/>
    <col min="4106" max="4343" width="7.7109375" style="151"/>
    <col min="4344" max="4344" width="25.85546875" style="151" customWidth="1"/>
    <col min="4345" max="4345" width="18.28515625" style="151" customWidth="1"/>
    <col min="4346" max="4361" width="8.28515625" style="151" customWidth="1"/>
    <col min="4362" max="4599" width="7.7109375" style="151"/>
    <col min="4600" max="4600" width="25.85546875" style="151" customWidth="1"/>
    <col min="4601" max="4601" width="18.28515625" style="151" customWidth="1"/>
    <col min="4602" max="4617" width="8.28515625" style="151" customWidth="1"/>
    <col min="4618" max="4855" width="7.7109375" style="151"/>
    <col min="4856" max="4856" width="25.85546875" style="151" customWidth="1"/>
    <col min="4857" max="4857" width="18.28515625" style="151" customWidth="1"/>
    <col min="4858" max="4873" width="8.28515625" style="151" customWidth="1"/>
    <col min="4874" max="5111" width="7.7109375" style="151"/>
    <col min="5112" max="5112" width="25.85546875" style="151" customWidth="1"/>
    <col min="5113" max="5113" width="18.28515625" style="151" customWidth="1"/>
    <col min="5114" max="5129" width="8.28515625" style="151" customWidth="1"/>
    <col min="5130" max="5367" width="7.7109375" style="151"/>
    <col min="5368" max="5368" width="25.85546875" style="151" customWidth="1"/>
    <col min="5369" max="5369" width="18.28515625" style="151" customWidth="1"/>
    <col min="5370" max="5385" width="8.28515625" style="151" customWidth="1"/>
    <col min="5386" max="5623" width="7.7109375" style="151"/>
    <col min="5624" max="5624" width="25.85546875" style="151" customWidth="1"/>
    <col min="5625" max="5625" width="18.28515625" style="151" customWidth="1"/>
    <col min="5626" max="5641" width="8.28515625" style="151" customWidth="1"/>
    <col min="5642" max="5879" width="7.7109375" style="151"/>
    <col min="5880" max="5880" width="25.85546875" style="151" customWidth="1"/>
    <col min="5881" max="5881" width="18.28515625" style="151" customWidth="1"/>
    <col min="5882" max="5897" width="8.28515625" style="151" customWidth="1"/>
    <col min="5898" max="6135" width="7.7109375" style="151"/>
    <col min="6136" max="6136" width="25.85546875" style="151" customWidth="1"/>
    <col min="6137" max="6137" width="18.28515625" style="151" customWidth="1"/>
    <col min="6138" max="6153" width="8.28515625" style="151" customWidth="1"/>
    <col min="6154" max="6391" width="7.7109375" style="151"/>
    <col min="6392" max="6392" width="25.85546875" style="151" customWidth="1"/>
    <col min="6393" max="6393" width="18.28515625" style="151" customWidth="1"/>
    <col min="6394" max="6409" width="8.28515625" style="151" customWidth="1"/>
    <col min="6410" max="6647" width="7.7109375" style="151"/>
    <col min="6648" max="6648" width="25.85546875" style="151" customWidth="1"/>
    <col min="6649" max="6649" width="18.28515625" style="151" customWidth="1"/>
    <col min="6650" max="6665" width="8.28515625" style="151" customWidth="1"/>
    <col min="6666" max="6903" width="7.7109375" style="151"/>
    <col min="6904" max="6904" width="25.85546875" style="151" customWidth="1"/>
    <col min="6905" max="6905" width="18.28515625" style="151" customWidth="1"/>
    <col min="6906" max="6921" width="8.28515625" style="151" customWidth="1"/>
    <col min="6922" max="7159" width="7.7109375" style="151"/>
    <col min="7160" max="7160" width="25.85546875" style="151" customWidth="1"/>
    <col min="7161" max="7161" width="18.28515625" style="151" customWidth="1"/>
    <col min="7162" max="7177" width="8.28515625" style="151" customWidth="1"/>
    <col min="7178" max="7415" width="7.7109375" style="151"/>
    <col min="7416" max="7416" width="25.85546875" style="151" customWidth="1"/>
    <col min="7417" max="7417" width="18.28515625" style="151" customWidth="1"/>
    <col min="7418" max="7433" width="8.28515625" style="151" customWidth="1"/>
    <col min="7434" max="7671" width="7.7109375" style="151"/>
    <col min="7672" max="7672" width="25.85546875" style="151" customWidth="1"/>
    <col min="7673" max="7673" width="18.28515625" style="151" customWidth="1"/>
    <col min="7674" max="7689" width="8.28515625" style="151" customWidth="1"/>
    <col min="7690" max="7927" width="7.7109375" style="151"/>
    <col min="7928" max="7928" width="25.85546875" style="151" customWidth="1"/>
    <col min="7929" max="7929" width="18.28515625" style="151" customWidth="1"/>
    <col min="7930" max="7945" width="8.28515625" style="151" customWidth="1"/>
    <col min="7946" max="8183" width="7.7109375" style="151"/>
    <col min="8184" max="8184" width="25.85546875" style="151" customWidth="1"/>
    <col min="8185" max="8185" width="18.28515625" style="151" customWidth="1"/>
    <col min="8186" max="8201" width="8.28515625" style="151" customWidth="1"/>
    <col min="8202" max="8439" width="7.7109375" style="151"/>
    <col min="8440" max="8440" width="25.85546875" style="151" customWidth="1"/>
    <col min="8441" max="8441" width="18.28515625" style="151" customWidth="1"/>
    <col min="8442" max="8457" width="8.28515625" style="151" customWidth="1"/>
    <col min="8458" max="8695" width="7.7109375" style="151"/>
    <col min="8696" max="8696" width="25.85546875" style="151" customWidth="1"/>
    <col min="8697" max="8697" width="18.28515625" style="151" customWidth="1"/>
    <col min="8698" max="8713" width="8.28515625" style="151" customWidth="1"/>
    <col min="8714" max="8951" width="7.7109375" style="151"/>
    <col min="8952" max="8952" width="25.85546875" style="151" customWidth="1"/>
    <col min="8953" max="8953" width="18.28515625" style="151" customWidth="1"/>
    <col min="8954" max="8969" width="8.28515625" style="151" customWidth="1"/>
    <col min="8970" max="9207" width="7.7109375" style="151"/>
    <col min="9208" max="9208" width="25.85546875" style="151" customWidth="1"/>
    <col min="9209" max="9209" width="18.28515625" style="151" customWidth="1"/>
    <col min="9210" max="9225" width="8.28515625" style="151" customWidth="1"/>
    <col min="9226" max="9463" width="7.7109375" style="151"/>
    <col min="9464" max="9464" width="25.85546875" style="151" customWidth="1"/>
    <col min="9465" max="9465" width="18.28515625" style="151" customWidth="1"/>
    <col min="9466" max="9481" width="8.28515625" style="151" customWidth="1"/>
    <col min="9482" max="9719" width="7.7109375" style="151"/>
    <col min="9720" max="9720" width="25.85546875" style="151" customWidth="1"/>
    <col min="9721" max="9721" width="18.28515625" style="151" customWidth="1"/>
    <col min="9722" max="9737" width="8.28515625" style="151" customWidth="1"/>
    <col min="9738" max="9975" width="7.7109375" style="151"/>
    <col min="9976" max="9976" width="25.85546875" style="151" customWidth="1"/>
    <col min="9977" max="9977" width="18.28515625" style="151" customWidth="1"/>
    <col min="9978" max="9993" width="8.28515625" style="151" customWidth="1"/>
    <col min="9994" max="10231" width="7.7109375" style="151"/>
    <col min="10232" max="10232" width="25.85546875" style="151" customWidth="1"/>
    <col min="10233" max="10233" width="18.28515625" style="151" customWidth="1"/>
    <col min="10234" max="10249" width="8.28515625" style="151" customWidth="1"/>
    <col min="10250" max="10487" width="7.7109375" style="151"/>
    <col min="10488" max="10488" width="25.85546875" style="151" customWidth="1"/>
    <col min="10489" max="10489" width="18.28515625" style="151" customWidth="1"/>
    <col min="10490" max="10505" width="8.28515625" style="151" customWidth="1"/>
    <col min="10506" max="10743" width="7.7109375" style="151"/>
    <col min="10744" max="10744" width="25.85546875" style="151" customWidth="1"/>
    <col min="10745" max="10745" width="18.28515625" style="151" customWidth="1"/>
    <col min="10746" max="10761" width="8.28515625" style="151" customWidth="1"/>
    <col min="10762" max="10999" width="7.7109375" style="151"/>
    <col min="11000" max="11000" width="25.85546875" style="151" customWidth="1"/>
    <col min="11001" max="11001" width="18.28515625" style="151" customWidth="1"/>
    <col min="11002" max="11017" width="8.28515625" style="151" customWidth="1"/>
    <col min="11018" max="11255" width="7.7109375" style="151"/>
    <col min="11256" max="11256" width="25.85546875" style="151" customWidth="1"/>
    <col min="11257" max="11257" width="18.28515625" style="151" customWidth="1"/>
    <col min="11258" max="11273" width="8.28515625" style="151" customWidth="1"/>
    <col min="11274" max="11511" width="7.7109375" style="151"/>
    <col min="11512" max="11512" width="25.85546875" style="151" customWidth="1"/>
    <col min="11513" max="11513" width="18.28515625" style="151" customWidth="1"/>
    <col min="11514" max="11529" width="8.28515625" style="151" customWidth="1"/>
    <col min="11530" max="11767" width="7.7109375" style="151"/>
    <col min="11768" max="11768" width="25.85546875" style="151" customWidth="1"/>
    <col min="11769" max="11769" width="18.28515625" style="151" customWidth="1"/>
    <col min="11770" max="11785" width="8.28515625" style="151" customWidth="1"/>
    <col min="11786" max="12023" width="7.7109375" style="151"/>
    <col min="12024" max="12024" width="25.85546875" style="151" customWidth="1"/>
    <col min="12025" max="12025" width="18.28515625" style="151" customWidth="1"/>
    <col min="12026" max="12041" width="8.28515625" style="151" customWidth="1"/>
    <col min="12042" max="12279" width="7.7109375" style="151"/>
    <col min="12280" max="12280" width="25.85546875" style="151" customWidth="1"/>
    <col min="12281" max="12281" width="18.28515625" style="151" customWidth="1"/>
    <col min="12282" max="12297" width="8.28515625" style="151" customWidth="1"/>
    <col min="12298" max="12535" width="7.7109375" style="151"/>
    <col min="12536" max="12536" width="25.85546875" style="151" customWidth="1"/>
    <col min="12537" max="12537" width="18.28515625" style="151" customWidth="1"/>
    <col min="12538" max="12553" width="8.28515625" style="151" customWidth="1"/>
    <col min="12554" max="12791" width="7.7109375" style="151"/>
    <col min="12792" max="12792" width="25.85546875" style="151" customWidth="1"/>
    <col min="12793" max="12793" width="18.28515625" style="151" customWidth="1"/>
    <col min="12794" max="12809" width="8.28515625" style="151" customWidth="1"/>
    <col min="12810" max="13047" width="7.7109375" style="151"/>
    <col min="13048" max="13048" width="25.85546875" style="151" customWidth="1"/>
    <col min="13049" max="13049" width="18.28515625" style="151" customWidth="1"/>
    <col min="13050" max="13065" width="8.28515625" style="151" customWidth="1"/>
    <col min="13066" max="13303" width="7.7109375" style="151"/>
    <col min="13304" max="13304" width="25.85546875" style="151" customWidth="1"/>
    <col min="13305" max="13305" width="18.28515625" style="151" customWidth="1"/>
    <col min="13306" max="13321" width="8.28515625" style="151" customWidth="1"/>
    <col min="13322" max="13559" width="7.7109375" style="151"/>
    <col min="13560" max="13560" width="25.85546875" style="151" customWidth="1"/>
    <col min="13561" max="13561" width="18.28515625" style="151" customWidth="1"/>
    <col min="13562" max="13577" width="8.28515625" style="151" customWidth="1"/>
    <col min="13578" max="13815" width="7.7109375" style="151"/>
    <col min="13816" max="13816" width="25.85546875" style="151" customWidth="1"/>
    <col min="13817" max="13817" width="18.28515625" style="151" customWidth="1"/>
    <col min="13818" max="13833" width="8.28515625" style="151" customWidth="1"/>
    <col min="13834" max="14071" width="7.7109375" style="151"/>
    <col min="14072" max="14072" width="25.85546875" style="151" customWidth="1"/>
    <col min="14073" max="14073" width="18.28515625" style="151" customWidth="1"/>
    <col min="14074" max="14089" width="8.28515625" style="151" customWidth="1"/>
    <col min="14090" max="14327" width="7.7109375" style="151"/>
    <col min="14328" max="14328" width="25.85546875" style="151" customWidth="1"/>
    <col min="14329" max="14329" width="18.28515625" style="151" customWidth="1"/>
    <col min="14330" max="14345" width="8.28515625" style="151" customWidth="1"/>
    <col min="14346" max="14583" width="7.7109375" style="151"/>
    <col min="14584" max="14584" width="25.85546875" style="151" customWidth="1"/>
    <col min="14585" max="14585" width="18.28515625" style="151" customWidth="1"/>
    <col min="14586" max="14601" width="8.28515625" style="151" customWidth="1"/>
    <col min="14602" max="14839" width="7.7109375" style="151"/>
    <col min="14840" max="14840" width="25.85546875" style="151" customWidth="1"/>
    <col min="14841" max="14841" width="18.28515625" style="151" customWidth="1"/>
    <col min="14842" max="14857" width="8.28515625" style="151" customWidth="1"/>
    <col min="14858" max="15095" width="7.7109375" style="151"/>
    <col min="15096" max="15096" width="25.85546875" style="151" customWidth="1"/>
    <col min="15097" max="15097" width="18.28515625" style="151" customWidth="1"/>
    <col min="15098" max="15113" width="8.28515625" style="151" customWidth="1"/>
    <col min="15114" max="15351" width="7.7109375" style="151"/>
    <col min="15352" max="15352" width="25.85546875" style="151" customWidth="1"/>
    <col min="15353" max="15353" width="18.28515625" style="151" customWidth="1"/>
    <col min="15354" max="15369" width="8.28515625" style="151" customWidth="1"/>
    <col min="15370" max="15607" width="7.7109375" style="151"/>
    <col min="15608" max="15608" width="25.85546875" style="151" customWidth="1"/>
    <col min="15609" max="15609" width="18.28515625" style="151" customWidth="1"/>
    <col min="15610" max="15625" width="8.28515625" style="151" customWidth="1"/>
    <col min="15626" max="15863" width="7.7109375" style="151"/>
    <col min="15864" max="15864" width="25.85546875" style="151" customWidth="1"/>
    <col min="15865" max="15865" width="18.28515625" style="151" customWidth="1"/>
    <col min="15866" max="15881" width="8.28515625" style="151" customWidth="1"/>
    <col min="15882" max="16119" width="7.7109375" style="151"/>
    <col min="16120" max="16120" width="25.85546875" style="151" customWidth="1"/>
    <col min="16121" max="16121" width="18.28515625" style="151" customWidth="1"/>
    <col min="16122" max="16137" width="8.28515625" style="151" customWidth="1"/>
    <col min="16138" max="16384" width="7.7109375" style="151"/>
  </cols>
  <sheetData>
    <row r="1" spans="1:24" ht="33" customHeight="1">
      <c r="A1" s="594" t="s">
        <v>1518</v>
      </c>
      <c r="B1" s="594"/>
      <c r="C1" s="594"/>
      <c r="D1" s="594"/>
      <c r="E1" s="594"/>
      <c r="F1" s="594"/>
      <c r="G1" s="594"/>
      <c r="H1" s="594"/>
      <c r="I1" s="594"/>
      <c r="J1" s="594"/>
      <c r="K1" s="594"/>
      <c r="L1" s="594"/>
      <c r="M1" s="594"/>
      <c r="N1" s="594"/>
      <c r="O1" s="594"/>
      <c r="P1" s="594"/>
      <c r="Q1" s="594"/>
      <c r="R1" s="594"/>
    </row>
    <row r="2" spans="1:24" ht="33" customHeight="1">
      <c r="A2" s="581" t="s">
        <v>1519</v>
      </c>
      <c r="B2" s="581"/>
      <c r="C2" s="581"/>
      <c r="D2" s="581"/>
      <c r="E2" s="581"/>
      <c r="F2" s="581"/>
      <c r="G2" s="581"/>
      <c r="H2" s="581"/>
      <c r="I2" s="581"/>
      <c r="J2" s="581"/>
      <c r="K2" s="581"/>
      <c r="L2" s="581"/>
      <c r="M2" s="581"/>
      <c r="N2" s="581"/>
      <c r="O2" s="581"/>
      <c r="P2" s="581"/>
      <c r="Q2" s="581"/>
      <c r="R2" s="581"/>
    </row>
    <row r="3" spans="1:24" ht="26.25" customHeight="1">
      <c r="A3" s="569" t="s">
        <v>1540</v>
      </c>
      <c r="B3" s="569"/>
      <c r="C3" s="569"/>
      <c r="D3" s="569"/>
      <c r="E3" s="569"/>
      <c r="F3" s="569"/>
      <c r="G3" s="569"/>
      <c r="H3" s="569"/>
      <c r="I3" s="569"/>
      <c r="J3" s="569"/>
      <c r="K3" s="595"/>
      <c r="L3" s="614" t="s">
        <v>1541</v>
      </c>
      <c r="M3" s="614"/>
      <c r="N3" s="614"/>
      <c r="O3" s="614"/>
      <c r="P3" s="614"/>
      <c r="Q3" s="614"/>
      <c r="R3" s="586"/>
      <c r="T3" s="254"/>
      <c r="U3" s="254"/>
      <c r="V3" s="254"/>
      <c r="W3" s="254"/>
      <c r="X3" s="254"/>
    </row>
    <row r="4" spans="1:24" ht="40.5" customHeight="1">
      <c r="A4" s="638" t="s">
        <v>232</v>
      </c>
      <c r="B4" s="646" t="s">
        <v>1506</v>
      </c>
      <c r="C4" s="646"/>
      <c r="D4" s="646"/>
      <c r="E4" s="646"/>
      <c r="F4" s="646"/>
      <c r="G4" s="646" t="s">
        <v>1512</v>
      </c>
      <c r="H4" s="646"/>
      <c r="I4" s="646"/>
      <c r="J4" s="646"/>
      <c r="K4" s="646"/>
      <c r="L4" s="646" t="s">
        <v>1513</v>
      </c>
      <c r="M4" s="646"/>
      <c r="N4" s="646"/>
      <c r="O4" s="646"/>
      <c r="P4" s="646"/>
      <c r="Q4" s="637" t="s">
        <v>1509</v>
      </c>
      <c r="R4" s="641" t="s">
        <v>231</v>
      </c>
    </row>
    <row r="5" spans="1:24" ht="38.25" customHeight="1">
      <c r="A5" s="639"/>
      <c r="B5" s="644" t="s">
        <v>1507</v>
      </c>
      <c r="C5" s="645"/>
      <c r="D5" s="644" t="s">
        <v>1508</v>
      </c>
      <c r="E5" s="645"/>
      <c r="F5" s="637" t="s">
        <v>1509</v>
      </c>
      <c r="G5" s="644" t="s">
        <v>1507</v>
      </c>
      <c r="H5" s="645"/>
      <c r="I5" s="644" t="s">
        <v>1508</v>
      </c>
      <c r="J5" s="645"/>
      <c r="K5" s="637" t="s">
        <v>1509</v>
      </c>
      <c r="L5" s="644" t="s">
        <v>1507</v>
      </c>
      <c r="M5" s="645"/>
      <c r="N5" s="644" t="s">
        <v>1508</v>
      </c>
      <c r="O5" s="645"/>
      <c r="P5" s="637" t="s">
        <v>1509</v>
      </c>
      <c r="Q5" s="637"/>
      <c r="R5" s="642"/>
    </row>
    <row r="6" spans="1:24" ht="30">
      <c r="A6" s="640"/>
      <c r="B6" s="468" t="s">
        <v>1510</v>
      </c>
      <c r="C6" s="468" t="s">
        <v>1511</v>
      </c>
      <c r="D6" s="468" t="s">
        <v>1510</v>
      </c>
      <c r="E6" s="468" t="s">
        <v>1511</v>
      </c>
      <c r="F6" s="637"/>
      <c r="G6" s="468" t="s">
        <v>1510</v>
      </c>
      <c r="H6" s="468" t="s">
        <v>1511</v>
      </c>
      <c r="I6" s="468" t="s">
        <v>1510</v>
      </c>
      <c r="J6" s="468" t="s">
        <v>1511</v>
      </c>
      <c r="K6" s="637"/>
      <c r="L6" s="468" t="s">
        <v>1510</v>
      </c>
      <c r="M6" s="468" t="s">
        <v>1511</v>
      </c>
      <c r="N6" s="468" t="s">
        <v>1510</v>
      </c>
      <c r="O6" s="468" t="s">
        <v>1511</v>
      </c>
      <c r="P6" s="637"/>
      <c r="Q6" s="637"/>
      <c r="R6" s="643"/>
    </row>
    <row r="7" spans="1:24" s="154" customFormat="1" ht="20.25">
      <c r="A7" s="84" t="s">
        <v>144</v>
      </c>
      <c r="B7" s="161">
        <f>'7'!B7+'8'!B7+'9'!B7</f>
        <v>3354</v>
      </c>
      <c r="C7" s="161">
        <f>'7'!C7+'8'!C7+'9'!C7</f>
        <v>2304</v>
      </c>
      <c r="D7" s="161">
        <f>'7'!D7+'8'!D7+'9'!D7</f>
        <v>6050</v>
      </c>
      <c r="E7" s="161">
        <f>'7'!E7+'8'!E7+'9'!E7</f>
        <v>4148</v>
      </c>
      <c r="F7" s="172">
        <f>SUM(B7:E7)</f>
        <v>15856</v>
      </c>
      <c r="G7" s="161">
        <f>'7'!G7+'8'!G7+'9'!G7</f>
        <v>0</v>
      </c>
      <c r="H7" s="161">
        <f>'7'!H7+'8'!H7+'9'!H7</f>
        <v>0</v>
      </c>
      <c r="I7" s="161">
        <f>'7'!I7+'8'!I7+'9'!I7</f>
        <v>0</v>
      </c>
      <c r="J7" s="161">
        <f>'7'!J7+'8'!J7+'9'!J7</f>
        <v>0</v>
      </c>
      <c r="K7" s="172">
        <f>SUM(G7:J7)</f>
        <v>0</v>
      </c>
      <c r="L7" s="161">
        <f>'7'!L7+'8'!L7+'9'!L7</f>
        <v>0</v>
      </c>
      <c r="M7" s="161">
        <f>'7'!M7+'8'!M7+'9'!M7</f>
        <v>0</v>
      </c>
      <c r="N7" s="161">
        <f>'7'!N7+'8'!N7+'9'!N7</f>
        <v>0</v>
      </c>
      <c r="O7" s="161">
        <f>'7'!O7+'8'!O7+'9'!O7</f>
        <v>0</v>
      </c>
      <c r="P7" s="172">
        <f>SUM(L7:O7)</f>
        <v>0</v>
      </c>
      <c r="Q7" s="172">
        <f>P7+K7+F7</f>
        <v>15856</v>
      </c>
      <c r="R7" s="84" t="s">
        <v>143</v>
      </c>
      <c r="S7" s="254"/>
      <c r="T7" s="254"/>
      <c r="U7" s="254"/>
      <c r="V7" s="254"/>
    </row>
    <row r="8" spans="1:24" ht="20.25">
      <c r="A8" s="84" t="s">
        <v>220</v>
      </c>
      <c r="B8" s="171">
        <f>'7'!B8+'8'!B8+'9'!B8</f>
        <v>5710</v>
      </c>
      <c r="C8" s="171">
        <f>'7'!C8+'8'!C8+'9'!C8</f>
        <v>4784</v>
      </c>
      <c r="D8" s="171">
        <f>'7'!D8+'8'!D8+'9'!D8</f>
        <v>4232</v>
      </c>
      <c r="E8" s="171">
        <f>'7'!E8+'8'!E8+'9'!E8</f>
        <v>3683</v>
      </c>
      <c r="F8" s="172">
        <f t="shared" ref="F8:F42" si="0">SUM(B8:E8)</f>
        <v>18409</v>
      </c>
      <c r="G8" s="171">
        <f>'7'!G8+'8'!G8+'9'!G8</f>
        <v>808</v>
      </c>
      <c r="H8" s="171">
        <f>'7'!H8+'8'!H8+'9'!H8</f>
        <v>603</v>
      </c>
      <c r="I8" s="171">
        <f>'7'!I8+'8'!I8+'9'!I8</f>
        <v>2698</v>
      </c>
      <c r="J8" s="171">
        <f>'7'!J8+'8'!J8+'9'!J8</f>
        <v>897</v>
      </c>
      <c r="K8" s="172">
        <f t="shared" ref="K8:K42" si="1">SUM(G8:J8)</f>
        <v>5006</v>
      </c>
      <c r="L8" s="171">
        <f>'7'!L8+'8'!L8+'9'!L8</f>
        <v>1333</v>
      </c>
      <c r="M8" s="171">
        <f>'7'!M8+'8'!M8+'9'!M8</f>
        <v>721</v>
      </c>
      <c r="N8" s="171">
        <f>'7'!N8+'8'!N8+'9'!N8</f>
        <v>389</v>
      </c>
      <c r="O8" s="171">
        <f>'7'!O8+'8'!O8+'9'!O8</f>
        <v>112</v>
      </c>
      <c r="P8" s="172">
        <f t="shared" ref="P8:P42" si="2">SUM(L8:O8)</f>
        <v>2555</v>
      </c>
      <c r="Q8" s="172">
        <f t="shared" ref="Q8:Q42" si="3">P8+K8+F8</f>
        <v>25970</v>
      </c>
      <c r="R8" s="84" t="s">
        <v>141</v>
      </c>
      <c r="S8" s="254"/>
      <c r="T8" s="254"/>
      <c r="U8" s="254"/>
      <c r="V8" s="254"/>
    </row>
    <row r="9" spans="1:24" ht="20.25">
      <c r="A9" s="84" t="s">
        <v>327</v>
      </c>
      <c r="B9" s="161">
        <f>'7'!B9+'8'!B9+'9'!B9</f>
        <v>1135</v>
      </c>
      <c r="C9" s="161">
        <f>'7'!C9+'8'!C9+'9'!C9</f>
        <v>724</v>
      </c>
      <c r="D9" s="161">
        <f>'7'!D9+'8'!D9+'9'!D9</f>
        <v>825</v>
      </c>
      <c r="E9" s="161">
        <f>'7'!E9+'8'!E9+'9'!E9</f>
        <v>466</v>
      </c>
      <c r="F9" s="172">
        <f t="shared" si="0"/>
        <v>3150</v>
      </c>
      <c r="G9" s="161">
        <f>'7'!G9+'8'!G9+'9'!G9</f>
        <v>665</v>
      </c>
      <c r="H9" s="161">
        <f>'7'!H9+'8'!H9+'9'!H9</f>
        <v>351</v>
      </c>
      <c r="I9" s="161">
        <f>'7'!I9+'8'!I9+'9'!I9</f>
        <v>1983</v>
      </c>
      <c r="J9" s="161">
        <f>'7'!J9+'8'!J9+'9'!J9</f>
        <v>689</v>
      </c>
      <c r="K9" s="172">
        <f t="shared" si="1"/>
        <v>3688</v>
      </c>
      <c r="L9" s="161">
        <f>'7'!L9+'8'!L9+'9'!L9</f>
        <v>1090</v>
      </c>
      <c r="M9" s="161">
        <f>'7'!M9+'8'!M9+'9'!M9</f>
        <v>336</v>
      </c>
      <c r="N9" s="161">
        <f>'7'!N9+'8'!N9+'9'!N9</f>
        <v>692</v>
      </c>
      <c r="O9" s="161">
        <f>'7'!O9+'8'!O9+'9'!O9</f>
        <v>197</v>
      </c>
      <c r="P9" s="172">
        <f t="shared" si="2"/>
        <v>2315</v>
      </c>
      <c r="Q9" s="172">
        <f t="shared" si="3"/>
        <v>9153</v>
      </c>
      <c r="R9" s="84" t="s">
        <v>139</v>
      </c>
      <c r="S9" s="254"/>
      <c r="T9" s="254"/>
      <c r="U9" s="254"/>
      <c r="V9" s="254"/>
    </row>
    <row r="10" spans="1:24" ht="20.25">
      <c r="A10" s="84" t="s">
        <v>138</v>
      </c>
      <c r="B10" s="171">
        <f>'7'!B10+'8'!B10+'9'!B10</f>
        <v>1016</v>
      </c>
      <c r="C10" s="171">
        <f>'7'!C10+'8'!C10+'9'!C10</f>
        <v>522</v>
      </c>
      <c r="D10" s="171">
        <f>'7'!D10+'8'!D10+'9'!D10</f>
        <v>812</v>
      </c>
      <c r="E10" s="171">
        <f>'7'!E10+'8'!E10+'9'!E10</f>
        <v>327</v>
      </c>
      <c r="F10" s="172">
        <f t="shared" si="0"/>
        <v>2677</v>
      </c>
      <c r="G10" s="171">
        <f>'7'!G10+'8'!G10+'9'!G10</f>
        <v>376</v>
      </c>
      <c r="H10" s="171">
        <f>'7'!H10+'8'!H10+'9'!H10</f>
        <v>193</v>
      </c>
      <c r="I10" s="171">
        <f>'7'!I10+'8'!I10+'9'!I10</f>
        <v>1587</v>
      </c>
      <c r="J10" s="171">
        <f>'7'!J10+'8'!J10+'9'!J10</f>
        <v>107</v>
      </c>
      <c r="K10" s="172">
        <f t="shared" si="1"/>
        <v>2263</v>
      </c>
      <c r="L10" s="171">
        <f>'7'!L10+'8'!L10+'9'!L10</f>
        <v>815</v>
      </c>
      <c r="M10" s="171">
        <f>'7'!M10+'8'!M10+'9'!M10</f>
        <v>123</v>
      </c>
      <c r="N10" s="171">
        <f>'7'!N10+'8'!N10+'9'!N10</f>
        <v>708</v>
      </c>
      <c r="O10" s="171">
        <f>'7'!O10+'8'!O10+'9'!O10</f>
        <v>33</v>
      </c>
      <c r="P10" s="172">
        <f t="shared" si="2"/>
        <v>1679</v>
      </c>
      <c r="Q10" s="172">
        <f t="shared" si="3"/>
        <v>6619</v>
      </c>
      <c r="R10" s="84" t="s">
        <v>137</v>
      </c>
      <c r="S10" s="254"/>
      <c r="T10" s="254"/>
      <c r="U10" s="254"/>
      <c r="V10" s="254"/>
    </row>
    <row r="11" spans="1:24" ht="20.25">
      <c r="A11" s="84" t="s">
        <v>266</v>
      </c>
      <c r="B11" s="161">
        <f>'7'!B11+'8'!B11+'9'!B11</f>
        <v>376</v>
      </c>
      <c r="C11" s="161">
        <f>'7'!C11+'8'!C11+'9'!C11</f>
        <v>88</v>
      </c>
      <c r="D11" s="161">
        <f>'7'!D11+'8'!D11+'9'!D11</f>
        <v>234</v>
      </c>
      <c r="E11" s="161">
        <f>'7'!E11+'8'!E11+'9'!E11</f>
        <v>16</v>
      </c>
      <c r="F11" s="172">
        <f t="shared" si="0"/>
        <v>714</v>
      </c>
      <c r="G11" s="161">
        <f>'7'!G11+'8'!G11+'9'!G11</f>
        <v>220</v>
      </c>
      <c r="H11" s="161">
        <f>'7'!H11+'8'!H11+'9'!H11</f>
        <v>29</v>
      </c>
      <c r="I11" s="161">
        <f>'7'!I11+'8'!I11+'9'!I11</f>
        <v>1573</v>
      </c>
      <c r="J11" s="161">
        <f>'7'!J11+'8'!J11+'9'!J11</f>
        <v>17</v>
      </c>
      <c r="K11" s="172">
        <f t="shared" si="1"/>
        <v>1839</v>
      </c>
      <c r="L11" s="161">
        <f>'7'!L11+'8'!L11+'9'!L11</f>
        <v>708</v>
      </c>
      <c r="M11" s="161">
        <f>'7'!M11+'8'!M11+'9'!M11</f>
        <v>23</v>
      </c>
      <c r="N11" s="161">
        <f>'7'!N11+'8'!N11+'9'!N11</f>
        <v>461</v>
      </c>
      <c r="O11" s="161">
        <f>'7'!O11+'8'!O11+'9'!O11</f>
        <v>4</v>
      </c>
      <c r="P11" s="172">
        <f t="shared" si="2"/>
        <v>1196</v>
      </c>
      <c r="Q11" s="172">
        <f t="shared" si="3"/>
        <v>3749</v>
      </c>
      <c r="R11" s="84" t="s">
        <v>135</v>
      </c>
      <c r="S11" s="254"/>
      <c r="T11" s="254"/>
      <c r="U11" s="254"/>
      <c r="V11" s="254"/>
    </row>
    <row r="12" spans="1:24" ht="20.25">
      <c r="A12" s="84" t="s">
        <v>134</v>
      </c>
      <c r="B12" s="171">
        <f>'7'!B12+'8'!B12+'9'!B12</f>
        <v>164</v>
      </c>
      <c r="C12" s="171">
        <f>'7'!C12+'8'!C12+'9'!C12</f>
        <v>24</v>
      </c>
      <c r="D12" s="171">
        <f>'7'!D12+'8'!D12+'9'!D12</f>
        <v>57</v>
      </c>
      <c r="E12" s="171">
        <f>'7'!E12+'8'!E12+'9'!E12</f>
        <v>5</v>
      </c>
      <c r="F12" s="172">
        <f t="shared" si="0"/>
        <v>250</v>
      </c>
      <c r="G12" s="171">
        <f>'7'!G12+'8'!G12+'9'!G12</f>
        <v>152</v>
      </c>
      <c r="H12" s="171">
        <f>'7'!H12+'8'!H12+'9'!H12</f>
        <v>9</v>
      </c>
      <c r="I12" s="171">
        <f>'7'!I12+'8'!I12+'9'!I12</f>
        <v>622</v>
      </c>
      <c r="J12" s="171">
        <f>'7'!J12+'8'!J12+'9'!J12</f>
        <v>2</v>
      </c>
      <c r="K12" s="172">
        <f t="shared" si="1"/>
        <v>785</v>
      </c>
      <c r="L12" s="171">
        <f>'7'!L12+'8'!L12+'9'!L12</f>
        <v>400</v>
      </c>
      <c r="M12" s="171">
        <f>'7'!M12+'8'!M12+'9'!M12</f>
        <v>14</v>
      </c>
      <c r="N12" s="171">
        <f>'7'!N12+'8'!N12+'9'!N12</f>
        <v>239</v>
      </c>
      <c r="O12" s="171">
        <f>'7'!O12+'8'!O12+'9'!O12</f>
        <v>2</v>
      </c>
      <c r="P12" s="172">
        <f t="shared" si="2"/>
        <v>655</v>
      </c>
      <c r="Q12" s="172">
        <f t="shared" si="3"/>
        <v>1690</v>
      </c>
      <c r="R12" s="84" t="s">
        <v>133</v>
      </c>
      <c r="S12" s="254"/>
      <c r="T12" s="254"/>
      <c r="U12" s="254"/>
      <c r="V12" s="254"/>
    </row>
    <row r="13" spans="1:24" ht="20.25">
      <c r="A13" s="84" t="s">
        <v>132</v>
      </c>
      <c r="B13" s="161">
        <f>'7'!B13+'8'!B13+'9'!B13</f>
        <v>13</v>
      </c>
      <c r="C13" s="161">
        <f>'7'!C13+'8'!C13+'9'!C13</f>
        <v>10</v>
      </c>
      <c r="D13" s="161">
        <f>'7'!D13+'8'!D13+'9'!D13</f>
        <v>10</v>
      </c>
      <c r="E13" s="161">
        <f>'7'!E13+'8'!E13+'9'!E13</f>
        <v>2</v>
      </c>
      <c r="F13" s="172">
        <f t="shared" si="0"/>
        <v>35</v>
      </c>
      <c r="G13" s="161">
        <f>'7'!G13+'8'!G13+'9'!G13</f>
        <v>16</v>
      </c>
      <c r="H13" s="161">
        <f>'7'!H13+'8'!H13+'9'!H13</f>
        <v>4</v>
      </c>
      <c r="I13" s="161">
        <f>'7'!I13+'8'!I13+'9'!I13</f>
        <v>197</v>
      </c>
      <c r="J13" s="161">
        <f>'7'!J13+'8'!J13+'9'!J13</f>
        <v>5</v>
      </c>
      <c r="K13" s="172">
        <f t="shared" si="1"/>
        <v>222</v>
      </c>
      <c r="L13" s="161">
        <f>'7'!L13+'8'!L13+'9'!L13</f>
        <v>125</v>
      </c>
      <c r="M13" s="161">
        <f>'7'!M13+'8'!M13+'9'!M13</f>
        <v>12</v>
      </c>
      <c r="N13" s="161">
        <f>'7'!N13+'8'!N13+'9'!N13</f>
        <v>165</v>
      </c>
      <c r="O13" s="161">
        <f>'7'!O13+'8'!O13+'9'!O13</f>
        <v>1</v>
      </c>
      <c r="P13" s="172">
        <f t="shared" si="2"/>
        <v>303</v>
      </c>
      <c r="Q13" s="172">
        <f t="shared" si="3"/>
        <v>560</v>
      </c>
      <c r="R13" s="84" t="s">
        <v>131</v>
      </c>
      <c r="S13" s="254"/>
      <c r="T13" s="254"/>
      <c r="U13" s="254"/>
      <c r="V13" s="254"/>
    </row>
    <row r="14" spans="1:24" ht="20.25">
      <c r="A14" s="84" t="s">
        <v>130</v>
      </c>
      <c r="B14" s="171">
        <f>'7'!B14+'8'!B14+'9'!B14</f>
        <v>79</v>
      </c>
      <c r="C14" s="171">
        <f>'7'!C14+'8'!C14+'9'!C14</f>
        <v>40</v>
      </c>
      <c r="D14" s="171">
        <f>'7'!D14+'8'!D14+'9'!D14</f>
        <v>46</v>
      </c>
      <c r="E14" s="171">
        <f>'7'!E14+'8'!E14+'9'!E14</f>
        <v>6</v>
      </c>
      <c r="F14" s="172">
        <f t="shared" si="0"/>
        <v>171</v>
      </c>
      <c r="G14" s="171">
        <f>'7'!G14+'8'!G14+'9'!G14</f>
        <v>40</v>
      </c>
      <c r="H14" s="171">
        <f>'7'!H14+'8'!H14+'9'!H14</f>
        <v>11</v>
      </c>
      <c r="I14" s="171">
        <f>'7'!I14+'8'!I14+'9'!I14</f>
        <v>233</v>
      </c>
      <c r="J14" s="171">
        <f>'7'!J14+'8'!J14+'9'!J14</f>
        <v>14</v>
      </c>
      <c r="K14" s="172">
        <f t="shared" si="1"/>
        <v>298</v>
      </c>
      <c r="L14" s="171">
        <f>'7'!L14+'8'!L14+'9'!L14</f>
        <v>157</v>
      </c>
      <c r="M14" s="171">
        <f>'7'!M14+'8'!M14+'9'!M14</f>
        <v>19</v>
      </c>
      <c r="N14" s="171">
        <f>'7'!N14+'8'!N14+'9'!N14</f>
        <v>244</v>
      </c>
      <c r="O14" s="171">
        <f>'7'!O14+'8'!O14+'9'!O14</f>
        <v>7</v>
      </c>
      <c r="P14" s="172">
        <f t="shared" si="2"/>
        <v>427</v>
      </c>
      <c r="Q14" s="172">
        <f t="shared" si="3"/>
        <v>896</v>
      </c>
      <c r="R14" s="84" t="s">
        <v>129</v>
      </c>
      <c r="S14" s="254"/>
      <c r="T14" s="254"/>
      <c r="U14" s="254"/>
      <c r="V14" s="254"/>
    </row>
    <row r="15" spans="1:24" ht="20.25">
      <c r="A15" s="84" t="s">
        <v>326</v>
      </c>
      <c r="B15" s="161">
        <f>'7'!B15+'8'!B15+'9'!B15</f>
        <v>38</v>
      </c>
      <c r="C15" s="161">
        <f>'7'!C15+'8'!C15+'9'!C15</f>
        <v>25</v>
      </c>
      <c r="D15" s="161">
        <f>'7'!D15+'8'!D15+'9'!D15</f>
        <v>11</v>
      </c>
      <c r="E15" s="161">
        <f>'7'!E15+'8'!E15+'9'!E15</f>
        <v>5</v>
      </c>
      <c r="F15" s="172">
        <f t="shared" si="0"/>
        <v>79</v>
      </c>
      <c r="G15" s="161">
        <f>'7'!G15+'8'!G15+'9'!G15</f>
        <v>42</v>
      </c>
      <c r="H15" s="161">
        <f>'7'!H15+'8'!H15+'9'!H15</f>
        <v>20</v>
      </c>
      <c r="I15" s="161">
        <f>'7'!I15+'8'!I15+'9'!I15</f>
        <v>207</v>
      </c>
      <c r="J15" s="161">
        <f>'7'!J15+'8'!J15+'9'!J15</f>
        <v>21</v>
      </c>
      <c r="K15" s="172">
        <f t="shared" si="1"/>
        <v>290</v>
      </c>
      <c r="L15" s="161">
        <f>'7'!L15+'8'!L15+'9'!L15</f>
        <v>273</v>
      </c>
      <c r="M15" s="161">
        <f>'7'!M15+'8'!M15+'9'!M15</f>
        <v>54</v>
      </c>
      <c r="N15" s="161">
        <f>'7'!N15+'8'!N15+'9'!N15</f>
        <v>108</v>
      </c>
      <c r="O15" s="161">
        <f>'7'!O15+'8'!O15+'9'!O15</f>
        <v>8</v>
      </c>
      <c r="P15" s="172">
        <f t="shared" si="2"/>
        <v>443</v>
      </c>
      <c r="Q15" s="172">
        <f t="shared" si="3"/>
        <v>812</v>
      </c>
      <c r="R15" s="84" t="s">
        <v>127</v>
      </c>
      <c r="S15" s="254"/>
      <c r="T15" s="254"/>
      <c r="U15" s="254"/>
      <c r="V15" s="254"/>
    </row>
    <row r="16" spans="1:24" ht="20.25">
      <c r="A16" s="84" t="s">
        <v>126</v>
      </c>
      <c r="B16" s="171">
        <f>'7'!B16+'8'!B16+'9'!B16</f>
        <v>120</v>
      </c>
      <c r="C16" s="171">
        <f>'7'!C16+'8'!C16+'9'!C16</f>
        <v>80</v>
      </c>
      <c r="D16" s="171">
        <f>'7'!D16+'8'!D16+'9'!D16</f>
        <v>63</v>
      </c>
      <c r="E16" s="171">
        <f>'7'!E16+'8'!E16+'9'!E16</f>
        <v>22</v>
      </c>
      <c r="F16" s="172">
        <f t="shared" si="0"/>
        <v>285</v>
      </c>
      <c r="G16" s="171">
        <f>'7'!G16+'8'!G16+'9'!G16</f>
        <v>137</v>
      </c>
      <c r="H16" s="171">
        <f>'7'!H16+'8'!H16+'9'!H16</f>
        <v>77</v>
      </c>
      <c r="I16" s="171">
        <f>'7'!I16+'8'!I16+'9'!I16</f>
        <v>862</v>
      </c>
      <c r="J16" s="171">
        <f>'7'!J16+'8'!J16+'9'!J16</f>
        <v>151</v>
      </c>
      <c r="K16" s="172">
        <f t="shared" si="1"/>
        <v>1227</v>
      </c>
      <c r="L16" s="171">
        <f>'7'!L16+'8'!L16+'9'!L16</f>
        <v>462</v>
      </c>
      <c r="M16" s="171">
        <f>'7'!M16+'8'!M16+'9'!M16</f>
        <v>96</v>
      </c>
      <c r="N16" s="171">
        <f>'7'!N16+'8'!N16+'9'!N16</f>
        <v>244</v>
      </c>
      <c r="O16" s="171">
        <f>'7'!O16+'8'!O16+'9'!O16</f>
        <v>30</v>
      </c>
      <c r="P16" s="172">
        <f t="shared" si="2"/>
        <v>832</v>
      </c>
      <c r="Q16" s="172">
        <f t="shared" si="3"/>
        <v>2344</v>
      </c>
      <c r="R16" s="84" t="s">
        <v>125</v>
      </c>
      <c r="S16" s="254"/>
      <c r="T16" s="254"/>
      <c r="U16" s="254"/>
      <c r="V16" s="254"/>
    </row>
    <row r="17" spans="1:22" ht="20.25">
      <c r="A17" s="84" t="s">
        <v>124</v>
      </c>
      <c r="B17" s="161">
        <f>'7'!B17+'8'!B17+'9'!B17</f>
        <v>128</v>
      </c>
      <c r="C17" s="161">
        <f>'7'!C17+'8'!C17+'9'!C17</f>
        <v>93</v>
      </c>
      <c r="D17" s="161">
        <f>'7'!D17+'8'!D17+'9'!D17</f>
        <v>67</v>
      </c>
      <c r="E17" s="161">
        <f>'7'!E17+'8'!E17+'9'!E17</f>
        <v>49</v>
      </c>
      <c r="F17" s="172">
        <f t="shared" si="0"/>
        <v>337</v>
      </c>
      <c r="G17" s="161">
        <f>'7'!G17+'8'!G17+'9'!G17</f>
        <v>83</v>
      </c>
      <c r="H17" s="161">
        <f>'7'!H17+'8'!H17+'9'!H17</f>
        <v>48</v>
      </c>
      <c r="I17" s="161">
        <f>'7'!I17+'8'!I17+'9'!I17</f>
        <v>790</v>
      </c>
      <c r="J17" s="161">
        <f>'7'!J17+'8'!J17+'9'!J17</f>
        <v>358</v>
      </c>
      <c r="K17" s="172">
        <f t="shared" si="1"/>
        <v>1279</v>
      </c>
      <c r="L17" s="161">
        <f>'7'!L17+'8'!L17+'9'!L17</f>
        <v>627</v>
      </c>
      <c r="M17" s="161">
        <f>'7'!M17+'8'!M17+'9'!M17</f>
        <v>157</v>
      </c>
      <c r="N17" s="161">
        <f>'7'!N17+'8'!N17+'9'!N17</f>
        <v>252</v>
      </c>
      <c r="O17" s="161">
        <f>'7'!O17+'8'!O17+'9'!O17</f>
        <v>45</v>
      </c>
      <c r="P17" s="172">
        <f t="shared" si="2"/>
        <v>1081</v>
      </c>
      <c r="Q17" s="172">
        <f t="shared" si="3"/>
        <v>2697</v>
      </c>
      <c r="R17" s="84" t="s">
        <v>123</v>
      </c>
      <c r="S17" s="254"/>
      <c r="T17" s="254"/>
      <c r="U17" s="254"/>
      <c r="V17" s="254"/>
    </row>
    <row r="18" spans="1:22" ht="20.25">
      <c r="A18" s="84" t="s">
        <v>122</v>
      </c>
      <c r="B18" s="171">
        <f>'7'!B18+'8'!B18+'9'!B18</f>
        <v>259</v>
      </c>
      <c r="C18" s="171">
        <f>'7'!C18+'8'!C18+'9'!C18</f>
        <v>635</v>
      </c>
      <c r="D18" s="171">
        <f>'7'!D18+'8'!D18+'9'!D18</f>
        <v>102</v>
      </c>
      <c r="E18" s="171">
        <f>'7'!E18+'8'!E18+'9'!E18</f>
        <v>1138</v>
      </c>
      <c r="F18" s="172">
        <f t="shared" si="0"/>
        <v>2134</v>
      </c>
      <c r="G18" s="171">
        <f>'7'!G18+'8'!G18+'9'!G18</f>
        <v>117</v>
      </c>
      <c r="H18" s="171">
        <f>'7'!H18+'8'!H18+'9'!H18</f>
        <v>315</v>
      </c>
      <c r="I18" s="171">
        <f>'7'!I18+'8'!I18+'9'!I18</f>
        <v>639</v>
      </c>
      <c r="J18" s="171">
        <f>'7'!J18+'8'!J18+'9'!J18</f>
        <v>2510</v>
      </c>
      <c r="K18" s="172">
        <f t="shared" si="1"/>
        <v>3581</v>
      </c>
      <c r="L18" s="171">
        <f>'7'!L18+'8'!L18+'9'!L18</f>
        <v>312</v>
      </c>
      <c r="M18" s="171">
        <f>'7'!M18+'8'!M18+'9'!M18</f>
        <v>562</v>
      </c>
      <c r="N18" s="171">
        <f>'7'!N18+'8'!N18+'9'!N18</f>
        <v>534</v>
      </c>
      <c r="O18" s="171">
        <f>'7'!O18+'8'!O18+'9'!O18</f>
        <v>566</v>
      </c>
      <c r="P18" s="172">
        <f t="shared" si="2"/>
        <v>1974</v>
      </c>
      <c r="Q18" s="172">
        <f t="shared" si="3"/>
        <v>7689</v>
      </c>
      <c r="R18" s="84" t="s">
        <v>121</v>
      </c>
      <c r="S18" s="254"/>
      <c r="T18" s="254"/>
      <c r="U18" s="254"/>
      <c r="V18" s="254"/>
    </row>
    <row r="19" spans="1:22" ht="20.25">
      <c r="A19" s="84" t="s">
        <v>120</v>
      </c>
      <c r="B19" s="161">
        <f>'7'!B19+'8'!B19+'9'!B19</f>
        <v>102</v>
      </c>
      <c r="C19" s="161">
        <f>'7'!C19+'8'!C19+'9'!C19</f>
        <v>51</v>
      </c>
      <c r="D19" s="161">
        <f>'7'!D19+'8'!D19+'9'!D19</f>
        <v>115</v>
      </c>
      <c r="E19" s="161">
        <f>'7'!E19+'8'!E19+'9'!E19</f>
        <v>26</v>
      </c>
      <c r="F19" s="172">
        <f t="shared" si="0"/>
        <v>294</v>
      </c>
      <c r="G19" s="161">
        <f>'7'!G19+'8'!G19+'9'!G19</f>
        <v>46</v>
      </c>
      <c r="H19" s="161">
        <f>'7'!H19+'8'!H19+'9'!H19</f>
        <v>6</v>
      </c>
      <c r="I19" s="161">
        <f>'7'!I19+'8'!I19+'9'!I19</f>
        <v>852</v>
      </c>
      <c r="J19" s="161">
        <f>'7'!J19+'8'!J19+'9'!J19</f>
        <v>124</v>
      </c>
      <c r="K19" s="172">
        <f t="shared" si="1"/>
        <v>1028</v>
      </c>
      <c r="L19" s="161">
        <f>'7'!L19+'8'!L19+'9'!L19</f>
        <v>275</v>
      </c>
      <c r="M19" s="161">
        <f>'7'!M19+'8'!M19+'9'!M19</f>
        <v>33</v>
      </c>
      <c r="N19" s="161">
        <f>'7'!N19+'8'!N19+'9'!N19</f>
        <v>432</v>
      </c>
      <c r="O19" s="161">
        <f>'7'!O19+'8'!O19+'9'!O19</f>
        <v>63</v>
      </c>
      <c r="P19" s="172">
        <f t="shared" si="2"/>
        <v>803</v>
      </c>
      <c r="Q19" s="172">
        <f t="shared" si="3"/>
        <v>2125</v>
      </c>
      <c r="R19" s="84" t="s">
        <v>119</v>
      </c>
      <c r="S19" s="254"/>
      <c r="T19" s="254"/>
      <c r="U19" s="254"/>
      <c r="V19" s="254"/>
    </row>
    <row r="20" spans="1:22" ht="20.25">
      <c r="A20" s="84" t="s">
        <v>243</v>
      </c>
      <c r="B20" s="171">
        <f>'7'!B20+'8'!B20+'9'!B20</f>
        <v>15</v>
      </c>
      <c r="C20" s="171">
        <f>'7'!C20+'8'!C20+'9'!C20</f>
        <v>13</v>
      </c>
      <c r="D20" s="171">
        <f>'7'!D20+'8'!D20+'9'!D20</f>
        <v>19</v>
      </c>
      <c r="E20" s="171">
        <f>'7'!E20+'8'!E20+'9'!E20</f>
        <v>17</v>
      </c>
      <c r="F20" s="172">
        <f t="shared" si="0"/>
        <v>64</v>
      </c>
      <c r="G20" s="171">
        <f>'7'!G20+'8'!G20+'9'!G20</f>
        <v>11</v>
      </c>
      <c r="H20" s="171">
        <f>'7'!H20+'8'!H20+'9'!H20</f>
        <v>7</v>
      </c>
      <c r="I20" s="171">
        <f>'7'!I20+'8'!I20+'9'!I20</f>
        <v>256</v>
      </c>
      <c r="J20" s="171">
        <f>'7'!J20+'8'!J20+'9'!J20</f>
        <v>125</v>
      </c>
      <c r="K20" s="172">
        <f t="shared" si="1"/>
        <v>399</v>
      </c>
      <c r="L20" s="171">
        <f>'7'!L20+'8'!L20+'9'!L20</f>
        <v>65</v>
      </c>
      <c r="M20" s="171">
        <f>'7'!M20+'8'!M20+'9'!M20</f>
        <v>28</v>
      </c>
      <c r="N20" s="171">
        <f>'7'!N20+'8'!N20+'9'!N20</f>
        <v>121</v>
      </c>
      <c r="O20" s="171">
        <f>'7'!O20+'8'!O20+'9'!O20</f>
        <v>50</v>
      </c>
      <c r="P20" s="172">
        <f t="shared" si="2"/>
        <v>264</v>
      </c>
      <c r="Q20" s="172">
        <f t="shared" si="3"/>
        <v>727</v>
      </c>
      <c r="R20" s="84" t="s">
        <v>117</v>
      </c>
      <c r="S20" s="254"/>
      <c r="T20" s="254"/>
      <c r="U20" s="254"/>
      <c r="V20" s="254"/>
    </row>
    <row r="21" spans="1:22" ht="20.25">
      <c r="A21" s="84" t="s">
        <v>116</v>
      </c>
      <c r="B21" s="161">
        <f>'7'!B21+'8'!B21+'9'!B21</f>
        <v>51</v>
      </c>
      <c r="C21" s="161">
        <f>'7'!C21+'8'!C21+'9'!C21</f>
        <v>73</v>
      </c>
      <c r="D21" s="161">
        <f>'7'!D21+'8'!D21+'9'!D21</f>
        <v>52</v>
      </c>
      <c r="E21" s="161">
        <f>'7'!E21+'8'!E21+'9'!E21</f>
        <v>395</v>
      </c>
      <c r="F21" s="172">
        <f t="shared" si="0"/>
        <v>571</v>
      </c>
      <c r="G21" s="161">
        <f>'7'!G21+'8'!G21+'9'!G21</f>
        <v>108</v>
      </c>
      <c r="H21" s="161">
        <f>'7'!H21+'8'!H21+'9'!H21</f>
        <v>136</v>
      </c>
      <c r="I21" s="161">
        <f>'7'!I21+'8'!I21+'9'!I21</f>
        <v>528</v>
      </c>
      <c r="J21" s="161">
        <f>'7'!J21+'8'!J21+'9'!J21</f>
        <v>1496</v>
      </c>
      <c r="K21" s="172">
        <f t="shared" si="1"/>
        <v>2268</v>
      </c>
      <c r="L21" s="161">
        <f>'7'!L21+'8'!L21+'9'!L21</f>
        <v>446</v>
      </c>
      <c r="M21" s="161">
        <f>'7'!M21+'8'!M21+'9'!M21</f>
        <v>216</v>
      </c>
      <c r="N21" s="161">
        <f>'7'!N21+'8'!N21+'9'!N21</f>
        <v>122</v>
      </c>
      <c r="O21" s="161">
        <f>'7'!O21+'8'!O21+'9'!O21</f>
        <v>75</v>
      </c>
      <c r="P21" s="172">
        <f t="shared" si="2"/>
        <v>859</v>
      </c>
      <c r="Q21" s="172">
        <f t="shared" si="3"/>
        <v>3698</v>
      </c>
      <c r="R21" s="84" t="s">
        <v>115</v>
      </c>
      <c r="S21" s="254"/>
      <c r="T21" s="254"/>
      <c r="U21" s="254"/>
      <c r="V21" s="254"/>
    </row>
    <row r="22" spans="1:22" ht="20.25">
      <c r="A22" s="480" t="s">
        <v>114</v>
      </c>
      <c r="B22" s="171">
        <f>'7'!B22+'8'!B22+'9'!B22</f>
        <v>83</v>
      </c>
      <c r="C22" s="171">
        <f>'7'!C22+'8'!C22+'9'!C22</f>
        <v>92</v>
      </c>
      <c r="D22" s="171">
        <f>'7'!D22+'8'!D22+'9'!D22</f>
        <v>13</v>
      </c>
      <c r="E22" s="171">
        <f>'7'!E22+'8'!E22+'9'!E22</f>
        <v>3</v>
      </c>
      <c r="F22" s="172">
        <f t="shared" si="0"/>
        <v>191</v>
      </c>
      <c r="G22" s="171">
        <f>'7'!G22+'8'!G22+'9'!G22</f>
        <v>60</v>
      </c>
      <c r="H22" s="171">
        <f>'7'!H22+'8'!H22+'9'!H22</f>
        <v>39</v>
      </c>
      <c r="I22" s="171">
        <f>'7'!I22+'8'!I22+'9'!I22</f>
        <v>136</v>
      </c>
      <c r="J22" s="171">
        <f>'7'!J22+'8'!J22+'9'!J22</f>
        <v>55</v>
      </c>
      <c r="K22" s="172">
        <f t="shared" si="1"/>
        <v>290</v>
      </c>
      <c r="L22" s="171">
        <f>'7'!L22+'8'!L22+'9'!L22</f>
        <v>260</v>
      </c>
      <c r="M22" s="171">
        <f>'7'!M22+'8'!M22+'9'!M22</f>
        <v>111</v>
      </c>
      <c r="N22" s="171">
        <f>'7'!N22+'8'!N22+'9'!N22</f>
        <v>102</v>
      </c>
      <c r="O22" s="171">
        <f>'7'!O22+'8'!O22+'9'!O22</f>
        <v>23</v>
      </c>
      <c r="P22" s="172">
        <f t="shared" si="2"/>
        <v>496</v>
      </c>
      <c r="Q22" s="172">
        <f t="shared" si="3"/>
        <v>977</v>
      </c>
      <c r="R22" s="84" t="s">
        <v>113</v>
      </c>
      <c r="S22" s="254"/>
      <c r="T22" s="254"/>
      <c r="U22" s="254"/>
      <c r="V22" s="254"/>
    </row>
    <row r="23" spans="1:22" ht="25.5">
      <c r="A23" s="84" t="s">
        <v>112</v>
      </c>
      <c r="B23" s="161">
        <f>'7'!B23+'8'!B23+'9'!B23</f>
        <v>71</v>
      </c>
      <c r="C23" s="161">
        <f>'7'!C23+'8'!C23+'9'!C23</f>
        <v>63</v>
      </c>
      <c r="D23" s="161">
        <f>'7'!D23+'8'!D23+'9'!D23</f>
        <v>26</v>
      </c>
      <c r="E23" s="161">
        <f>'7'!E23+'8'!E23+'9'!E23</f>
        <v>25</v>
      </c>
      <c r="F23" s="172">
        <f t="shared" si="0"/>
        <v>185</v>
      </c>
      <c r="G23" s="161">
        <f>'7'!G23+'8'!G23+'9'!G23</f>
        <v>133</v>
      </c>
      <c r="H23" s="161">
        <f>'7'!H23+'8'!H23+'9'!H23</f>
        <v>71</v>
      </c>
      <c r="I23" s="161">
        <f>'7'!I23+'8'!I23+'9'!I23</f>
        <v>165</v>
      </c>
      <c r="J23" s="161">
        <f>'7'!J23+'8'!J23+'9'!J23</f>
        <v>74</v>
      </c>
      <c r="K23" s="172">
        <f t="shared" si="1"/>
        <v>443</v>
      </c>
      <c r="L23" s="161">
        <f>'7'!L23+'8'!L23+'9'!L23</f>
        <v>85</v>
      </c>
      <c r="M23" s="161">
        <f>'7'!M23+'8'!M23+'9'!M23</f>
        <v>35</v>
      </c>
      <c r="N23" s="161">
        <f>'7'!N23+'8'!N23+'9'!N23</f>
        <v>38</v>
      </c>
      <c r="O23" s="161">
        <f>'7'!O23+'8'!O23+'9'!O23</f>
        <v>31</v>
      </c>
      <c r="P23" s="172">
        <f t="shared" si="2"/>
        <v>189</v>
      </c>
      <c r="Q23" s="172">
        <f t="shared" si="3"/>
        <v>817</v>
      </c>
      <c r="R23" s="470" t="s">
        <v>1520</v>
      </c>
      <c r="S23" s="254"/>
      <c r="T23" s="254"/>
      <c r="U23" s="254"/>
      <c r="V23" s="254"/>
    </row>
    <row r="24" spans="1:22" ht="20.25">
      <c r="A24" s="84" t="s">
        <v>1503</v>
      </c>
      <c r="B24" s="171">
        <f>'7'!B24+'8'!B24+'9'!B24</f>
        <v>1</v>
      </c>
      <c r="C24" s="171">
        <f>'7'!C24+'8'!C24+'9'!C24</f>
        <v>1</v>
      </c>
      <c r="D24" s="171">
        <f>'7'!D24+'8'!D24+'9'!D24</f>
        <v>3</v>
      </c>
      <c r="E24" s="171">
        <f>'7'!E24+'8'!E24+'9'!E24</f>
        <v>1</v>
      </c>
      <c r="F24" s="172">
        <f t="shared" si="0"/>
        <v>6</v>
      </c>
      <c r="G24" s="171">
        <f>'7'!G24+'8'!G24+'9'!G24</f>
        <v>15</v>
      </c>
      <c r="H24" s="171">
        <f>'7'!H24+'8'!H24+'9'!H24</f>
        <v>7</v>
      </c>
      <c r="I24" s="171">
        <f>'7'!I24+'8'!I24+'9'!I24</f>
        <v>42</v>
      </c>
      <c r="J24" s="171">
        <f>'7'!J24+'8'!J24+'9'!J24</f>
        <v>28</v>
      </c>
      <c r="K24" s="172">
        <f t="shared" si="1"/>
        <v>92</v>
      </c>
      <c r="L24" s="171">
        <f>'7'!L24+'8'!L24+'9'!L24</f>
        <v>76</v>
      </c>
      <c r="M24" s="171">
        <f>'7'!M24+'8'!M24+'9'!M24</f>
        <v>68</v>
      </c>
      <c r="N24" s="171">
        <f>'7'!N24+'8'!N24+'9'!N24</f>
        <v>37</v>
      </c>
      <c r="O24" s="171">
        <f>'7'!O24+'8'!O24+'9'!O24</f>
        <v>16</v>
      </c>
      <c r="P24" s="172">
        <f t="shared" si="2"/>
        <v>197</v>
      </c>
      <c r="Q24" s="172">
        <f t="shared" si="3"/>
        <v>295</v>
      </c>
      <c r="R24" s="469" t="s">
        <v>1168</v>
      </c>
      <c r="S24" s="254"/>
      <c r="T24" s="254"/>
      <c r="U24" s="254"/>
      <c r="V24" s="254"/>
    </row>
    <row r="25" spans="1:22" ht="20.25">
      <c r="A25" s="84" t="s">
        <v>109</v>
      </c>
      <c r="B25" s="161">
        <f>'7'!B25+'8'!B25+'9'!B25</f>
        <v>315</v>
      </c>
      <c r="C25" s="161">
        <f>'7'!C25+'8'!C25+'9'!C25</f>
        <v>177</v>
      </c>
      <c r="D25" s="161">
        <f>'7'!D25+'8'!D25+'9'!D25</f>
        <v>65</v>
      </c>
      <c r="E25" s="161">
        <f>'7'!E25+'8'!E25+'9'!E25</f>
        <v>59</v>
      </c>
      <c r="F25" s="172">
        <f t="shared" si="0"/>
        <v>616</v>
      </c>
      <c r="G25" s="161">
        <f>'7'!G25+'8'!G25+'9'!G25</f>
        <v>238</v>
      </c>
      <c r="H25" s="161">
        <f>'7'!H25+'8'!H25+'9'!H25</f>
        <v>213</v>
      </c>
      <c r="I25" s="161">
        <f>'7'!I25+'8'!I25+'9'!I25</f>
        <v>1162</v>
      </c>
      <c r="J25" s="161">
        <f>'7'!J25+'8'!J25+'9'!J25</f>
        <v>561</v>
      </c>
      <c r="K25" s="172">
        <f t="shared" si="1"/>
        <v>2174</v>
      </c>
      <c r="L25" s="161">
        <f>'7'!L25+'8'!L25+'9'!L25</f>
        <v>552</v>
      </c>
      <c r="M25" s="161">
        <f>'7'!M25+'8'!M25+'9'!M25</f>
        <v>232</v>
      </c>
      <c r="N25" s="161">
        <f>'7'!N25+'8'!N25+'9'!N25</f>
        <v>484</v>
      </c>
      <c r="O25" s="161">
        <f>'7'!O25+'8'!O25+'9'!O25</f>
        <v>114</v>
      </c>
      <c r="P25" s="172">
        <f t="shared" si="2"/>
        <v>1382</v>
      </c>
      <c r="Q25" s="172">
        <f t="shared" si="3"/>
        <v>4172</v>
      </c>
      <c r="R25" s="84" t="s">
        <v>108</v>
      </c>
      <c r="S25" s="254"/>
      <c r="T25" s="254"/>
      <c r="U25" s="254"/>
      <c r="V25" s="254"/>
    </row>
    <row r="26" spans="1:22" ht="20.25">
      <c r="A26" s="84" t="s">
        <v>107</v>
      </c>
      <c r="B26" s="171">
        <f>'7'!B26+'8'!B26+'9'!B26</f>
        <v>43</v>
      </c>
      <c r="C26" s="171">
        <f>'7'!C26+'8'!C26+'9'!C26</f>
        <v>57</v>
      </c>
      <c r="D26" s="171">
        <f>'7'!D26+'8'!D26+'9'!D26</f>
        <v>14</v>
      </c>
      <c r="E26" s="171">
        <f>'7'!E26+'8'!E26+'9'!E26</f>
        <v>13</v>
      </c>
      <c r="F26" s="172">
        <f t="shared" si="0"/>
        <v>127</v>
      </c>
      <c r="G26" s="171">
        <f>'7'!G26+'8'!G26+'9'!G26</f>
        <v>38</v>
      </c>
      <c r="H26" s="171">
        <f>'7'!H26+'8'!H26+'9'!H26</f>
        <v>74</v>
      </c>
      <c r="I26" s="171">
        <f>'7'!I26+'8'!I26+'9'!I26</f>
        <v>631</v>
      </c>
      <c r="J26" s="171">
        <f>'7'!J26+'8'!J26+'9'!J26</f>
        <v>663</v>
      </c>
      <c r="K26" s="172">
        <f t="shared" si="1"/>
        <v>1406</v>
      </c>
      <c r="L26" s="171">
        <f>'7'!L26+'8'!L26+'9'!L26</f>
        <v>163</v>
      </c>
      <c r="M26" s="171">
        <f>'7'!M26+'8'!M26+'9'!M26</f>
        <v>105</v>
      </c>
      <c r="N26" s="171">
        <f>'7'!N26+'8'!N26+'9'!N26</f>
        <v>285</v>
      </c>
      <c r="O26" s="171">
        <f>'7'!O26+'8'!O26+'9'!O26</f>
        <v>226</v>
      </c>
      <c r="P26" s="172">
        <f t="shared" si="2"/>
        <v>779</v>
      </c>
      <c r="Q26" s="172">
        <f t="shared" si="3"/>
        <v>2312</v>
      </c>
      <c r="R26" s="84" t="s">
        <v>106</v>
      </c>
      <c r="S26" s="254"/>
      <c r="T26" s="254"/>
      <c r="U26" s="254"/>
      <c r="V26" s="254"/>
    </row>
    <row r="27" spans="1:22" ht="20.25">
      <c r="A27" s="84" t="s">
        <v>105</v>
      </c>
      <c r="B27" s="161">
        <f>'7'!B27+'8'!B27+'9'!B27</f>
        <v>268</v>
      </c>
      <c r="C27" s="161">
        <f>'7'!C27+'8'!C27+'9'!C27</f>
        <v>155</v>
      </c>
      <c r="D27" s="161">
        <f>'7'!D27+'8'!D27+'9'!D27</f>
        <v>184</v>
      </c>
      <c r="E27" s="161">
        <f>'7'!E27+'8'!E27+'9'!E27</f>
        <v>44</v>
      </c>
      <c r="F27" s="172">
        <f t="shared" si="0"/>
        <v>651</v>
      </c>
      <c r="G27" s="161">
        <f>'7'!G27+'8'!G27+'9'!G27</f>
        <v>128</v>
      </c>
      <c r="H27" s="161">
        <f>'7'!H27+'8'!H27+'9'!H27</f>
        <v>46</v>
      </c>
      <c r="I27" s="161">
        <f>'7'!I27+'8'!I27+'9'!I27</f>
        <v>1578</v>
      </c>
      <c r="J27" s="161">
        <f>'7'!J27+'8'!J27+'9'!J27</f>
        <v>398</v>
      </c>
      <c r="K27" s="172">
        <f t="shared" si="1"/>
        <v>2150</v>
      </c>
      <c r="L27" s="161">
        <f>'7'!L27+'8'!L27+'9'!L27</f>
        <v>315</v>
      </c>
      <c r="M27" s="161">
        <f>'7'!M27+'8'!M27+'9'!M27</f>
        <v>93</v>
      </c>
      <c r="N27" s="161">
        <f>'7'!N27+'8'!N27+'9'!N27</f>
        <v>1132</v>
      </c>
      <c r="O27" s="161">
        <f>'7'!O27+'8'!O27+'9'!O27</f>
        <v>218</v>
      </c>
      <c r="P27" s="172">
        <f t="shared" si="2"/>
        <v>1758</v>
      </c>
      <c r="Q27" s="172">
        <f t="shared" si="3"/>
        <v>4559</v>
      </c>
      <c r="R27" s="84" t="s">
        <v>104</v>
      </c>
      <c r="S27" s="254"/>
      <c r="T27" s="254"/>
      <c r="U27" s="254"/>
      <c r="V27" s="254"/>
    </row>
    <row r="28" spans="1:22" ht="20.25">
      <c r="A28" s="84" t="s">
        <v>103</v>
      </c>
      <c r="B28" s="171">
        <f>'7'!B28+'8'!B28+'9'!B28</f>
        <v>63</v>
      </c>
      <c r="C28" s="171">
        <f>'7'!C28+'8'!C28+'9'!C28</f>
        <v>34</v>
      </c>
      <c r="D28" s="171">
        <f>'7'!D28+'8'!D28+'9'!D28</f>
        <v>22</v>
      </c>
      <c r="E28" s="171">
        <f>'7'!E28+'8'!E28+'9'!E28</f>
        <v>9</v>
      </c>
      <c r="F28" s="172">
        <f t="shared" si="0"/>
        <v>128</v>
      </c>
      <c r="G28" s="171">
        <f>'7'!G28+'8'!G28+'9'!G28</f>
        <v>36</v>
      </c>
      <c r="H28" s="171">
        <f>'7'!H28+'8'!H28+'9'!H28</f>
        <v>24</v>
      </c>
      <c r="I28" s="171">
        <f>'7'!I28+'8'!I28+'9'!I28</f>
        <v>76</v>
      </c>
      <c r="J28" s="171">
        <f>'7'!J28+'8'!J28+'9'!J28</f>
        <v>89</v>
      </c>
      <c r="K28" s="172">
        <f t="shared" si="1"/>
        <v>225</v>
      </c>
      <c r="L28" s="171">
        <f>'7'!L28+'8'!L28+'9'!L28</f>
        <v>40</v>
      </c>
      <c r="M28" s="171">
        <f>'7'!M28+'8'!M28+'9'!M28</f>
        <v>19</v>
      </c>
      <c r="N28" s="171">
        <f>'7'!N28+'8'!N28+'9'!N28</f>
        <v>57</v>
      </c>
      <c r="O28" s="171">
        <f>'7'!O28+'8'!O28+'9'!O28</f>
        <v>28</v>
      </c>
      <c r="P28" s="172">
        <f t="shared" si="2"/>
        <v>144</v>
      </c>
      <c r="Q28" s="172">
        <f t="shared" si="3"/>
        <v>497</v>
      </c>
      <c r="R28" s="84" t="s">
        <v>102</v>
      </c>
      <c r="S28" s="254"/>
      <c r="T28" s="254"/>
      <c r="U28" s="254"/>
      <c r="V28" s="254"/>
    </row>
    <row r="29" spans="1:22" ht="20.25">
      <c r="A29" s="84" t="s">
        <v>244</v>
      </c>
      <c r="B29" s="161">
        <f>'7'!B29+'8'!B29+'9'!B29</f>
        <v>810</v>
      </c>
      <c r="C29" s="161">
        <f>'7'!C29+'8'!C29+'9'!C29</f>
        <v>901</v>
      </c>
      <c r="D29" s="161">
        <f>'7'!D29+'8'!D29+'9'!D29</f>
        <v>700</v>
      </c>
      <c r="E29" s="161">
        <f>'7'!E29+'8'!E29+'9'!E29</f>
        <v>775</v>
      </c>
      <c r="F29" s="172">
        <f t="shared" si="0"/>
        <v>3186</v>
      </c>
      <c r="G29" s="161">
        <f>'7'!G29+'8'!G29+'9'!G29</f>
        <v>473</v>
      </c>
      <c r="H29" s="161">
        <f>'7'!H29+'8'!H29+'9'!H29</f>
        <v>551</v>
      </c>
      <c r="I29" s="161">
        <f>'7'!I29+'8'!I29+'9'!I29</f>
        <v>2267</v>
      </c>
      <c r="J29" s="161">
        <f>'7'!J29+'8'!J29+'9'!J29</f>
        <v>1574</v>
      </c>
      <c r="K29" s="172">
        <f t="shared" si="1"/>
        <v>4865</v>
      </c>
      <c r="L29" s="161">
        <f>'7'!L29+'8'!L29+'9'!L29</f>
        <v>1167</v>
      </c>
      <c r="M29" s="161">
        <f>'7'!M29+'8'!M29+'9'!M29</f>
        <v>626</v>
      </c>
      <c r="N29" s="161">
        <f>'7'!N29+'8'!N29+'9'!N29</f>
        <v>683</v>
      </c>
      <c r="O29" s="161">
        <f>'7'!O29+'8'!O29+'9'!O29</f>
        <v>348</v>
      </c>
      <c r="P29" s="172">
        <f t="shared" si="2"/>
        <v>2824</v>
      </c>
      <c r="Q29" s="172">
        <f t="shared" si="3"/>
        <v>10875</v>
      </c>
      <c r="R29" s="84" t="s">
        <v>100</v>
      </c>
      <c r="S29" s="254"/>
      <c r="T29" s="254"/>
      <c r="U29" s="254"/>
      <c r="V29" s="254"/>
    </row>
    <row r="30" spans="1:22" ht="20.25">
      <c r="A30" s="480" t="s">
        <v>99</v>
      </c>
      <c r="B30" s="171">
        <f>'7'!B30+'8'!B30+'9'!B30</f>
        <v>161</v>
      </c>
      <c r="C30" s="171">
        <f>'7'!C30+'8'!C30+'9'!C30</f>
        <v>88</v>
      </c>
      <c r="D30" s="171">
        <f>'7'!D30+'8'!D30+'9'!D30</f>
        <v>95</v>
      </c>
      <c r="E30" s="171">
        <f>'7'!E30+'8'!E30+'9'!E30</f>
        <v>39</v>
      </c>
      <c r="F30" s="172">
        <f t="shared" si="0"/>
        <v>383</v>
      </c>
      <c r="G30" s="171">
        <f>'7'!G30+'8'!G30+'9'!G30</f>
        <v>119</v>
      </c>
      <c r="H30" s="171">
        <f>'7'!H30+'8'!H30+'9'!H30</f>
        <v>65</v>
      </c>
      <c r="I30" s="171">
        <f>'7'!I30+'8'!I30+'9'!I30</f>
        <v>343</v>
      </c>
      <c r="J30" s="171">
        <f>'7'!J30+'8'!J30+'9'!J30</f>
        <v>146</v>
      </c>
      <c r="K30" s="172">
        <f t="shared" si="1"/>
        <v>673</v>
      </c>
      <c r="L30" s="171">
        <f>'7'!L30+'8'!L30+'9'!L30</f>
        <v>333</v>
      </c>
      <c r="M30" s="171">
        <f>'7'!M30+'8'!M30+'9'!M30</f>
        <v>105</v>
      </c>
      <c r="N30" s="171">
        <f>'7'!N30+'8'!N30+'9'!N30</f>
        <v>119</v>
      </c>
      <c r="O30" s="171">
        <f>'7'!O30+'8'!O30+'9'!O30</f>
        <v>38</v>
      </c>
      <c r="P30" s="172">
        <f t="shared" si="2"/>
        <v>595</v>
      </c>
      <c r="Q30" s="172">
        <f t="shared" si="3"/>
        <v>1651</v>
      </c>
      <c r="R30" s="84" t="s">
        <v>98</v>
      </c>
      <c r="S30" s="254"/>
      <c r="T30" s="254"/>
      <c r="U30" s="254"/>
      <c r="V30" s="254"/>
    </row>
    <row r="31" spans="1:22" ht="20.25">
      <c r="A31" s="84" t="s">
        <v>1504</v>
      </c>
      <c r="B31" s="161">
        <f>'7'!B31+'8'!B31+'9'!B31</f>
        <v>18</v>
      </c>
      <c r="C31" s="161">
        <f>'7'!C31+'8'!C31+'9'!C31</f>
        <v>9</v>
      </c>
      <c r="D31" s="161">
        <f>'7'!D31+'8'!D31+'9'!D31</f>
        <v>4</v>
      </c>
      <c r="E31" s="161">
        <f>'7'!E31+'8'!E31+'9'!E31</f>
        <v>0</v>
      </c>
      <c r="F31" s="172">
        <f t="shared" si="0"/>
        <v>31</v>
      </c>
      <c r="G31" s="161">
        <f>'7'!G31+'8'!G31+'9'!G31</f>
        <v>36</v>
      </c>
      <c r="H31" s="161">
        <f>'7'!H31+'8'!H31+'9'!H31</f>
        <v>17</v>
      </c>
      <c r="I31" s="161">
        <f>'7'!I31+'8'!I31+'9'!I31</f>
        <v>40</v>
      </c>
      <c r="J31" s="161">
        <f>'7'!J31+'8'!J31+'9'!J31</f>
        <v>3</v>
      </c>
      <c r="K31" s="172">
        <f t="shared" si="1"/>
        <v>96</v>
      </c>
      <c r="L31" s="161">
        <f>'7'!L31+'8'!L31+'9'!L31</f>
        <v>33</v>
      </c>
      <c r="M31" s="161">
        <f>'7'!M31+'8'!M31+'9'!M31</f>
        <v>11</v>
      </c>
      <c r="N31" s="161">
        <f>'7'!N31+'8'!N31+'9'!N31</f>
        <v>3</v>
      </c>
      <c r="O31" s="161">
        <f>'7'!O31+'8'!O31+'9'!O31</f>
        <v>1</v>
      </c>
      <c r="P31" s="172">
        <f t="shared" si="2"/>
        <v>48</v>
      </c>
      <c r="Q31" s="172">
        <f t="shared" si="3"/>
        <v>175</v>
      </c>
      <c r="R31" s="84" t="s">
        <v>96</v>
      </c>
      <c r="S31" s="254"/>
      <c r="T31" s="254"/>
      <c r="U31" s="254"/>
      <c r="V31" s="254"/>
    </row>
    <row r="32" spans="1:22" ht="20.25">
      <c r="A32" s="84" t="s">
        <v>1505</v>
      </c>
      <c r="B32" s="171">
        <f>'7'!B32+'8'!B32+'9'!B32</f>
        <v>1309</v>
      </c>
      <c r="C32" s="171">
        <f>'7'!C32+'8'!C32+'9'!C32</f>
        <v>988</v>
      </c>
      <c r="D32" s="171">
        <f>'7'!D32+'8'!D32+'9'!D32</f>
        <v>1007</v>
      </c>
      <c r="E32" s="171">
        <f>'7'!E32+'8'!E32+'9'!E32</f>
        <v>1089</v>
      </c>
      <c r="F32" s="172">
        <f t="shared" si="0"/>
        <v>4393</v>
      </c>
      <c r="G32" s="171">
        <f>'7'!G32+'8'!G32+'9'!G32</f>
        <v>1017</v>
      </c>
      <c r="H32" s="171">
        <f>'7'!H32+'8'!H32+'9'!H32</f>
        <v>1106</v>
      </c>
      <c r="I32" s="171">
        <f>'7'!I32+'8'!I32+'9'!I32</f>
        <v>763</v>
      </c>
      <c r="J32" s="171">
        <f>'7'!J32+'8'!J32+'9'!J32</f>
        <v>845</v>
      </c>
      <c r="K32" s="172">
        <f t="shared" si="1"/>
        <v>3731</v>
      </c>
      <c r="L32" s="171">
        <f>'7'!L32+'8'!L32+'9'!L32</f>
        <v>1032</v>
      </c>
      <c r="M32" s="171">
        <f>'7'!M32+'8'!M32+'9'!M32</f>
        <v>681</v>
      </c>
      <c r="N32" s="171">
        <f>'7'!N32+'8'!N32+'9'!N32</f>
        <v>238</v>
      </c>
      <c r="O32" s="171">
        <f>'7'!O32+'8'!O32+'9'!O32</f>
        <v>167</v>
      </c>
      <c r="P32" s="172">
        <f t="shared" si="2"/>
        <v>2118</v>
      </c>
      <c r="Q32" s="172">
        <f t="shared" si="3"/>
        <v>10242</v>
      </c>
      <c r="R32" s="84" t="s">
        <v>94</v>
      </c>
      <c r="S32" s="254"/>
      <c r="T32" s="254"/>
      <c r="U32" s="254"/>
      <c r="V32" s="254"/>
    </row>
    <row r="33" spans="1:22" ht="20.25">
      <c r="A33" s="84" t="s">
        <v>93</v>
      </c>
      <c r="B33" s="161">
        <f>'7'!B33+'8'!B33+'9'!B33</f>
        <v>887</v>
      </c>
      <c r="C33" s="161">
        <f>'7'!C33+'8'!C33+'9'!C33</f>
        <v>494</v>
      </c>
      <c r="D33" s="161">
        <f>'7'!D33+'8'!D33+'9'!D33</f>
        <v>1026</v>
      </c>
      <c r="E33" s="161">
        <f>'7'!E33+'8'!E33+'9'!E33</f>
        <v>512</v>
      </c>
      <c r="F33" s="172">
        <f t="shared" si="0"/>
        <v>2919</v>
      </c>
      <c r="G33" s="161">
        <f>'7'!G33+'8'!G33+'9'!G33</f>
        <v>200</v>
      </c>
      <c r="H33" s="161">
        <f>'7'!H33+'8'!H33+'9'!H33</f>
        <v>93</v>
      </c>
      <c r="I33" s="161">
        <f>'7'!I33+'8'!I33+'9'!I33</f>
        <v>819</v>
      </c>
      <c r="J33" s="161">
        <f>'7'!J33+'8'!J33+'9'!J33</f>
        <v>129</v>
      </c>
      <c r="K33" s="172">
        <f t="shared" si="1"/>
        <v>1241</v>
      </c>
      <c r="L33" s="161">
        <f>'7'!L33+'8'!L33+'9'!L33</f>
        <v>478</v>
      </c>
      <c r="M33" s="161">
        <f>'7'!M33+'8'!M33+'9'!M33</f>
        <v>125</v>
      </c>
      <c r="N33" s="161">
        <f>'7'!N33+'8'!N33+'9'!N33</f>
        <v>215</v>
      </c>
      <c r="O33" s="161">
        <f>'7'!O33+'8'!O33+'9'!O33</f>
        <v>21</v>
      </c>
      <c r="P33" s="172">
        <f t="shared" si="2"/>
        <v>839</v>
      </c>
      <c r="Q33" s="172">
        <f t="shared" si="3"/>
        <v>4999</v>
      </c>
      <c r="R33" s="84" t="s">
        <v>92</v>
      </c>
      <c r="S33" s="254"/>
      <c r="T33" s="254"/>
      <c r="U33" s="254"/>
      <c r="V33" s="254"/>
    </row>
    <row r="34" spans="1:22" ht="20.25">
      <c r="A34" s="84" t="s">
        <v>91</v>
      </c>
      <c r="B34" s="171">
        <f>'7'!B34+'8'!B34+'9'!B34</f>
        <v>590</v>
      </c>
      <c r="C34" s="171">
        <f>'7'!C34+'8'!C34+'9'!C34</f>
        <v>241</v>
      </c>
      <c r="D34" s="171">
        <f>'7'!D34+'8'!D34+'9'!D34</f>
        <v>307</v>
      </c>
      <c r="E34" s="171">
        <f>'7'!E34+'8'!E34+'9'!E34</f>
        <v>185</v>
      </c>
      <c r="F34" s="172">
        <f t="shared" si="0"/>
        <v>1323</v>
      </c>
      <c r="G34" s="171">
        <f>'7'!G34+'8'!G34+'9'!G34</f>
        <v>99</v>
      </c>
      <c r="H34" s="171">
        <f>'7'!H34+'8'!H34+'9'!H34</f>
        <v>30</v>
      </c>
      <c r="I34" s="171">
        <f>'7'!I34+'8'!I34+'9'!I34</f>
        <v>1043</v>
      </c>
      <c r="J34" s="171">
        <f>'7'!J34+'8'!J34+'9'!J34</f>
        <v>148</v>
      </c>
      <c r="K34" s="172">
        <f t="shared" si="1"/>
        <v>1320</v>
      </c>
      <c r="L34" s="171">
        <f>'7'!L34+'8'!L34+'9'!L34</f>
        <v>182</v>
      </c>
      <c r="M34" s="171">
        <f>'7'!M34+'8'!M34+'9'!M34</f>
        <v>39</v>
      </c>
      <c r="N34" s="171">
        <f>'7'!N34+'8'!N34+'9'!N34</f>
        <v>268</v>
      </c>
      <c r="O34" s="171">
        <f>'7'!O34+'8'!O34+'9'!O34</f>
        <v>53</v>
      </c>
      <c r="P34" s="172">
        <f t="shared" si="2"/>
        <v>542</v>
      </c>
      <c r="Q34" s="172">
        <f t="shared" si="3"/>
        <v>3185</v>
      </c>
      <c r="R34" s="84" t="s">
        <v>90</v>
      </c>
      <c r="S34" s="254"/>
      <c r="T34" s="254"/>
      <c r="U34" s="254"/>
      <c r="V34" s="254"/>
    </row>
    <row r="35" spans="1:22" ht="20.25">
      <c r="A35" s="84" t="s">
        <v>89</v>
      </c>
      <c r="B35" s="161">
        <f>'7'!B35+'8'!B35+'9'!B35</f>
        <v>94</v>
      </c>
      <c r="C35" s="161">
        <f>'7'!C35+'8'!C35+'9'!C35</f>
        <v>44</v>
      </c>
      <c r="D35" s="161">
        <f>'7'!D35+'8'!D35+'9'!D35</f>
        <v>111</v>
      </c>
      <c r="E35" s="161">
        <f>'7'!E35+'8'!E35+'9'!E35</f>
        <v>74</v>
      </c>
      <c r="F35" s="172">
        <f t="shared" si="0"/>
        <v>323</v>
      </c>
      <c r="G35" s="161">
        <f>'7'!G35+'8'!G35+'9'!G35</f>
        <v>26</v>
      </c>
      <c r="H35" s="161">
        <f>'7'!H35+'8'!H35+'9'!H35</f>
        <v>12</v>
      </c>
      <c r="I35" s="161">
        <f>'7'!I35+'8'!I35+'9'!I35</f>
        <v>403</v>
      </c>
      <c r="J35" s="161">
        <f>'7'!J35+'8'!J35+'9'!J35</f>
        <v>99</v>
      </c>
      <c r="K35" s="172">
        <f t="shared" si="1"/>
        <v>540</v>
      </c>
      <c r="L35" s="161">
        <f>'7'!L35+'8'!L35+'9'!L35</f>
        <v>102</v>
      </c>
      <c r="M35" s="161">
        <f>'7'!M35+'8'!M35+'9'!M35</f>
        <v>39</v>
      </c>
      <c r="N35" s="161">
        <f>'7'!N35+'8'!N35+'9'!N35</f>
        <v>209</v>
      </c>
      <c r="O35" s="161">
        <f>'7'!O35+'8'!O35+'9'!O35</f>
        <v>39</v>
      </c>
      <c r="P35" s="172">
        <f t="shared" si="2"/>
        <v>389</v>
      </c>
      <c r="Q35" s="172">
        <f t="shared" si="3"/>
        <v>1252</v>
      </c>
      <c r="R35" s="84" t="s">
        <v>88</v>
      </c>
      <c r="S35" s="254"/>
      <c r="T35" s="254"/>
      <c r="U35" s="254"/>
      <c r="V35" s="254"/>
    </row>
    <row r="36" spans="1:22" ht="20.25">
      <c r="A36" s="84" t="s">
        <v>87</v>
      </c>
      <c r="B36" s="171">
        <f>'7'!B36+'8'!B36+'9'!B36</f>
        <v>40</v>
      </c>
      <c r="C36" s="171">
        <f>'7'!C36+'8'!C36+'9'!C36</f>
        <v>33</v>
      </c>
      <c r="D36" s="171">
        <f>'7'!D36+'8'!D36+'9'!D36</f>
        <v>18</v>
      </c>
      <c r="E36" s="171">
        <f>'7'!E36+'8'!E36+'9'!E36</f>
        <v>16</v>
      </c>
      <c r="F36" s="172">
        <f t="shared" si="0"/>
        <v>107</v>
      </c>
      <c r="G36" s="171">
        <f>'7'!G36+'8'!G36+'9'!G36</f>
        <v>36</v>
      </c>
      <c r="H36" s="171">
        <f>'7'!H36+'8'!H36+'9'!H36</f>
        <v>18</v>
      </c>
      <c r="I36" s="171">
        <f>'7'!I36+'8'!I36+'9'!I36</f>
        <v>133</v>
      </c>
      <c r="J36" s="171">
        <f>'7'!J36+'8'!J36+'9'!J36</f>
        <v>27</v>
      </c>
      <c r="K36" s="172">
        <f t="shared" si="1"/>
        <v>214</v>
      </c>
      <c r="L36" s="171">
        <f>'7'!L36+'8'!L36+'9'!L36</f>
        <v>72</v>
      </c>
      <c r="M36" s="171">
        <f>'7'!M36+'8'!M36+'9'!M36</f>
        <v>15</v>
      </c>
      <c r="N36" s="171">
        <f>'7'!N36+'8'!N36+'9'!N36</f>
        <v>90</v>
      </c>
      <c r="O36" s="171">
        <f>'7'!O36+'8'!O36+'9'!O36</f>
        <v>16</v>
      </c>
      <c r="P36" s="172">
        <f t="shared" si="2"/>
        <v>193</v>
      </c>
      <c r="Q36" s="172">
        <f t="shared" si="3"/>
        <v>514</v>
      </c>
      <c r="R36" s="84" t="s">
        <v>86</v>
      </c>
      <c r="S36" s="254"/>
      <c r="T36" s="254"/>
      <c r="U36" s="254"/>
      <c r="V36" s="254"/>
    </row>
    <row r="37" spans="1:22" ht="20.25">
      <c r="A37" s="84" t="s">
        <v>85</v>
      </c>
      <c r="B37" s="161">
        <f>'7'!B37+'8'!B37+'9'!B37</f>
        <v>11</v>
      </c>
      <c r="C37" s="161">
        <f>'7'!C37+'8'!C37+'9'!C37</f>
        <v>7</v>
      </c>
      <c r="D37" s="161">
        <f>'7'!D37+'8'!D37+'9'!D37</f>
        <v>4</v>
      </c>
      <c r="E37" s="161">
        <f>'7'!E37+'8'!E37+'9'!E37</f>
        <v>1</v>
      </c>
      <c r="F37" s="172">
        <f t="shared" si="0"/>
        <v>23</v>
      </c>
      <c r="G37" s="161">
        <f>'7'!G37+'8'!G37+'9'!G37</f>
        <v>20</v>
      </c>
      <c r="H37" s="161">
        <f>'7'!H37+'8'!H37+'9'!H37</f>
        <v>11</v>
      </c>
      <c r="I37" s="161">
        <f>'7'!I37+'8'!I37+'9'!I37</f>
        <v>54</v>
      </c>
      <c r="J37" s="161">
        <f>'7'!J37+'8'!J37+'9'!J37</f>
        <v>34</v>
      </c>
      <c r="K37" s="172">
        <f t="shared" si="1"/>
        <v>119</v>
      </c>
      <c r="L37" s="161">
        <f>'7'!L37+'8'!L37+'9'!L37</f>
        <v>117</v>
      </c>
      <c r="M37" s="161">
        <f>'7'!M37+'8'!M37+'9'!M37</f>
        <v>46</v>
      </c>
      <c r="N37" s="161">
        <f>'7'!N37+'8'!N37+'9'!N37</f>
        <v>79</v>
      </c>
      <c r="O37" s="161">
        <f>'7'!O37+'8'!O37+'9'!O37</f>
        <v>42</v>
      </c>
      <c r="P37" s="172">
        <f t="shared" si="2"/>
        <v>284</v>
      </c>
      <c r="Q37" s="172">
        <f t="shared" si="3"/>
        <v>426</v>
      </c>
      <c r="R37" s="84" t="s">
        <v>1169</v>
      </c>
      <c r="S37" s="254"/>
      <c r="T37" s="254"/>
      <c r="U37" s="254"/>
      <c r="V37" s="254"/>
    </row>
    <row r="38" spans="1:22" ht="20.25">
      <c r="A38" s="84" t="s">
        <v>84</v>
      </c>
      <c r="B38" s="171">
        <f>'7'!B38+'8'!B38+'9'!B38</f>
        <v>10</v>
      </c>
      <c r="C38" s="171">
        <f>'7'!C38+'8'!C38+'9'!C38</f>
        <v>5</v>
      </c>
      <c r="D38" s="171">
        <f>'7'!D38+'8'!D38+'9'!D38</f>
        <v>8</v>
      </c>
      <c r="E38" s="171">
        <f>'7'!E38+'8'!E38+'9'!E38</f>
        <v>8</v>
      </c>
      <c r="F38" s="172">
        <f t="shared" si="0"/>
        <v>31</v>
      </c>
      <c r="G38" s="171">
        <f>'7'!G38+'8'!G38+'9'!G38</f>
        <v>16</v>
      </c>
      <c r="H38" s="171">
        <f>'7'!H38+'8'!H38+'9'!H38</f>
        <v>10</v>
      </c>
      <c r="I38" s="171">
        <f>'7'!I38+'8'!I38+'9'!I38</f>
        <v>179</v>
      </c>
      <c r="J38" s="171">
        <f>'7'!J38+'8'!J38+'9'!J38</f>
        <v>33</v>
      </c>
      <c r="K38" s="172">
        <f t="shared" si="1"/>
        <v>238</v>
      </c>
      <c r="L38" s="171">
        <f>'7'!L38+'8'!L38+'9'!L38</f>
        <v>187</v>
      </c>
      <c r="M38" s="171">
        <f>'7'!M38+'8'!M38+'9'!M38</f>
        <v>28</v>
      </c>
      <c r="N38" s="171">
        <f>'7'!N38+'8'!N38+'9'!N38</f>
        <v>129</v>
      </c>
      <c r="O38" s="171">
        <f>'7'!O38+'8'!O38+'9'!O38</f>
        <v>20</v>
      </c>
      <c r="P38" s="172">
        <f t="shared" si="2"/>
        <v>364</v>
      </c>
      <c r="Q38" s="172">
        <f t="shared" si="3"/>
        <v>633</v>
      </c>
      <c r="R38" s="84" t="s">
        <v>83</v>
      </c>
      <c r="S38" s="254"/>
      <c r="T38" s="254"/>
      <c r="U38" s="254"/>
      <c r="V38" s="254"/>
    </row>
    <row r="39" spans="1:22" ht="20.25">
      <c r="A39" s="84" t="s">
        <v>322</v>
      </c>
      <c r="B39" s="161">
        <f>'7'!B39+'8'!B39+'9'!B39</f>
        <v>26</v>
      </c>
      <c r="C39" s="161">
        <f>'7'!C39+'8'!C39+'9'!C39</f>
        <v>9</v>
      </c>
      <c r="D39" s="161">
        <f>'7'!D39+'8'!D39+'9'!D39</f>
        <v>20</v>
      </c>
      <c r="E39" s="161">
        <f>'7'!E39+'8'!E39+'9'!E39</f>
        <v>24</v>
      </c>
      <c r="F39" s="172">
        <f t="shared" si="0"/>
        <v>79</v>
      </c>
      <c r="G39" s="161">
        <f>'7'!G39+'8'!G39+'9'!G39</f>
        <v>10</v>
      </c>
      <c r="H39" s="161">
        <f>'7'!H39+'8'!H39+'9'!H39</f>
        <v>17</v>
      </c>
      <c r="I39" s="161">
        <f>'7'!I39+'8'!I39+'9'!I39</f>
        <v>63</v>
      </c>
      <c r="J39" s="161">
        <f>'7'!J39+'8'!J39+'9'!J39</f>
        <v>35</v>
      </c>
      <c r="K39" s="172">
        <f t="shared" si="1"/>
        <v>125</v>
      </c>
      <c r="L39" s="161">
        <f>'7'!L39+'8'!L39+'9'!L39</f>
        <v>172</v>
      </c>
      <c r="M39" s="161">
        <f>'7'!M39+'8'!M39+'9'!M39</f>
        <v>91</v>
      </c>
      <c r="N39" s="161">
        <f>'7'!N39+'8'!N39+'9'!N39</f>
        <v>58</v>
      </c>
      <c r="O39" s="161">
        <f>'7'!O39+'8'!O39+'9'!O39</f>
        <v>26</v>
      </c>
      <c r="P39" s="172">
        <f t="shared" si="2"/>
        <v>347</v>
      </c>
      <c r="Q39" s="172">
        <f t="shared" si="3"/>
        <v>551</v>
      </c>
      <c r="R39" s="84" t="s">
        <v>81</v>
      </c>
      <c r="S39" s="254"/>
      <c r="T39" s="254"/>
      <c r="U39" s="254"/>
      <c r="V39" s="254"/>
    </row>
    <row r="40" spans="1:22" ht="20.25">
      <c r="A40" s="84" t="s">
        <v>80</v>
      </c>
      <c r="B40" s="171">
        <f>'7'!B40+'8'!B40+'9'!B40</f>
        <v>8</v>
      </c>
      <c r="C40" s="171">
        <f>'7'!C40+'8'!C40+'9'!C40</f>
        <v>12</v>
      </c>
      <c r="D40" s="171">
        <f>'7'!D40+'8'!D40+'9'!D40</f>
        <v>16</v>
      </c>
      <c r="E40" s="171">
        <f>'7'!E40+'8'!E40+'9'!E40</f>
        <v>12</v>
      </c>
      <c r="F40" s="172">
        <f t="shared" si="0"/>
        <v>48</v>
      </c>
      <c r="G40" s="171">
        <f>'7'!G40+'8'!G40+'9'!G40</f>
        <v>16</v>
      </c>
      <c r="H40" s="171">
        <f>'7'!H40+'8'!H40+'9'!H40</f>
        <v>11</v>
      </c>
      <c r="I40" s="171">
        <f>'7'!I40+'8'!I40+'9'!I40</f>
        <v>146</v>
      </c>
      <c r="J40" s="171">
        <f>'7'!J40+'8'!J40+'9'!J40</f>
        <v>85</v>
      </c>
      <c r="K40" s="172">
        <f t="shared" si="1"/>
        <v>258</v>
      </c>
      <c r="L40" s="171">
        <f>'7'!L40+'8'!L40+'9'!L40</f>
        <v>118</v>
      </c>
      <c r="M40" s="171">
        <f>'7'!M40+'8'!M40+'9'!M40</f>
        <v>45</v>
      </c>
      <c r="N40" s="171">
        <f>'7'!N40+'8'!N40+'9'!N40</f>
        <v>115</v>
      </c>
      <c r="O40" s="171">
        <f>'7'!O40+'8'!O40+'9'!O40</f>
        <v>29</v>
      </c>
      <c r="P40" s="172">
        <f t="shared" si="2"/>
        <v>307</v>
      </c>
      <c r="Q40" s="172">
        <f t="shared" si="3"/>
        <v>613</v>
      </c>
      <c r="R40" s="84" t="s">
        <v>79</v>
      </c>
      <c r="S40" s="254"/>
      <c r="T40" s="254"/>
      <c r="U40" s="254"/>
      <c r="V40" s="254"/>
    </row>
    <row r="41" spans="1:22" ht="20.25">
      <c r="A41" s="84" t="s">
        <v>78</v>
      </c>
      <c r="B41" s="161">
        <f>'7'!B41+'8'!B41+'9'!B41</f>
        <v>15</v>
      </c>
      <c r="C41" s="161">
        <f>'7'!C41+'8'!C41+'9'!C41</f>
        <v>5</v>
      </c>
      <c r="D41" s="161">
        <f>'7'!D41+'8'!D41+'9'!D41</f>
        <v>9</v>
      </c>
      <c r="E41" s="161">
        <f>'7'!E41+'8'!E41+'9'!E41</f>
        <v>1</v>
      </c>
      <c r="F41" s="172">
        <f t="shared" si="0"/>
        <v>30</v>
      </c>
      <c r="G41" s="161">
        <f>'7'!G41+'8'!G41+'9'!G41</f>
        <v>18</v>
      </c>
      <c r="H41" s="161">
        <f>'7'!H41+'8'!H41+'9'!H41</f>
        <v>3</v>
      </c>
      <c r="I41" s="161">
        <f>'7'!I41+'8'!I41+'9'!I41</f>
        <v>130</v>
      </c>
      <c r="J41" s="161">
        <f>'7'!J41+'8'!J41+'9'!J41</f>
        <v>6</v>
      </c>
      <c r="K41" s="172">
        <f t="shared" si="1"/>
        <v>157</v>
      </c>
      <c r="L41" s="161">
        <f>'7'!L41+'8'!L41+'9'!L41</f>
        <v>66</v>
      </c>
      <c r="M41" s="161">
        <f>'7'!M41+'8'!M41+'9'!M41</f>
        <v>6</v>
      </c>
      <c r="N41" s="161">
        <f>'7'!N41+'8'!N41+'9'!N41</f>
        <v>73</v>
      </c>
      <c r="O41" s="161">
        <f>'7'!O41+'8'!O41+'9'!O41</f>
        <v>1</v>
      </c>
      <c r="P41" s="172">
        <f t="shared" si="2"/>
        <v>146</v>
      </c>
      <c r="Q41" s="172">
        <f t="shared" si="3"/>
        <v>333</v>
      </c>
      <c r="R41" s="84" t="s">
        <v>77</v>
      </c>
      <c r="S41" s="254"/>
      <c r="T41" s="254"/>
      <c r="U41" s="254"/>
      <c r="V41" s="254"/>
    </row>
    <row r="42" spans="1:22" ht="20.25">
      <c r="A42" s="84" t="s">
        <v>303</v>
      </c>
      <c r="B42" s="171">
        <f>'7'!B42+'8'!B42+'9'!B42</f>
        <v>1788</v>
      </c>
      <c r="C42" s="171">
        <f>'7'!C42+'8'!C42+'9'!C42</f>
        <v>1724</v>
      </c>
      <c r="D42" s="171">
        <f>'7'!D42+'8'!D42+'9'!D42</f>
        <v>70</v>
      </c>
      <c r="E42" s="171">
        <f>'7'!E42+'8'!E42+'9'!E42</f>
        <v>46</v>
      </c>
      <c r="F42" s="172">
        <f t="shared" si="0"/>
        <v>3628</v>
      </c>
      <c r="G42" s="171">
        <f>'7'!G42+'8'!G42+'9'!G42</f>
        <v>264</v>
      </c>
      <c r="H42" s="171">
        <f>'7'!H42+'8'!H42+'9'!H42</f>
        <v>206</v>
      </c>
      <c r="I42" s="171">
        <f>'7'!I42+'8'!I42+'9'!I42</f>
        <v>220</v>
      </c>
      <c r="J42" s="171">
        <f>'7'!J42+'8'!J42+'9'!J42</f>
        <v>85</v>
      </c>
      <c r="K42" s="172">
        <f t="shared" si="1"/>
        <v>775</v>
      </c>
      <c r="L42" s="171">
        <f>'7'!L42+'8'!L42+'9'!L42</f>
        <v>600</v>
      </c>
      <c r="M42" s="171">
        <f>'7'!M42+'8'!M42+'9'!M42</f>
        <v>266</v>
      </c>
      <c r="N42" s="171">
        <f>'7'!N42+'8'!N42+'9'!N42</f>
        <v>241</v>
      </c>
      <c r="O42" s="171">
        <f>'7'!O42+'8'!O42+'9'!O42</f>
        <v>97</v>
      </c>
      <c r="P42" s="172">
        <f t="shared" si="2"/>
        <v>1204</v>
      </c>
      <c r="Q42" s="172">
        <f t="shared" si="3"/>
        <v>5607</v>
      </c>
      <c r="R42" s="84" t="s">
        <v>75</v>
      </c>
      <c r="S42" s="254"/>
      <c r="T42" s="254"/>
      <c r="U42" s="254"/>
      <c r="V42" s="254"/>
    </row>
    <row r="43" spans="1:22" ht="27" customHeight="1">
      <c r="A43" s="92" t="s">
        <v>9</v>
      </c>
      <c r="B43" s="93">
        <f>SUM(B7:B42)</f>
        <v>19171</v>
      </c>
      <c r="C43" s="93">
        <f t="shared" ref="C43:Q43" si="4">SUM(C7:C42)</f>
        <v>14605</v>
      </c>
      <c r="D43" s="93">
        <f t="shared" si="4"/>
        <v>16417</v>
      </c>
      <c r="E43" s="93">
        <f t="shared" si="4"/>
        <v>13241</v>
      </c>
      <c r="F43" s="93">
        <f t="shared" si="4"/>
        <v>63434</v>
      </c>
      <c r="G43" s="93">
        <f t="shared" si="4"/>
        <v>5819</v>
      </c>
      <c r="H43" s="93">
        <f t="shared" si="4"/>
        <v>4433</v>
      </c>
      <c r="I43" s="93">
        <f t="shared" si="4"/>
        <v>23420</v>
      </c>
      <c r="J43" s="93">
        <f t="shared" si="4"/>
        <v>11633</v>
      </c>
      <c r="K43" s="93">
        <f t="shared" si="4"/>
        <v>45305</v>
      </c>
      <c r="L43" s="93">
        <f t="shared" si="4"/>
        <v>13238</v>
      </c>
      <c r="M43" s="93">
        <f t="shared" si="4"/>
        <v>5180</v>
      </c>
      <c r="N43" s="93">
        <f t="shared" si="4"/>
        <v>9366</v>
      </c>
      <c r="O43" s="93">
        <f t="shared" si="4"/>
        <v>2747</v>
      </c>
      <c r="P43" s="93">
        <f t="shared" si="4"/>
        <v>30531</v>
      </c>
      <c r="Q43" s="93">
        <f t="shared" si="4"/>
        <v>139270</v>
      </c>
      <c r="R43" s="92" t="s">
        <v>8</v>
      </c>
      <c r="S43" s="254"/>
      <c r="T43" s="254"/>
      <c r="U43" s="254"/>
      <c r="V43" s="254"/>
    </row>
    <row r="44" spans="1:22">
      <c r="T44" s="254"/>
      <c r="U44" s="254"/>
      <c r="V44" s="254"/>
    </row>
    <row r="46" spans="1:22">
      <c r="C46" s="254"/>
      <c r="D46" s="254"/>
      <c r="E46" s="254"/>
      <c r="F46" s="254"/>
      <c r="G46" s="254"/>
    </row>
  </sheetData>
  <mergeCells count="19">
    <mergeCell ref="F5:F6"/>
    <mergeCell ref="G5:H5"/>
    <mergeCell ref="I5:J5"/>
    <mergeCell ref="K5:K6"/>
    <mergeCell ref="A1:R1"/>
    <mergeCell ref="A2:R2"/>
    <mergeCell ref="A3:K3"/>
    <mergeCell ref="L3:R3"/>
    <mergeCell ref="A4:A6"/>
    <mergeCell ref="B4:F4"/>
    <mergeCell ref="G4:K4"/>
    <mergeCell ref="L4:P4"/>
    <mergeCell ref="Q4:Q6"/>
    <mergeCell ref="R4:R6"/>
    <mergeCell ref="L5:M5"/>
    <mergeCell ref="N5:O5"/>
    <mergeCell ref="P5:P6"/>
    <mergeCell ref="B5:C5"/>
    <mergeCell ref="D5:E5"/>
  </mergeCells>
  <printOptions horizontalCentered="1" verticalCentered="1"/>
  <pageMargins left="0.7" right="0.7" top="0.75" bottom="0.75" header="0.3" footer="0.3"/>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43"/>
  <sheetViews>
    <sheetView showGridLines="0" rightToLeft="1" zoomScale="70" zoomScaleNormal="70" zoomScaleSheetLayoutView="75" workbookViewId="0">
      <selection activeCell="I4" sqref="I4"/>
    </sheetView>
  </sheetViews>
  <sheetFormatPr defaultColWidth="7.7109375" defaultRowHeight="12.75"/>
  <cols>
    <col min="1" max="1" width="27.7109375" style="33" customWidth="1"/>
    <col min="2" max="2" width="19.7109375" style="444" customWidth="1"/>
    <col min="3" max="9" width="19.7109375" style="344" customWidth="1"/>
    <col min="10" max="10" width="19.7109375" style="350" customWidth="1"/>
    <col min="11" max="11" width="19.7109375" style="344" customWidth="1"/>
    <col min="12" max="12" width="19.7109375" style="350" customWidth="1"/>
    <col min="13" max="13" width="19.7109375" style="344" customWidth="1"/>
    <col min="14" max="14" width="27.7109375" style="33" customWidth="1"/>
    <col min="15" max="15" width="64.28515625" style="33" customWidth="1"/>
    <col min="16" max="17" width="7.7109375" style="33" customWidth="1"/>
    <col min="18" max="20" width="7.7109375" style="33"/>
    <col min="21" max="21" width="30.85546875" style="33" customWidth="1"/>
    <col min="22" max="251" width="7.7109375" style="33"/>
    <col min="252" max="252" width="10.28515625" style="33" customWidth="1"/>
    <col min="253" max="254" width="12.28515625" style="33" customWidth="1"/>
    <col min="255" max="265" width="10.28515625" style="33" customWidth="1"/>
    <col min="266" max="269" width="7.7109375" style="33" customWidth="1"/>
    <col min="270" max="507" width="7.7109375" style="33"/>
    <col min="508" max="508" width="10.28515625" style="33" customWidth="1"/>
    <col min="509" max="510" width="12.28515625" style="33" customWidth="1"/>
    <col min="511" max="521" width="10.28515625" style="33" customWidth="1"/>
    <col min="522" max="525" width="7.7109375" style="33" customWidth="1"/>
    <col min="526" max="763" width="7.7109375" style="33"/>
    <col min="764" max="764" width="10.28515625" style="33" customWidth="1"/>
    <col min="765" max="766" width="12.28515625" style="33" customWidth="1"/>
    <col min="767" max="777" width="10.28515625" style="33" customWidth="1"/>
    <col min="778" max="781" width="7.7109375" style="33" customWidth="1"/>
    <col min="782" max="1019" width="7.7109375" style="33"/>
    <col min="1020" max="1020" width="10.28515625" style="33" customWidth="1"/>
    <col min="1021" max="1022" width="12.28515625" style="33" customWidth="1"/>
    <col min="1023" max="1033" width="10.28515625" style="33" customWidth="1"/>
    <col min="1034" max="1037" width="7.7109375" style="33" customWidth="1"/>
    <col min="1038" max="1275" width="7.7109375" style="33"/>
    <col min="1276" max="1276" width="10.28515625" style="33" customWidth="1"/>
    <col min="1277" max="1278" width="12.28515625" style="33" customWidth="1"/>
    <col min="1279" max="1289" width="10.28515625" style="33" customWidth="1"/>
    <col min="1290" max="1293" width="7.7109375" style="33" customWidth="1"/>
    <col min="1294" max="1531" width="7.7109375" style="33"/>
    <col min="1532" max="1532" width="10.28515625" style="33" customWidth="1"/>
    <col min="1533" max="1534" width="12.28515625" style="33" customWidth="1"/>
    <col min="1535" max="1545" width="10.28515625" style="33" customWidth="1"/>
    <col min="1546" max="1549" width="7.7109375" style="33" customWidth="1"/>
    <col min="1550" max="1787" width="7.7109375" style="33"/>
    <col min="1788" max="1788" width="10.28515625" style="33" customWidth="1"/>
    <col min="1789" max="1790" width="12.28515625" style="33" customWidth="1"/>
    <col min="1791" max="1801" width="10.28515625" style="33" customWidth="1"/>
    <col min="1802" max="1805" width="7.7109375" style="33" customWidth="1"/>
    <col min="1806" max="2043" width="7.7109375" style="33"/>
    <col min="2044" max="2044" width="10.28515625" style="33" customWidth="1"/>
    <col min="2045" max="2046" width="12.28515625" style="33" customWidth="1"/>
    <col min="2047" max="2057" width="10.28515625" style="33" customWidth="1"/>
    <col min="2058" max="2061" width="7.7109375" style="33" customWidth="1"/>
    <col min="2062" max="2299" width="7.7109375" style="33"/>
    <col min="2300" max="2300" width="10.28515625" style="33" customWidth="1"/>
    <col min="2301" max="2302" width="12.28515625" style="33" customWidth="1"/>
    <col min="2303" max="2313" width="10.28515625" style="33" customWidth="1"/>
    <col min="2314" max="2317" width="7.7109375" style="33" customWidth="1"/>
    <col min="2318" max="2555" width="7.7109375" style="33"/>
    <col min="2556" max="2556" width="10.28515625" style="33" customWidth="1"/>
    <col min="2557" max="2558" width="12.28515625" style="33" customWidth="1"/>
    <col min="2559" max="2569" width="10.28515625" style="33" customWidth="1"/>
    <col min="2570" max="2573" width="7.7109375" style="33" customWidth="1"/>
    <col min="2574" max="2811" width="7.7109375" style="33"/>
    <col min="2812" max="2812" width="10.28515625" style="33" customWidth="1"/>
    <col min="2813" max="2814" width="12.28515625" style="33" customWidth="1"/>
    <col min="2815" max="2825" width="10.28515625" style="33" customWidth="1"/>
    <col min="2826" max="2829" width="7.7109375" style="33" customWidth="1"/>
    <col min="2830" max="3067" width="7.7109375" style="33"/>
    <col min="3068" max="3068" width="10.28515625" style="33" customWidth="1"/>
    <col min="3069" max="3070" width="12.28515625" style="33" customWidth="1"/>
    <col min="3071" max="3081" width="10.28515625" style="33" customWidth="1"/>
    <col min="3082" max="3085" width="7.7109375" style="33" customWidth="1"/>
    <col min="3086" max="3323" width="7.7109375" style="33"/>
    <col min="3324" max="3324" width="10.28515625" style="33" customWidth="1"/>
    <col min="3325" max="3326" width="12.28515625" style="33" customWidth="1"/>
    <col min="3327" max="3337" width="10.28515625" style="33" customWidth="1"/>
    <col min="3338" max="3341" width="7.7109375" style="33" customWidth="1"/>
    <col min="3342" max="3579" width="7.7109375" style="33"/>
    <col min="3580" max="3580" width="10.28515625" style="33" customWidth="1"/>
    <col min="3581" max="3582" width="12.28515625" style="33" customWidth="1"/>
    <col min="3583" max="3593" width="10.28515625" style="33" customWidth="1"/>
    <col min="3594" max="3597" width="7.7109375" style="33" customWidth="1"/>
    <col min="3598" max="3835" width="7.7109375" style="33"/>
    <col min="3836" max="3836" width="10.28515625" style="33" customWidth="1"/>
    <col min="3837" max="3838" width="12.28515625" style="33" customWidth="1"/>
    <col min="3839" max="3849" width="10.28515625" style="33" customWidth="1"/>
    <col min="3850" max="3853" width="7.7109375" style="33" customWidth="1"/>
    <col min="3854" max="4091" width="7.7109375" style="33"/>
    <col min="4092" max="4092" width="10.28515625" style="33" customWidth="1"/>
    <col min="4093" max="4094" width="12.28515625" style="33" customWidth="1"/>
    <col min="4095" max="4105" width="10.28515625" style="33" customWidth="1"/>
    <col min="4106" max="4109" width="7.7109375" style="33" customWidth="1"/>
    <col min="4110" max="4347" width="7.7109375" style="33"/>
    <col min="4348" max="4348" width="10.28515625" style="33" customWidth="1"/>
    <col min="4349" max="4350" width="12.28515625" style="33" customWidth="1"/>
    <col min="4351" max="4361" width="10.28515625" style="33" customWidth="1"/>
    <col min="4362" max="4365" width="7.7109375" style="33" customWidth="1"/>
    <col min="4366" max="4603" width="7.7109375" style="33"/>
    <col min="4604" max="4604" width="10.28515625" style="33" customWidth="1"/>
    <col min="4605" max="4606" width="12.28515625" style="33" customWidth="1"/>
    <col min="4607" max="4617" width="10.28515625" style="33" customWidth="1"/>
    <col min="4618" max="4621" width="7.7109375" style="33" customWidth="1"/>
    <col min="4622" max="4859" width="7.7109375" style="33"/>
    <col min="4860" max="4860" width="10.28515625" style="33" customWidth="1"/>
    <col min="4861" max="4862" width="12.28515625" style="33" customWidth="1"/>
    <col min="4863" max="4873" width="10.28515625" style="33" customWidth="1"/>
    <col min="4874" max="4877" width="7.7109375" style="33" customWidth="1"/>
    <col min="4878" max="5115" width="7.7109375" style="33"/>
    <col min="5116" max="5116" width="10.28515625" style="33" customWidth="1"/>
    <col min="5117" max="5118" width="12.28515625" style="33" customWidth="1"/>
    <col min="5119" max="5129" width="10.28515625" style="33" customWidth="1"/>
    <col min="5130" max="5133" width="7.7109375" style="33" customWidth="1"/>
    <col min="5134" max="5371" width="7.7109375" style="33"/>
    <col min="5372" max="5372" width="10.28515625" style="33" customWidth="1"/>
    <col min="5373" max="5374" width="12.28515625" style="33" customWidth="1"/>
    <col min="5375" max="5385" width="10.28515625" style="33" customWidth="1"/>
    <col min="5386" max="5389" width="7.7109375" style="33" customWidth="1"/>
    <col min="5390" max="5627" width="7.7109375" style="33"/>
    <col min="5628" max="5628" width="10.28515625" style="33" customWidth="1"/>
    <col min="5629" max="5630" width="12.28515625" style="33" customWidth="1"/>
    <col min="5631" max="5641" width="10.28515625" style="33" customWidth="1"/>
    <col min="5642" max="5645" width="7.7109375" style="33" customWidth="1"/>
    <col min="5646" max="5883" width="7.7109375" style="33"/>
    <col min="5884" max="5884" width="10.28515625" style="33" customWidth="1"/>
    <col min="5885" max="5886" width="12.28515625" style="33" customWidth="1"/>
    <col min="5887" max="5897" width="10.28515625" style="33" customWidth="1"/>
    <col min="5898" max="5901" width="7.7109375" style="33" customWidth="1"/>
    <col min="5902" max="6139" width="7.7109375" style="33"/>
    <col min="6140" max="6140" width="10.28515625" style="33" customWidth="1"/>
    <col min="6141" max="6142" width="12.28515625" style="33" customWidth="1"/>
    <col min="6143" max="6153" width="10.28515625" style="33" customWidth="1"/>
    <col min="6154" max="6157" width="7.7109375" style="33" customWidth="1"/>
    <col min="6158" max="6395" width="7.7109375" style="33"/>
    <col min="6396" max="6396" width="10.28515625" style="33" customWidth="1"/>
    <col min="6397" max="6398" width="12.28515625" style="33" customWidth="1"/>
    <col min="6399" max="6409" width="10.28515625" style="33" customWidth="1"/>
    <col min="6410" max="6413" width="7.7109375" style="33" customWidth="1"/>
    <col min="6414" max="6651" width="7.7109375" style="33"/>
    <col min="6652" max="6652" width="10.28515625" style="33" customWidth="1"/>
    <col min="6653" max="6654" width="12.28515625" style="33" customWidth="1"/>
    <col min="6655" max="6665" width="10.28515625" style="33" customWidth="1"/>
    <col min="6666" max="6669" width="7.7109375" style="33" customWidth="1"/>
    <col min="6670" max="6907" width="7.7109375" style="33"/>
    <col min="6908" max="6908" width="10.28515625" style="33" customWidth="1"/>
    <col min="6909" max="6910" width="12.28515625" style="33" customWidth="1"/>
    <col min="6911" max="6921" width="10.28515625" style="33" customWidth="1"/>
    <col min="6922" max="6925" width="7.7109375" style="33" customWidth="1"/>
    <col min="6926" max="7163" width="7.7109375" style="33"/>
    <col min="7164" max="7164" width="10.28515625" style="33" customWidth="1"/>
    <col min="7165" max="7166" width="12.28515625" style="33" customWidth="1"/>
    <col min="7167" max="7177" width="10.28515625" style="33" customWidth="1"/>
    <col min="7178" max="7181" width="7.7109375" style="33" customWidth="1"/>
    <col min="7182" max="7419" width="7.7109375" style="33"/>
    <col min="7420" max="7420" width="10.28515625" style="33" customWidth="1"/>
    <col min="7421" max="7422" width="12.28515625" style="33" customWidth="1"/>
    <col min="7423" max="7433" width="10.28515625" style="33" customWidth="1"/>
    <col min="7434" max="7437" width="7.7109375" style="33" customWidth="1"/>
    <col min="7438" max="7675" width="7.7109375" style="33"/>
    <col min="7676" max="7676" width="10.28515625" style="33" customWidth="1"/>
    <col min="7677" max="7678" width="12.28515625" style="33" customWidth="1"/>
    <col min="7679" max="7689" width="10.28515625" style="33" customWidth="1"/>
    <col min="7690" max="7693" width="7.7109375" style="33" customWidth="1"/>
    <col min="7694" max="7931" width="7.7109375" style="33"/>
    <col min="7932" max="7932" width="10.28515625" style="33" customWidth="1"/>
    <col min="7933" max="7934" width="12.28515625" style="33" customWidth="1"/>
    <col min="7935" max="7945" width="10.28515625" style="33" customWidth="1"/>
    <col min="7946" max="7949" width="7.7109375" style="33" customWidth="1"/>
    <col min="7950" max="8187" width="7.7109375" style="33"/>
    <col min="8188" max="8188" width="10.28515625" style="33" customWidth="1"/>
    <col min="8189" max="8190" width="12.28515625" style="33" customWidth="1"/>
    <col min="8191" max="8201" width="10.28515625" style="33" customWidth="1"/>
    <col min="8202" max="8205" width="7.7109375" style="33" customWidth="1"/>
    <col min="8206" max="8443" width="7.7109375" style="33"/>
    <col min="8444" max="8444" width="10.28515625" style="33" customWidth="1"/>
    <col min="8445" max="8446" width="12.28515625" style="33" customWidth="1"/>
    <col min="8447" max="8457" width="10.28515625" style="33" customWidth="1"/>
    <col min="8458" max="8461" width="7.7109375" style="33" customWidth="1"/>
    <col min="8462" max="8699" width="7.7109375" style="33"/>
    <col min="8700" max="8700" width="10.28515625" style="33" customWidth="1"/>
    <col min="8701" max="8702" width="12.28515625" style="33" customWidth="1"/>
    <col min="8703" max="8713" width="10.28515625" style="33" customWidth="1"/>
    <col min="8714" max="8717" width="7.7109375" style="33" customWidth="1"/>
    <col min="8718" max="8955" width="7.7109375" style="33"/>
    <col min="8956" max="8956" width="10.28515625" style="33" customWidth="1"/>
    <col min="8957" max="8958" width="12.28515625" style="33" customWidth="1"/>
    <col min="8959" max="8969" width="10.28515625" style="33" customWidth="1"/>
    <col min="8970" max="8973" width="7.7109375" style="33" customWidth="1"/>
    <col min="8974" max="9211" width="7.7109375" style="33"/>
    <col min="9212" max="9212" width="10.28515625" style="33" customWidth="1"/>
    <col min="9213" max="9214" width="12.28515625" style="33" customWidth="1"/>
    <col min="9215" max="9225" width="10.28515625" style="33" customWidth="1"/>
    <col min="9226" max="9229" width="7.7109375" style="33" customWidth="1"/>
    <col min="9230" max="9467" width="7.7109375" style="33"/>
    <col min="9468" max="9468" width="10.28515625" style="33" customWidth="1"/>
    <col min="9469" max="9470" width="12.28515625" style="33" customWidth="1"/>
    <col min="9471" max="9481" width="10.28515625" style="33" customWidth="1"/>
    <col min="9482" max="9485" width="7.7109375" style="33" customWidth="1"/>
    <col min="9486" max="9723" width="7.7109375" style="33"/>
    <col min="9724" max="9724" width="10.28515625" style="33" customWidth="1"/>
    <col min="9725" max="9726" width="12.28515625" style="33" customWidth="1"/>
    <col min="9727" max="9737" width="10.28515625" style="33" customWidth="1"/>
    <col min="9738" max="9741" width="7.7109375" style="33" customWidth="1"/>
    <col min="9742" max="9979" width="7.7109375" style="33"/>
    <col min="9980" max="9980" width="10.28515625" style="33" customWidth="1"/>
    <col min="9981" max="9982" width="12.28515625" style="33" customWidth="1"/>
    <col min="9983" max="9993" width="10.28515625" style="33" customWidth="1"/>
    <col min="9994" max="9997" width="7.7109375" style="33" customWidth="1"/>
    <col min="9998" max="10235" width="7.7109375" style="33"/>
    <col min="10236" max="10236" width="10.28515625" style="33" customWidth="1"/>
    <col min="10237" max="10238" width="12.28515625" style="33" customWidth="1"/>
    <col min="10239" max="10249" width="10.28515625" style="33" customWidth="1"/>
    <col min="10250" max="10253" width="7.7109375" style="33" customWidth="1"/>
    <col min="10254" max="10491" width="7.7109375" style="33"/>
    <col min="10492" max="10492" width="10.28515625" style="33" customWidth="1"/>
    <col min="10493" max="10494" width="12.28515625" style="33" customWidth="1"/>
    <col min="10495" max="10505" width="10.28515625" style="33" customWidth="1"/>
    <col min="10506" max="10509" width="7.7109375" style="33" customWidth="1"/>
    <col min="10510" max="10747" width="7.7109375" style="33"/>
    <col min="10748" max="10748" width="10.28515625" style="33" customWidth="1"/>
    <col min="10749" max="10750" width="12.28515625" style="33" customWidth="1"/>
    <col min="10751" max="10761" width="10.28515625" style="33" customWidth="1"/>
    <col min="10762" max="10765" width="7.7109375" style="33" customWidth="1"/>
    <col min="10766" max="11003" width="7.7109375" style="33"/>
    <col min="11004" max="11004" width="10.28515625" style="33" customWidth="1"/>
    <col min="11005" max="11006" width="12.28515625" style="33" customWidth="1"/>
    <col min="11007" max="11017" width="10.28515625" style="33" customWidth="1"/>
    <col min="11018" max="11021" width="7.7109375" style="33" customWidth="1"/>
    <col min="11022" max="11259" width="7.7109375" style="33"/>
    <col min="11260" max="11260" width="10.28515625" style="33" customWidth="1"/>
    <col min="11261" max="11262" width="12.28515625" style="33" customWidth="1"/>
    <col min="11263" max="11273" width="10.28515625" style="33" customWidth="1"/>
    <col min="11274" max="11277" width="7.7109375" style="33" customWidth="1"/>
    <col min="11278" max="11515" width="7.7109375" style="33"/>
    <col min="11516" max="11516" width="10.28515625" style="33" customWidth="1"/>
    <col min="11517" max="11518" width="12.28515625" style="33" customWidth="1"/>
    <col min="11519" max="11529" width="10.28515625" style="33" customWidth="1"/>
    <col min="11530" max="11533" width="7.7109375" style="33" customWidth="1"/>
    <col min="11534" max="11771" width="7.7109375" style="33"/>
    <col min="11772" max="11772" width="10.28515625" style="33" customWidth="1"/>
    <col min="11773" max="11774" width="12.28515625" style="33" customWidth="1"/>
    <col min="11775" max="11785" width="10.28515625" style="33" customWidth="1"/>
    <col min="11786" max="11789" width="7.7109375" style="33" customWidth="1"/>
    <col min="11790" max="12027" width="7.7109375" style="33"/>
    <col min="12028" max="12028" width="10.28515625" style="33" customWidth="1"/>
    <col min="12029" max="12030" width="12.28515625" style="33" customWidth="1"/>
    <col min="12031" max="12041" width="10.28515625" style="33" customWidth="1"/>
    <col min="12042" max="12045" width="7.7109375" style="33" customWidth="1"/>
    <col min="12046" max="12283" width="7.7109375" style="33"/>
    <col min="12284" max="12284" width="10.28515625" style="33" customWidth="1"/>
    <col min="12285" max="12286" width="12.28515625" style="33" customWidth="1"/>
    <col min="12287" max="12297" width="10.28515625" style="33" customWidth="1"/>
    <col min="12298" max="12301" width="7.7109375" style="33" customWidth="1"/>
    <col min="12302" max="12539" width="7.7109375" style="33"/>
    <col min="12540" max="12540" width="10.28515625" style="33" customWidth="1"/>
    <col min="12541" max="12542" width="12.28515625" style="33" customWidth="1"/>
    <col min="12543" max="12553" width="10.28515625" style="33" customWidth="1"/>
    <col min="12554" max="12557" width="7.7109375" style="33" customWidth="1"/>
    <col min="12558" max="12795" width="7.7109375" style="33"/>
    <col min="12796" max="12796" width="10.28515625" style="33" customWidth="1"/>
    <col min="12797" max="12798" width="12.28515625" style="33" customWidth="1"/>
    <col min="12799" max="12809" width="10.28515625" style="33" customWidth="1"/>
    <col min="12810" max="12813" width="7.7109375" style="33" customWidth="1"/>
    <col min="12814" max="13051" width="7.7109375" style="33"/>
    <col min="13052" max="13052" width="10.28515625" style="33" customWidth="1"/>
    <col min="13053" max="13054" width="12.28515625" style="33" customWidth="1"/>
    <col min="13055" max="13065" width="10.28515625" style="33" customWidth="1"/>
    <col min="13066" max="13069" width="7.7109375" style="33" customWidth="1"/>
    <col min="13070" max="13307" width="7.7109375" style="33"/>
    <col min="13308" max="13308" width="10.28515625" style="33" customWidth="1"/>
    <col min="13309" max="13310" width="12.28515625" style="33" customWidth="1"/>
    <col min="13311" max="13321" width="10.28515625" style="33" customWidth="1"/>
    <col min="13322" max="13325" width="7.7109375" style="33" customWidth="1"/>
    <col min="13326" max="13563" width="7.7109375" style="33"/>
    <col min="13564" max="13564" width="10.28515625" style="33" customWidth="1"/>
    <col min="13565" max="13566" width="12.28515625" style="33" customWidth="1"/>
    <col min="13567" max="13577" width="10.28515625" style="33" customWidth="1"/>
    <col min="13578" max="13581" width="7.7109375" style="33" customWidth="1"/>
    <col min="13582" max="13819" width="7.7109375" style="33"/>
    <col min="13820" max="13820" width="10.28515625" style="33" customWidth="1"/>
    <col min="13821" max="13822" width="12.28515625" style="33" customWidth="1"/>
    <col min="13823" max="13833" width="10.28515625" style="33" customWidth="1"/>
    <col min="13834" max="13837" width="7.7109375" style="33" customWidth="1"/>
    <col min="13838" max="14075" width="7.7109375" style="33"/>
    <col min="14076" max="14076" width="10.28515625" style="33" customWidth="1"/>
    <col min="14077" max="14078" width="12.28515625" style="33" customWidth="1"/>
    <col min="14079" max="14089" width="10.28515625" style="33" customWidth="1"/>
    <col min="14090" max="14093" width="7.7109375" style="33" customWidth="1"/>
    <col min="14094" max="14331" width="7.7109375" style="33"/>
    <col min="14332" max="14332" width="10.28515625" style="33" customWidth="1"/>
    <col min="14333" max="14334" width="12.28515625" style="33" customWidth="1"/>
    <col min="14335" max="14345" width="10.28515625" style="33" customWidth="1"/>
    <col min="14346" max="14349" width="7.7109375" style="33" customWidth="1"/>
    <col min="14350" max="14587" width="7.7109375" style="33"/>
    <col min="14588" max="14588" width="10.28515625" style="33" customWidth="1"/>
    <col min="14589" max="14590" width="12.28515625" style="33" customWidth="1"/>
    <col min="14591" max="14601" width="10.28515625" style="33" customWidth="1"/>
    <col min="14602" max="14605" width="7.7109375" style="33" customWidth="1"/>
    <col min="14606" max="14843" width="7.7109375" style="33"/>
    <col min="14844" max="14844" width="10.28515625" style="33" customWidth="1"/>
    <col min="14845" max="14846" width="12.28515625" style="33" customWidth="1"/>
    <col min="14847" max="14857" width="10.28515625" style="33" customWidth="1"/>
    <col min="14858" max="14861" width="7.7109375" style="33" customWidth="1"/>
    <col min="14862" max="15099" width="7.7109375" style="33"/>
    <col min="15100" max="15100" width="10.28515625" style="33" customWidth="1"/>
    <col min="15101" max="15102" width="12.28515625" style="33" customWidth="1"/>
    <col min="15103" max="15113" width="10.28515625" style="33" customWidth="1"/>
    <col min="15114" max="15117" width="7.7109375" style="33" customWidth="1"/>
    <col min="15118" max="15355" width="7.7109375" style="33"/>
    <col min="15356" max="15356" width="10.28515625" style="33" customWidth="1"/>
    <col min="15357" max="15358" width="12.28515625" style="33" customWidth="1"/>
    <col min="15359" max="15369" width="10.28515625" style="33" customWidth="1"/>
    <col min="15370" max="15373" width="7.7109375" style="33" customWidth="1"/>
    <col min="15374" max="15611" width="7.7109375" style="33"/>
    <col min="15612" max="15612" width="10.28515625" style="33" customWidth="1"/>
    <col min="15613" max="15614" width="12.28515625" style="33" customWidth="1"/>
    <col min="15615" max="15625" width="10.28515625" style="33" customWidth="1"/>
    <col min="15626" max="15629" width="7.7109375" style="33" customWidth="1"/>
    <col min="15630" max="15867" width="7.7109375" style="33"/>
    <col min="15868" max="15868" width="10.28515625" style="33" customWidth="1"/>
    <col min="15869" max="15870" width="12.28515625" style="33" customWidth="1"/>
    <col min="15871" max="15881" width="10.28515625" style="33" customWidth="1"/>
    <col min="15882" max="15885" width="7.7109375" style="33" customWidth="1"/>
    <col min="15886" max="16123" width="7.7109375" style="33"/>
    <col min="16124" max="16124" width="10.28515625" style="33" customWidth="1"/>
    <col min="16125" max="16126" width="12.28515625" style="33" customWidth="1"/>
    <col min="16127" max="16137" width="10.28515625" style="33" customWidth="1"/>
    <col min="16138" max="16141" width="7.7109375" style="33" customWidth="1"/>
    <col min="16142" max="16384" width="7.7109375" style="33"/>
  </cols>
  <sheetData>
    <row r="1" spans="1:21" ht="41.1" customHeight="1">
      <c r="A1" s="594" t="s">
        <v>1195</v>
      </c>
      <c r="B1" s="594"/>
      <c r="C1" s="594"/>
      <c r="D1" s="594"/>
      <c r="E1" s="594"/>
      <c r="F1" s="594"/>
      <c r="G1" s="594"/>
      <c r="H1" s="594"/>
      <c r="I1" s="594"/>
      <c r="J1" s="594"/>
      <c r="K1" s="594"/>
      <c r="L1" s="594"/>
      <c r="M1" s="594"/>
      <c r="N1" s="594"/>
    </row>
    <row r="2" spans="1:21" ht="41.1" customHeight="1">
      <c r="A2" s="607" t="s">
        <v>1196</v>
      </c>
      <c r="B2" s="607"/>
      <c r="C2" s="607"/>
      <c r="D2" s="607"/>
      <c r="E2" s="607"/>
      <c r="F2" s="607"/>
      <c r="G2" s="607"/>
      <c r="H2" s="607"/>
      <c r="I2" s="607"/>
      <c r="J2" s="607"/>
      <c r="K2" s="607"/>
      <c r="L2" s="607"/>
      <c r="M2" s="607"/>
      <c r="N2" s="607"/>
    </row>
    <row r="3" spans="1:21" ht="30.75" customHeight="1">
      <c r="A3" s="569" t="s">
        <v>698</v>
      </c>
      <c r="B3" s="569"/>
      <c r="C3" s="569" t="s">
        <v>10</v>
      </c>
      <c r="D3" s="569"/>
      <c r="E3" s="569"/>
      <c r="F3" s="569"/>
      <c r="G3" s="569"/>
      <c r="H3" s="595"/>
      <c r="I3" s="614" t="s">
        <v>1542</v>
      </c>
      <c r="J3" s="614"/>
      <c r="K3" s="614"/>
      <c r="L3" s="614"/>
      <c r="M3" s="614"/>
      <c r="N3" s="586"/>
    </row>
    <row r="4" spans="1:21" s="34" customFormat="1" ht="85.5" customHeight="1">
      <c r="A4" s="648" t="s">
        <v>634</v>
      </c>
      <c r="B4" s="430" t="s">
        <v>182</v>
      </c>
      <c r="C4" s="430" t="s">
        <v>181</v>
      </c>
      <c r="D4" s="430" t="s">
        <v>180</v>
      </c>
      <c r="E4" s="430" t="s">
        <v>179</v>
      </c>
      <c r="F4" s="445" t="s">
        <v>856</v>
      </c>
      <c r="G4" s="430" t="s">
        <v>178</v>
      </c>
      <c r="H4" s="430" t="s">
        <v>177</v>
      </c>
      <c r="I4" s="430" t="s">
        <v>176</v>
      </c>
      <c r="J4" s="430" t="s">
        <v>175</v>
      </c>
      <c r="K4" s="430" t="s">
        <v>174</v>
      </c>
      <c r="L4" s="430" t="s">
        <v>652</v>
      </c>
      <c r="M4" s="430" t="s">
        <v>173</v>
      </c>
      <c r="N4" s="648" t="s">
        <v>633</v>
      </c>
    </row>
    <row r="5" spans="1:21" s="34" customFormat="1" ht="87" customHeight="1">
      <c r="A5" s="648"/>
      <c r="B5" s="185" t="s">
        <v>172</v>
      </c>
      <c r="C5" s="428" t="s">
        <v>171</v>
      </c>
      <c r="D5" s="428" t="s">
        <v>170</v>
      </c>
      <c r="E5" s="428" t="s">
        <v>169</v>
      </c>
      <c r="F5" s="185" t="s">
        <v>857</v>
      </c>
      <c r="G5" s="428" t="s">
        <v>168</v>
      </c>
      <c r="H5" s="428" t="s">
        <v>167</v>
      </c>
      <c r="I5" s="185" t="s">
        <v>166</v>
      </c>
      <c r="J5" s="185" t="s">
        <v>165</v>
      </c>
      <c r="K5" s="446" t="s">
        <v>164</v>
      </c>
      <c r="L5" s="428" t="s">
        <v>651</v>
      </c>
      <c r="M5" s="428" t="s">
        <v>163</v>
      </c>
      <c r="N5" s="648"/>
      <c r="O5" s="312"/>
    </row>
    <row r="6" spans="1:21" s="35" customFormat="1" ht="33" customHeight="1">
      <c r="A6" s="84" t="s">
        <v>57</v>
      </c>
      <c r="B6" s="447">
        <v>397</v>
      </c>
      <c r="C6" s="447">
        <v>49</v>
      </c>
      <c r="D6" s="447">
        <v>2</v>
      </c>
      <c r="E6" s="447">
        <v>2</v>
      </c>
      <c r="F6" s="447">
        <v>4</v>
      </c>
      <c r="G6" s="447">
        <v>40</v>
      </c>
      <c r="H6" s="447">
        <v>5</v>
      </c>
      <c r="I6" s="447">
        <v>1</v>
      </c>
      <c r="J6" s="447">
        <v>1</v>
      </c>
      <c r="K6" s="447">
        <v>1</v>
      </c>
      <c r="L6" s="447">
        <v>156</v>
      </c>
      <c r="M6" s="447">
        <v>1</v>
      </c>
      <c r="N6" s="84" t="s">
        <v>56</v>
      </c>
      <c r="O6" s="354"/>
      <c r="Q6" s="310"/>
      <c r="S6" s="310"/>
      <c r="U6" s="352"/>
    </row>
    <row r="7" spans="1:21" s="35" customFormat="1" ht="33" customHeight="1">
      <c r="A7" s="84" t="s">
        <v>585</v>
      </c>
      <c r="B7" s="448">
        <v>80</v>
      </c>
      <c r="C7" s="448">
        <v>10</v>
      </c>
      <c r="D7" s="448">
        <v>2</v>
      </c>
      <c r="E7" s="448">
        <v>2</v>
      </c>
      <c r="F7" s="448">
        <v>2</v>
      </c>
      <c r="G7" s="448">
        <v>6</v>
      </c>
      <c r="H7" s="448">
        <v>3</v>
      </c>
      <c r="I7" s="448">
        <v>1</v>
      </c>
      <c r="J7" s="448">
        <v>1</v>
      </c>
      <c r="K7" s="448">
        <v>0</v>
      </c>
      <c r="L7" s="448">
        <v>13</v>
      </c>
      <c r="M7" s="448">
        <v>1</v>
      </c>
      <c r="N7" s="84" t="s">
        <v>808</v>
      </c>
      <c r="Q7" s="310"/>
      <c r="S7" s="310"/>
      <c r="U7" s="352"/>
    </row>
    <row r="8" spans="1:21" s="35" customFormat="1" ht="33" customHeight="1">
      <c r="A8" s="84" t="s">
        <v>55</v>
      </c>
      <c r="B8" s="447">
        <v>94</v>
      </c>
      <c r="C8" s="447">
        <v>14</v>
      </c>
      <c r="D8" s="447">
        <v>0</v>
      </c>
      <c r="E8" s="447">
        <v>1</v>
      </c>
      <c r="F8" s="447">
        <v>1</v>
      </c>
      <c r="G8" s="447">
        <v>10</v>
      </c>
      <c r="H8" s="447">
        <v>3</v>
      </c>
      <c r="I8" s="447">
        <v>1</v>
      </c>
      <c r="J8" s="447">
        <v>1</v>
      </c>
      <c r="K8" s="447">
        <v>3</v>
      </c>
      <c r="L8" s="447">
        <v>38</v>
      </c>
      <c r="M8" s="447">
        <v>1</v>
      </c>
      <c r="N8" s="84" t="s">
        <v>54</v>
      </c>
      <c r="Q8" s="310"/>
      <c r="S8" s="310"/>
      <c r="U8" s="352"/>
    </row>
    <row r="9" spans="1:21" s="35" customFormat="1" ht="33" customHeight="1">
      <c r="A9" s="84" t="s">
        <v>53</v>
      </c>
      <c r="B9" s="448">
        <v>107</v>
      </c>
      <c r="C9" s="448">
        <v>16</v>
      </c>
      <c r="D9" s="448">
        <v>0</v>
      </c>
      <c r="E9" s="448">
        <v>1</v>
      </c>
      <c r="F9" s="448">
        <v>1</v>
      </c>
      <c r="G9" s="448">
        <v>13</v>
      </c>
      <c r="H9" s="448">
        <v>1</v>
      </c>
      <c r="I9" s="448">
        <v>0</v>
      </c>
      <c r="J9" s="448">
        <v>1</v>
      </c>
      <c r="K9" s="448">
        <v>1</v>
      </c>
      <c r="L9" s="448">
        <v>20</v>
      </c>
      <c r="M9" s="448">
        <v>1</v>
      </c>
      <c r="N9" s="84" t="s">
        <v>161</v>
      </c>
      <c r="Q9" s="310"/>
      <c r="S9" s="310"/>
      <c r="U9" s="352"/>
    </row>
    <row r="10" spans="1:21" s="35" customFormat="1" ht="33" customHeight="1">
      <c r="A10" s="84" t="s">
        <v>51</v>
      </c>
      <c r="B10" s="447">
        <v>144</v>
      </c>
      <c r="C10" s="447">
        <v>18</v>
      </c>
      <c r="D10" s="447">
        <v>1</v>
      </c>
      <c r="E10" s="447">
        <v>1</v>
      </c>
      <c r="F10" s="447">
        <v>2</v>
      </c>
      <c r="G10" s="447">
        <v>16</v>
      </c>
      <c r="H10" s="447">
        <v>3</v>
      </c>
      <c r="I10" s="447">
        <v>0</v>
      </c>
      <c r="J10" s="447">
        <v>1</v>
      </c>
      <c r="K10" s="447">
        <v>5</v>
      </c>
      <c r="L10" s="447">
        <v>41</v>
      </c>
      <c r="M10" s="447">
        <v>1</v>
      </c>
      <c r="N10" s="84" t="s">
        <v>50</v>
      </c>
      <c r="Q10" s="310"/>
      <c r="S10" s="310"/>
      <c r="U10" s="352"/>
    </row>
    <row r="11" spans="1:21" s="35" customFormat="1" ht="33" customHeight="1">
      <c r="A11" s="84" t="s">
        <v>49</v>
      </c>
      <c r="B11" s="448">
        <v>153</v>
      </c>
      <c r="C11" s="448">
        <v>19</v>
      </c>
      <c r="D11" s="448">
        <v>1</v>
      </c>
      <c r="E11" s="448">
        <v>1</v>
      </c>
      <c r="F11" s="448">
        <v>3</v>
      </c>
      <c r="G11" s="448">
        <v>19</v>
      </c>
      <c r="H11" s="448">
        <v>5</v>
      </c>
      <c r="I11" s="448">
        <v>0</v>
      </c>
      <c r="J11" s="448">
        <v>1</v>
      </c>
      <c r="K11" s="448">
        <v>1</v>
      </c>
      <c r="L11" s="448">
        <v>23</v>
      </c>
      <c r="M11" s="448">
        <v>1</v>
      </c>
      <c r="N11" s="84" t="s">
        <v>48</v>
      </c>
      <c r="Q11" s="310"/>
      <c r="S11" s="310"/>
      <c r="U11" s="352"/>
    </row>
    <row r="12" spans="1:21" s="35" customFormat="1" ht="33" customHeight="1">
      <c r="A12" s="84" t="s">
        <v>47</v>
      </c>
      <c r="B12" s="447">
        <v>120</v>
      </c>
      <c r="C12" s="447">
        <v>21</v>
      </c>
      <c r="D12" s="447">
        <v>1</v>
      </c>
      <c r="E12" s="447">
        <v>1</v>
      </c>
      <c r="F12" s="447">
        <v>1</v>
      </c>
      <c r="G12" s="447">
        <v>16</v>
      </c>
      <c r="H12" s="447">
        <v>2</v>
      </c>
      <c r="I12" s="447">
        <v>1</v>
      </c>
      <c r="J12" s="447">
        <v>1</v>
      </c>
      <c r="K12" s="447">
        <v>9</v>
      </c>
      <c r="L12" s="447">
        <v>63</v>
      </c>
      <c r="M12" s="447">
        <v>1</v>
      </c>
      <c r="N12" s="84" t="s">
        <v>46</v>
      </c>
      <c r="Q12" s="311"/>
      <c r="S12" s="310"/>
      <c r="U12" s="352"/>
    </row>
    <row r="13" spans="1:21" s="35" customFormat="1" ht="33" customHeight="1">
      <c r="A13" s="84" t="s">
        <v>45</v>
      </c>
      <c r="B13" s="448">
        <v>63</v>
      </c>
      <c r="C13" s="448">
        <v>10</v>
      </c>
      <c r="D13" s="448">
        <v>1</v>
      </c>
      <c r="E13" s="448">
        <v>1</v>
      </c>
      <c r="F13" s="448">
        <v>1</v>
      </c>
      <c r="G13" s="448">
        <v>5</v>
      </c>
      <c r="H13" s="448">
        <v>2</v>
      </c>
      <c r="I13" s="448">
        <v>0</v>
      </c>
      <c r="J13" s="448">
        <v>0</v>
      </c>
      <c r="K13" s="448">
        <v>1</v>
      </c>
      <c r="L13" s="448">
        <v>12</v>
      </c>
      <c r="M13" s="448">
        <v>1</v>
      </c>
      <c r="N13" s="84" t="s">
        <v>160</v>
      </c>
      <c r="Q13" s="311"/>
      <c r="S13" s="310"/>
      <c r="U13" s="352"/>
    </row>
    <row r="14" spans="1:21" s="35" customFormat="1" ht="33" customHeight="1">
      <c r="A14" s="84" t="s">
        <v>43</v>
      </c>
      <c r="B14" s="447">
        <v>38</v>
      </c>
      <c r="C14" s="447">
        <v>7</v>
      </c>
      <c r="D14" s="447">
        <v>0</v>
      </c>
      <c r="E14" s="447">
        <v>1</v>
      </c>
      <c r="F14" s="447">
        <v>1</v>
      </c>
      <c r="G14" s="447">
        <v>4</v>
      </c>
      <c r="H14" s="447">
        <v>1</v>
      </c>
      <c r="I14" s="447">
        <v>0</v>
      </c>
      <c r="J14" s="447">
        <v>1</v>
      </c>
      <c r="K14" s="447">
        <v>1</v>
      </c>
      <c r="L14" s="447">
        <v>13</v>
      </c>
      <c r="M14" s="447">
        <v>1</v>
      </c>
      <c r="N14" s="84" t="s">
        <v>42</v>
      </c>
      <c r="Q14" s="310"/>
      <c r="S14" s="310"/>
      <c r="U14" s="352"/>
    </row>
    <row r="15" spans="1:21" s="35" customFormat="1" ht="33" customHeight="1">
      <c r="A15" s="84" t="s">
        <v>41</v>
      </c>
      <c r="B15" s="448">
        <v>213</v>
      </c>
      <c r="C15" s="448">
        <v>20</v>
      </c>
      <c r="D15" s="448">
        <v>1</v>
      </c>
      <c r="E15" s="448">
        <v>1</v>
      </c>
      <c r="F15" s="448">
        <v>2</v>
      </c>
      <c r="G15" s="448">
        <v>21</v>
      </c>
      <c r="H15" s="448">
        <v>5</v>
      </c>
      <c r="I15" s="448">
        <v>1</v>
      </c>
      <c r="J15" s="448">
        <v>1</v>
      </c>
      <c r="K15" s="448">
        <v>1</v>
      </c>
      <c r="L15" s="448">
        <v>25</v>
      </c>
      <c r="M15" s="448">
        <v>1</v>
      </c>
      <c r="N15" s="84" t="s">
        <v>40</v>
      </c>
      <c r="Q15" s="310"/>
      <c r="S15" s="310"/>
      <c r="U15" s="352"/>
    </row>
    <row r="16" spans="1:21" s="35" customFormat="1" ht="33" customHeight="1">
      <c r="A16" s="84" t="s">
        <v>159</v>
      </c>
      <c r="B16" s="447">
        <v>63</v>
      </c>
      <c r="C16" s="447">
        <v>8</v>
      </c>
      <c r="D16" s="447">
        <v>0</v>
      </c>
      <c r="E16" s="447">
        <v>0</v>
      </c>
      <c r="F16" s="447">
        <v>1</v>
      </c>
      <c r="G16" s="447">
        <v>5</v>
      </c>
      <c r="H16" s="447">
        <v>1</v>
      </c>
      <c r="I16" s="447">
        <v>1</v>
      </c>
      <c r="J16" s="447">
        <v>0</v>
      </c>
      <c r="K16" s="447">
        <v>0</v>
      </c>
      <c r="L16" s="447">
        <v>8</v>
      </c>
      <c r="M16" s="447">
        <v>1</v>
      </c>
      <c r="N16" s="84" t="s">
        <v>38</v>
      </c>
      <c r="Q16" s="310"/>
      <c r="S16" s="310"/>
      <c r="U16" s="352"/>
    </row>
    <row r="17" spans="1:21" s="35" customFormat="1" ht="33" customHeight="1">
      <c r="A17" s="84" t="s">
        <v>37</v>
      </c>
      <c r="B17" s="448">
        <v>82</v>
      </c>
      <c r="C17" s="448">
        <v>12</v>
      </c>
      <c r="D17" s="448">
        <v>0</v>
      </c>
      <c r="E17" s="448">
        <v>1</v>
      </c>
      <c r="F17" s="448">
        <v>1</v>
      </c>
      <c r="G17" s="448">
        <v>8</v>
      </c>
      <c r="H17" s="448">
        <v>1</v>
      </c>
      <c r="I17" s="448">
        <v>0</v>
      </c>
      <c r="J17" s="448">
        <v>0</v>
      </c>
      <c r="K17" s="448">
        <v>4</v>
      </c>
      <c r="L17" s="448">
        <v>36</v>
      </c>
      <c r="M17" s="448">
        <v>1</v>
      </c>
      <c r="N17" s="84" t="s">
        <v>36</v>
      </c>
      <c r="Q17" s="310"/>
      <c r="S17" s="310"/>
      <c r="U17" s="352"/>
    </row>
    <row r="18" spans="1:21" s="35" customFormat="1" ht="33" customHeight="1">
      <c r="A18" s="84" t="s">
        <v>35</v>
      </c>
      <c r="B18" s="447">
        <v>109</v>
      </c>
      <c r="C18" s="447">
        <v>14</v>
      </c>
      <c r="D18" s="447">
        <v>1</v>
      </c>
      <c r="E18" s="447">
        <v>1</v>
      </c>
      <c r="F18" s="447">
        <v>1</v>
      </c>
      <c r="G18" s="447">
        <v>10</v>
      </c>
      <c r="H18" s="447">
        <v>1</v>
      </c>
      <c r="I18" s="447">
        <v>1</v>
      </c>
      <c r="J18" s="447">
        <v>1</v>
      </c>
      <c r="K18" s="447">
        <v>1</v>
      </c>
      <c r="L18" s="447">
        <v>18</v>
      </c>
      <c r="M18" s="447">
        <v>1</v>
      </c>
      <c r="N18" s="84" t="s">
        <v>158</v>
      </c>
      <c r="Q18" s="310"/>
      <c r="S18" s="310"/>
      <c r="U18" s="352"/>
    </row>
    <row r="19" spans="1:21" s="35" customFormat="1" ht="33" customHeight="1">
      <c r="A19" s="84" t="s">
        <v>33</v>
      </c>
      <c r="B19" s="448">
        <v>42</v>
      </c>
      <c r="C19" s="448">
        <v>11</v>
      </c>
      <c r="D19" s="448">
        <v>1</v>
      </c>
      <c r="E19" s="448">
        <v>1</v>
      </c>
      <c r="F19" s="448">
        <v>3</v>
      </c>
      <c r="G19" s="448">
        <v>6</v>
      </c>
      <c r="H19" s="448">
        <v>3</v>
      </c>
      <c r="I19" s="448">
        <v>1</v>
      </c>
      <c r="J19" s="448">
        <v>1</v>
      </c>
      <c r="K19" s="448">
        <v>1</v>
      </c>
      <c r="L19" s="448">
        <v>30</v>
      </c>
      <c r="M19" s="448">
        <v>1</v>
      </c>
      <c r="N19" s="84" t="s">
        <v>1527</v>
      </c>
      <c r="Q19" s="310"/>
      <c r="S19" s="310"/>
      <c r="U19" s="352"/>
    </row>
    <row r="20" spans="1:21" s="35" customFormat="1" ht="33" customHeight="1">
      <c r="A20" s="84" t="s">
        <v>31</v>
      </c>
      <c r="B20" s="447">
        <v>169</v>
      </c>
      <c r="C20" s="447">
        <v>22</v>
      </c>
      <c r="D20" s="447">
        <v>0</v>
      </c>
      <c r="E20" s="447">
        <v>1</v>
      </c>
      <c r="F20" s="447">
        <v>2</v>
      </c>
      <c r="G20" s="447">
        <v>17</v>
      </c>
      <c r="H20" s="447">
        <v>1</v>
      </c>
      <c r="I20" s="447">
        <v>0</v>
      </c>
      <c r="J20" s="447">
        <v>1</v>
      </c>
      <c r="K20" s="447">
        <v>3</v>
      </c>
      <c r="L20" s="447">
        <v>51</v>
      </c>
      <c r="M20" s="447">
        <v>1</v>
      </c>
      <c r="N20" s="84" t="s">
        <v>30</v>
      </c>
      <c r="O20" s="353"/>
      <c r="Q20" s="310"/>
      <c r="S20" s="310"/>
      <c r="U20" s="352"/>
    </row>
    <row r="21" spans="1:21" s="35" customFormat="1" ht="33" customHeight="1">
      <c r="A21" s="84" t="s">
        <v>29</v>
      </c>
      <c r="B21" s="448">
        <v>68</v>
      </c>
      <c r="C21" s="448">
        <v>10</v>
      </c>
      <c r="D21" s="448">
        <v>1</v>
      </c>
      <c r="E21" s="448">
        <v>1</v>
      </c>
      <c r="F21" s="448">
        <v>1</v>
      </c>
      <c r="G21" s="448">
        <v>7</v>
      </c>
      <c r="H21" s="448">
        <v>1</v>
      </c>
      <c r="I21" s="448">
        <v>1</v>
      </c>
      <c r="J21" s="448">
        <v>1</v>
      </c>
      <c r="K21" s="448">
        <v>2</v>
      </c>
      <c r="L21" s="448">
        <v>11</v>
      </c>
      <c r="M21" s="448">
        <v>1</v>
      </c>
      <c r="N21" s="84" t="s">
        <v>28</v>
      </c>
      <c r="Q21" s="311"/>
      <c r="S21" s="310"/>
      <c r="U21" s="352"/>
    </row>
    <row r="22" spans="1:21" s="35" customFormat="1" ht="33" customHeight="1">
      <c r="A22" s="84" t="s">
        <v>27</v>
      </c>
      <c r="B22" s="447">
        <v>92</v>
      </c>
      <c r="C22" s="447">
        <v>10</v>
      </c>
      <c r="D22" s="447">
        <v>0</v>
      </c>
      <c r="E22" s="447">
        <v>0</v>
      </c>
      <c r="F22" s="447">
        <v>1</v>
      </c>
      <c r="G22" s="447">
        <v>8</v>
      </c>
      <c r="H22" s="447">
        <v>2</v>
      </c>
      <c r="I22" s="447">
        <v>0</v>
      </c>
      <c r="J22" s="447">
        <v>1</v>
      </c>
      <c r="K22" s="447">
        <v>0</v>
      </c>
      <c r="L22" s="447">
        <v>49</v>
      </c>
      <c r="M22" s="447">
        <v>1</v>
      </c>
      <c r="N22" s="84" t="s">
        <v>157</v>
      </c>
      <c r="Q22" s="310"/>
      <c r="S22" s="310"/>
      <c r="U22" s="352"/>
    </row>
    <row r="23" spans="1:21" s="35" customFormat="1" ht="33" customHeight="1">
      <c r="A23" s="84" t="s">
        <v>25</v>
      </c>
      <c r="B23" s="448">
        <v>40</v>
      </c>
      <c r="C23" s="448">
        <v>9</v>
      </c>
      <c r="D23" s="448">
        <v>0</v>
      </c>
      <c r="E23" s="448">
        <v>1</v>
      </c>
      <c r="F23" s="448">
        <v>1</v>
      </c>
      <c r="G23" s="448">
        <v>6</v>
      </c>
      <c r="H23" s="448">
        <v>2</v>
      </c>
      <c r="I23" s="448">
        <v>1</v>
      </c>
      <c r="J23" s="448">
        <v>1</v>
      </c>
      <c r="K23" s="448">
        <v>1</v>
      </c>
      <c r="L23" s="448">
        <v>14</v>
      </c>
      <c r="M23" s="448">
        <v>1</v>
      </c>
      <c r="N23" s="84" t="s">
        <v>156</v>
      </c>
      <c r="Q23" s="311"/>
      <c r="S23" s="310"/>
    </row>
    <row r="24" spans="1:21" s="35" customFormat="1" ht="33" customHeight="1">
      <c r="A24" s="84" t="s">
        <v>23</v>
      </c>
      <c r="B24" s="447">
        <v>16</v>
      </c>
      <c r="C24" s="447">
        <v>5</v>
      </c>
      <c r="D24" s="447">
        <v>0</v>
      </c>
      <c r="E24" s="447">
        <v>0</v>
      </c>
      <c r="F24" s="447">
        <v>1</v>
      </c>
      <c r="G24" s="447">
        <v>2</v>
      </c>
      <c r="H24" s="447">
        <v>1</v>
      </c>
      <c r="I24" s="447">
        <v>1</v>
      </c>
      <c r="J24" s="447">
        <v>1</v>
      </c>
      <c r="K24" s="447">
        <v>1</v>
      </c>
      <c r="L24" s="447">
        <v>2</v>
      </c>
      <c r="M24" s="447">
        <v>1</v>
      </c>
      <c r="N24" s="84" t="s">
        <v>22</v>
      </c>
      <c r="Q24" s="310"/>
      <c r="S24" s="310"/>
    </row>
    <row r="25" spans="1:21" s="35" customFormat="1" ht="33" customHeight="1">
      <c r="A25" s="84" t="s">
        <v>21</v>
      </c>
      <c r="B25" s="448">
        <v>36</v>
      </c>
      <c r="C25" s="448">
        <v>5</v>
      </c>
      <c r="D25" s="448">
        <v>0</v>
      </c>
      <c r="E25" s="448">
        <v>0</v>
      </c>
      <c r="F25" s="448">
        <v>1</v>
      </c>
      <c r="G25" s="448">
        <v>4</v>
      </c>
      <c r="H25" s="448">
        <v>1</v>
      </c>
      <c r="I25" s="448">
        <v>0</v>
      </c>
      <c r="J25" s="448">
        <v>1</v>
      </c>
      <c r="K25" s="448">
        <v>0</v>
      </c>
      <c r="L25" s="448">
        <v>7</v>
      </c>
      <c r="M25" s="448">
        <v>1</v>
      </c>
      <c r="N25" s="84" t="s">
        <v>20</v>
      </c>
      <c r="Q25" s="310"/>
      <c r="S25" s="310"/>
    </row>
    <row r="26" spans="1:21" s="34" customFormat="1" ht="33" customHeight="1">
      <c r="A26" s="88" t="s">
        <v>155</v>
      </c>
      <c r="B26" s="429">
        <f t="shared" ref="B26:M26" si="0">SUM(B6:B25)</f>
        <v>2126</v>
      </c>
      <c r="C26" s="429">
        <f t="shared" si="0"/>
        <v>290</v>
      </c>
      <c r="D26" s="429">
        <f t="shared" si="0"/>
        <v>12</v>
      </c>
      <c r="E26" s="429">
        <f t="shared" si="0"/>
        <v>18</v>
      </c>
      <c r="F26" s="429">
        <f t="shared" si="0"/>
        <v>31</v>
      </c>
      <c r="G26" s="429">
        <f t="shared" si="0"/>
        <v>223</v>
      </c>
      <c r="H26" s="429">
        <f t="shared" si="0"/>
        <v>44</v>
      </c>
      <c r="I26" s="429">
        <f t="shared" si="0"/>
        <v>11</v>
      </c>
      <c r="J26" s="429">
        <f t="shared" si="0"/>
        <v>17</v>
      </c>
      <c r="K26" s="429">
        <f t="shared" si="0"/>
        <v>36</v>
      </c>
      <c r="L26" s="429">
        <f t="shared" si="0"/>
        <v>630</v>
      </c>
      <c r="M26" s="429">
        <f t="shared" si="0"/>
        <v>20</v>
      </c>
      <c r="N26" s="88" t="s">
        <v>8</v>
      </c>
      <c r="Q26" s="310"/>
      <c r="S26" s="310"/>
    </row>
    <row r="27" spans="1:21" s="36" customFormat="1" ht="15.75">
      <c r="A27" s="647"/>
      <c r="B27" s="647"/>
      <c r="C27" s="647"/>
      <c r="D27" s="351"/>
      <c r="E27" s="351"/>
      <c r="F27" s="351"/>
      <c r="G27" s="343"/>
      <c r="H27" s="343"/>
      <c r="I27" s="355"/>
      <c r="J27" s="348"/>
      <c r="K27" s="347"/>
      <c r="L27" s="348"/>
      <c r="M27" s="343"/>
      <c r="N27" s="6"/>
    </row>
    <row r="28" spans="1:21">
      <c r="A28" s="6"/>
      <c r="B28" s="443"/>
      <c r="C28" s="343"/>
      <c r="D28" s="343"/>
      <c r="E28" s="343"/>
      <c r="F28" s="343"/>
      <c r="G28" s="343"/>
      <c r="H28" s="343"/>
      <c r="I28" s="343"/>
      <c r="J28" s="349"/>
      <c r="K28" s="343"/>
      <c r="L28" s="349"/>
      <c r="M28" s="343"/>
      <c r="N28" s="6"/>
    </row>
    <row r="29" spans="1:21">
      <c r="A29" s="6"/>
      <c r="B29" s="443"/>
      <c r="C29" s="343"/>
      <c r="D29" s="343"/>
      <c r="E29" s="343"/>
      <c r="F29" s="343"/>
      <c r="G29" s="343"/>
      <c r="H29" s="343"/>
      <c r="I29" s="343"/>
      <c r="J29" s="349"/>
      <c r="K29" s="343"/>
      <c r="L29" s="349"/>
      <c r="M29" s="343"/>
      <c r="N29" s="6"/>
    </row>
    <row r="30" spans="1:21">
      <c r="A30" s="6"/>
      <c r="B30" s="443"/>
      <c r="C30" s="343"/>
      <c r="D30" s="343"/>
      <c r="E30" s="343"/>
      <c r="F30" s="343"/>
      <c r="G30" s="343"/>
      <c r="H30" s="343"/>
      <c r="I30" s="343"/>
      <c r="J30" s="349"/>
      <c r="K30" s="343"/>
      <c r="L30" s="349"/>
      <c r="M30" s="343"/>
      <c r="N30" s="6"/>
    </row>
    <row r="31" spans="1:21">
      <c r="A31" s="6"/>
      <c r="B31" s="443"/>
      <c r="C31" s="343"/>
      <c r="D31" s="343"/>
      <c r="E31" s="343"/>
      <c r="F31" s="343"/>
      <c r="G31" s="343"/>
      <c r="H31" s="343"/>
      <c r="I31" s="343"/>
      <c r="J31" s="349"/>
      <c r="K31" s="343"/>
      <c r="L31" s="349"/>
      <c r="M31" s="343"/>
      <c r="N31" s="6"/>
    </row>
    <row r="32" spans="1:21">
      <c r="A32" s="6"/>
      <c r="B32" s="443"/>
      <c r="C32" s="343"/>
      <c r="D32" s="343"/>
      <c r="E32" s="343"/>
      <c r="F32" s="343"/>
      <c r="G32" s="343"/>
      <c r="H32" s="343"/>
      <c r="I32" s="343"/>
      <c r="J32" s="349"/>
      <c r="K32" s="343"/>
      <c r="L32" s="349"/>
      <c r="M32" s="343"/>
      <c r="N32" s="6"/>
    </row>
    <row r="33" spans="1:14">
      <c r="A33" s="6"/>
      <c r="B33" s="443"/>
      <c r="C33" s="343"/>
      <c r="D33" s="343"/>
      <c r="E33" s="343"/>
      <c r="F33" s="343"/>
      <c r="G33" s="343"/>
      <c r="H33" s="343"/>
      <c r="I33" s="343"/>
      <c r="J33" s="349"/>
      <c r="K33" s="343"/>
      <c r="L33" s="349"/>
      <c r="M33" s="343"/>
      <c r="N33" s="6"/>
    </row>
    <row r="34" spans="1:14">
      <c r="A34" s="6"/>
      <c r="B34" s="443"/>
      <c r="C34" s="343"/>
      <c r="D34" s="343"/>
      <c r="E34" s="343"/>
      <c r="F34" s="343"/>
      <c r="G34" s="343"/>
      <c r="H34" s="343"/>
      <c r="I34" s="343"/>
      <c r="J34" s="349"/>
      <c r="K34" s="343"/>
      <c r="L34" s="349"/>
      <c r="M34" s="343"/>
      <c r="N34" s="6"/>
    </row>
    <row r="35" spans="1:14">
      <c r="A35" s="6"/>
      <c r="B35" s="443"/>
      <c r="C35" s="343"/>
      <c r="D35" s="343"/>
      <c r="E35" s="343"/>
      <c r="F35" s="343"/>
      <c r="G35" s="343"/>
      <c r="H35" s="343"/>
      <c r="I35" s="343"/>
      <c r="J35" s="349"/>
      <c r="K35" s="343"/>
      <c r="L35" s="349"/>
      <c r="M35" s="343"/>
      <c r="N35" s="6"/>
    </row>
    <row r="36" spans="1:14">
      <c r="A36" s="6"/>
      <c r="B36" s="443"/>
      <c r="C36" s="343"/>
      <c r="D36" s="343"/>
      <c r="E36" s="343"/>
      <c r="F36" s="343"/>
      <c r="G36" s="343"/>
      <c r="H36" s="343"/>
      <c r="I36" s="343"/>
      <c r="J36" s="349"/>
      <c r="K36" s="343"/>
      <c r="L36" s="349"/>
      <c r="M36" s="343"/>
      <c r="N36" s="6"/>
    </row>
    <row r="37" spans="1:14">
      <c r="A37" s="6"/>
      <c r="B37" s="443"/>
      <c r="C37" s="343"/>
      <c r="D37" s="343"/>
      <c r="E37" s="343"/>
      <c r="F37" s="343"/>
      <c r="G37" s="343"/>
      <c r="H37" s="343"/>
      <c r="I37" s="343"/>
      <c r="J37" s="349"/>
      <c r="K37" s="343"/>
      <c r="L37" s="349"/>
      <c r="M37" s="343"/>
      <c r="N37" s="6"/>
    </row>
    <row r="38" spans="1:14">
      <c r="A38" s="6"/>
      <c r="B38" s="443"/>
      <c r="C38" s="343"/>
      <c r="D38" s="343"/>
      <c r="E38" s="343"/>
      <c r="F38" s="343"/>
      <c r="G38" s="343"/>
      <c r="H38" s="343"/>
      <c r="I38" s="343"/>
      <c r="J38" s="349"/>
      <c r="K38" s="343"/>
      <c r="L38" s="349"/>
      <c r="M38" s="343"/>
      <c r="N38" s="6"/>
    </row>
    <row r="39" spans="1:14">
      <c r="A39" s="6"/>
      <c r="B39" s="443"/>
      <c r="C39" s="343"/>
      <c r="D39" s="343"/>
      <c r="E39" s="343"/>
      <c r="F39" s="343"/>
      <c r="G39" s="343"/>
      <c r="H39" s="343"/>
      <c r="I39" s="343"/>
      <c r="J39" s="349"/>
      <c r="K39" s="343"/>
      <c r="L39" s="349"/>
      <c r="M39" s="343"/>
      <c r="N39" s="6"/>
    </row>
    <row r="40" spans="1:14">
      <c r="A40" s="6"/>
      <c r="B40" s="443"/>
      <c r="C40" s="343"/>
      <c r="D40" s="343"/>
      <c r="E40" s="343"/>
      <c r="F40" s="343"/>
      <c r="G40" s="343"/>
      <c r="H40" s="343"/>
      <c r="I40" s="343"/>
      <c r="J40" s="349"/>
      <c r="K40" s="343"/>
      <c r="L40" s="349"/>
      <c r="M40" s="343"/>
      <c r="N40" s="6"/>
    </row>
    <row r="41" spans="1:14">
      <c r="A41" s="6"/>
      <c r="B41" s="443"/>
      <c r="C41" s="343"/>
      <c r="D41" s="343"/>
      <c r="E41" s="343"/>
      <c r="F41" s="343"/>
      <c r="G41" s="343"/>
      <c r="H41" s="343"/>
      <c r="I41" s="343"/>
      <c r="J41" s="349"/>
      <c r="K41" s="343"/>
      <c r="L41" s="349"/>
      <c r="M41" s="343"/>
      <c r="N41" s="6"/>
    </row>
    <row r="42" spans="1:14">
      <c r="A42" s="6"/>
      <c r="B42" s="443"/>
      <c r="C42" s="343"/>
      <c r="D42" s="343"/>
      <c r="E42" s="343"/>
      <c r="F42" s="343"/>
      <c r="G42" s="343"/>
      <c r="H42" s="343"/>
      <c r="I42" s="343"/>
      <c r="J42" s="349"/>
      <c r="K42" s="343"/>
      <c r="L42" s="349"/>
      <c r="M42" s="343"/>
      <c r="N42" s="6"/>
    </row>
    <row r="43" spans="1:14">
      <c r="A43" s="6"/>
      <c r="B43" s="443"/>
      <c r="C43" s="343"/>
      <c r="D43" s="343"/>
      <c r="E43" s="343"/>
      <c r="F43" s="343"/>
      <c r="G43" s="343"/>
      <c r="H43" s="343"/>
      <c r="I43" s="343"/>
      <c r="J43" s="349"/>
      <c r="K43" s="343"/>
      <c r="L43" s="349"/>
      <c r="M43" s="343"/>
      <c r="N43" s="6"/>
    </row>
  </sheetData>
  <mergeCells count="7">
    <mergeCell ref="A27:C27"/>
    <mergeCell ref="A1:N1"/>
    <mergeCell ref="A2:N2"/>
    <mergeCell ref="A4:A5"/>
    <mergeCell ref="N4:N5"/>
    <mergeCell ref="A3:H3"/>
    <mergeCell ref="I3:N3"/>
  </mergeCells>
  <printOptions horizontalCentered="1" verticalCentered="1"/>
  <pageMargins left="0.78740157480314965" right="0.78740157480314965" top="0.59055118110236227" bottom="0.59055118110236227" header="0.51181102362204722" footer="0.51181102362204722"/>
  <pageSetup paperSize="9" scale="4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76"/>
  <sheetViews>
    <sheetView rightToLeft="1" zoomScaleNormal="100" workbookViewId="0">
      <selection sqref="A1:P1"/>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17" ht="50.25" customHeight="1">
      <c r="A1" s="625" t="s">
        <v>1465</v>
      </c>
      <c r="B1" s="626"/>
      <c r="C1" s="626"/>
      <c r="D1" s="626"/>
      <c r="E1" s="626"/>
      <c r="F1" s="626"/>
      <c r="G1" s="626"/>
      <c r="H1" s="626"/>
      <c r="I1" s="626"/>
      <c r="J1" s="626"/>
      <c r="K1" s="626"/>
      <c r="L1" s="626"/>
      <c r="M1" s="626"/>
      <c r="N1" s="626"/>
      <c r="O1" s="626"/>
      <c r="P1" s="627"/>
    </row>
    <row r="2" spans="1:17" ht="47.25" customHeight="1">
      <c r="A2" s="628" t="s">
        <v>1466</v>
      </c>
      <c r="B2" s="629"/>
      <c r="C2" s="629"/>
      <c r="D2" s="629"/>
      <c r="E2" s="629"/>
      <c r="F2" s="629"/>
      <c r="G2" s="629"/>
      <c r="H2" s="629"/>
      <c r="I2" s="629"/>
      <c r="J2" s="629"/>
      <c r="K2" s="629"/>
      <c r="L2" s="629"/>
      <c r="M2" s="629"/>
      <c r="N2" s="629"/>
      <c r="O2" s="629"/>
      <c r="P2" s="630"/>
    </row>
    <row r="3" spans="1:17" ht="39" customHeight="1">
      <c r="A3" s="569" t="s">
        <v>1543</v>
      </c>
      <c r="B3" s="569"/>
      <c r="C3" s="569"/>
      <c r="D3" s="569"/>
      <c r="E3" s="569"/>
      <c r="F3" s="569"/>
      <c r="G3" s="595"/>
      <c r="H3" s="631" t="s">
        <v>1544</v>
      </c>
      <c r="I3" s="631"/>
      <c r="J3" s="631"/>
      <c r="K3" s="631"/>
      <c r="L3" s="631"/>
      <c r="M3" s="631"/>
      <c r="N3" s="631"/>
      <c r="O3" s="631"/>
      <c r="P3" s="632"/>
      <c r="Q3" s="175"/>
    </row>
    <row r="4" spans="1:17" ht="39" customHeight="1">
      <c r="A4" s="633" t="s">
        <v>71</v>
      </c>
      <c r="B4" s="633" t="s">
        <v>677</v>
      </c>
      <c r="C4" s="636" t="s">
        <v>57</v>
      </c>
      <c r="D4" s="636"/>
      <c r="E4" s="636" t="s">
        <v>56</v>
      </c>
      <c r="F4" s="636" t="s">
        <v>585</v>
      </c>
      <c r="G4" s="636"/>
      <c r="H4" s="636" t="s">
        <v>162</v>
      </c>
      <c r="I4" s="636" t="s">
        <v>55</v>
      </c>
      <c r="J4" s="636"/>
      <c r="K4" s="636" t="s">
        <v>54</v>
      </c>
      <c r="L4" s="636" t="s">
        <v>53</v>
      </c>
      <c r="M4" s="636"/>
      <c r="N4" s="636" t="s">
        <v>161</v>
      </c>
      <c r="O4" s="636" t="s">
        <v>678</v>
      </c>
      <c r="P4" s="636" t="s">
        <v>69</v>
      </c>
      <c r="Q4" s="175"/>
    </row>
    <row r="5" spans="1:17" ht="39" customHeight="1">
      <c r="A5" s="634"/>
      <c r="B5" s="634"/>
      <c r="C5" s="636" t="s">
        <v>56</v>
      </c>
      <c r="D5" s="636"/>
      <c r="E5" s="636"/>
      <c r="F5" s="636" t="s">
        <v>808</v>
      </c>
      <c r="G5" s="636"/>
      <c r="H5" s="636"/>
      <c r="I5" s="636" t="s">
        <v>54</v>
      </c>
      <c r="J5" s="636"/>
      <c r="K5" s="636"/>
      <c r="L5" s="636" t="s">
        <v>161</v>
      </c>
      <c r="M5" s="636"/>
      <c r="N5" s="636"/>
      <c r="O5" s="636"/>
      <c r="P5" s="636"/>
      <c r="Q5" s="175"/>
    </row>
    <row r="6" spans="1:17" ht="39" customHeight="1">
      <c r="A6" s="634"/>
      <c r="B6" s="634"/>
      <c r="C6" s="95" t="s">
        <v>188</v>
      </c>
      <c r="D6" s="95" t="s">
        <v>189</v>
      </c>
      <c r="E6" s="95" t="s">
        <v>9</v>
      </c>
      <c r="F6" s="95" t="s">
        <v>188</v>
      </c>
      <c r="G6" s="95" t="s">
        <v>189</v>
      </c>
      <c r="H6" s="95" t="s">
        <v>9</v>
      </c>
      <c r="I6" s="95" t="s">
        <v>188</v>
      </c>
      <c r="J6" s="95" t="s">
        <v>189</v>
      </c>
      <c r="K6" s="95" t="s">
        <v>9</v>
      </c>
      <c r="L6" s="95" t="s">
        <v>188</v>
      </c>
      <c r="M6" s="95" t="s">
        <v>189</v>
      </c>
      <c r="N6" s="95" t="s">
        <v>9</v>
      </c>
      <c r="O6" s="636"/>
      <c r="P6" s="636"/>
      <c r="Q6" s="175"/>
    </row>
    <row r="7" spans="1:17" ht="39" customHeight="1">
      <c r="A7" s="635"/>
      <c r="B7" s="635"/>
      <c r="C7" s="95" t="s">
        <v>186</v>
      </c>
      <c r="D7" s="95" t="s">
        <v>187</v>
      </c>
      <c r="E7" s="95" t="s">
        <v>8</v>
      </c>
      <c r="F7" s="95" t="s">
        <v>186</v>
      </c>
      <c r="G7" s="95" t="s">
        <v>187</v>
      </c>
      <c r="H7" s="95" t="s">
        <v>8</v>
      </c>
      <c r="I7" s="95" t="s">
        <v>186</v>
      </c>
      <c r="J7" s="95" t="s">
        <v>187</v>
      </c>
      <c r="K7" s="95" t="s">
        <v>8</v>
      </c>
      <c r="L7" s="95" t="s">
        <v>186</v>
      </c>
      <c r="M7" s="95" t="s">
        <v>187</v>
      </c>
      <c r="N7" s="95" t="s">
        <v>8</v>
      </c>
      <c r="O7" s="636"/>
      <c r="P7" s="636"/>
      <c r="Q7" s="175"/>
    </row>
    <row r="8" spans="1:17" s="94" customFormat="1" ht="39" customHeight="1">
      <c r="A8" s="624" t="s">
        <v>586</v>
      </c>
      <c r="B8" s="95" t="s">
        <v>383</v>
      </c>
      <c r="C8" s="82">
        <v>3675</v>
      </c>
      <c r="D8" s="82">
        <v>3203</v>
      </c>
      <c r="E8" s="82">
        <v>6878</v>
      </c>
      <c r="F8" s="82">
        <v>1794</v>
      </c>
      <c r="G8" s="82">
        <v>868</v>
      </c>
      <c r="H8" s="82">
        <v>2662</v>
      </c>
      <c r="I8" s="82">
        <v>2042</v>
      </c>
      <c r="J8" s="82">
        <v>484</v>
      </c>
      <c r="K8" s="82">
        <v>2526</v>
      </c>
      <c r="L8" s="82">
        <v>891</v>
      </c>
      <c r="M8" s="82">
        <v>986</v>
      </c>
      <c r="N8" s="82">
        <v>1877</v>
      </c>
      <c r="O8" s="95" t="s">
        <v>601</v>
      </c>
      <c r="P8" s="624" t="s">
        <v>679</v>
      </c>
    </row>
    <row r="9" spans="1:17" s="94" customFormat="1" ht="39" customHeight="1">
      <c r="A9" s="624"/>
      <c r="B9" s="95" t="s">
        <v>382</v>
      </c>
      <c r="C9" s="82">
        <v>2247</v>
      </c>
      <c r="D9" s="82">
        <v>1881</v>
      </c>
      <c r="E9" s="82">
        <v>4128</v>
      </c>
      <c r="F9" s="82">
        <v>1349</v>
      </c>
      <c r="G9" s="82">
        <v>326</v>
      </c>
      <c r="H9" s="82">
        <v>1675</v>
      </c>
      <c r="I9" s="82">
        <v>2062</v>
      </c>
      <c r="J9" s="82">
        <v>223</v>
      </c>
      <c r="K9" s="82">
        <v>2285</v>
      </c>
      <c r="L9" s="82">
        <v>500</v>
      </c>
      <c r="M9" s="82">
        <v>528</v>
      </c>
      <c r="N9" s="82">
        <v>1028</v>
      </c>
      <c r="O9" s="95" t="s">
        <v>602</v>
      </c>
      <c r="P9" s="624"/>
    </row>
    <row r="10" spans="1:17" s="94" customFormat="1" ht="39" customHeight="1">
      <c r="A10" s="624"/>
      <c r="B10" s="95" t="s">
        <v>9</v>
      </c>
      <c r="C10" s="79">
        <v>5922</v>
      </c>
      <c r="D10" s="79">
        <v>5084</v>
      </c>
      <c r="E10" s="79">
        <v>11006</v>
      </c>
      <c r="F10" s="79">
        <v>3143</v>
      </c>
      <c r="G10" s="79">
        <v>1194</v>
      </c>
      <c r="H10" s="79">
        <v>4337</v>
      </c>
      <c r="I10" s="79">
        <v>4104</v>
      </c>
      <c r="J10" s="79">
        <v>707</v>
      </c>
      <c r="K10" s="79">
        <v>4811</v>
      </c>
      <c r="L10" s="79">
        <v>1391</v>
      </c>
      <c r="M10" s="79">
        <v>1514</v>
      </c>
      <c r="N10" s="79">
        <v>2905</v>
      </c>
      <c r="O10" s="95" t="s">
        <v>8</v>
      </c>
      <c r="P10" s="624"/>
    </row>
    <row r="11" spans="1:17" s="94" customFormat="1" ht="39" customHeight="1">
      <c r="A11" s="624" t="s">
        <v>587</v>
      </c>
      <c r="B11" s="95" t="s">
        <v>383</v>
      </c>
      <c r="C11" s="82">
        <v>958</v>
      </c>
      <c r="D11" s="82">
        <v>31</v>
      </c>
      <c r="E11" s="82">
        <v>989</v>
      </c>
      <c r="F11" s="82">
        <v>276</v>
      </c>
      <c r="G11" s="82">
        <v>21</v>
      </c>
      <c r="H11" s="82">
        <v>297</v>
      </c>
      <c r="I11" s="82">
        <v>284</v>
      </c>
      <c r="J11" s="82">
        <v>6</v>
      </c>
      <c r="K11" s="82">
        <v>290</v>
      </c>
      <c r="L11" s="82">
        <v>124</v>
      </c>
      <c r="M11" s="82">
        <v>20</v>
      </c>
      <c r="N11" s="82">
        <v>144</v>
      </c>
      <c r="O11" s="95" t="s">
        <v>601</v>
      </c>
      <c r="P11" s="624" t="s">
        <v>591</v>
      </c>
    </row>
    <row r="12" spans="1:17" s="94" customFormat="1" ht="39" customHeight="1">
      <c r="A12" s="624"/>
      <c r="B12" s="95" t="s">
        <v>382</v>
      </c>
      <c r="C12" s="82">
        <v>680</v>
      </c>
      <c r="D12" s="82">
        <v>5</v>
      </c>
      <c r="E12" s="82">
        <v>685</v>
      </c>
      <c r="F12" s="82">
        <v>160</v>
      </c>
      <c r="G12" s="82">
        <v>3</v>
      </c>
      <c r="H12" s="82">
        <v>163</v>
      </c>
      <c r="I12" s="82">
        <v>278</v>
      </c>
      <c r="J12" s="82">
        <v>3</v>
      </c>
      <c r="K12" s="82">
        <v>281</v>
      </c>
      <c r="L12" s="82">
        <v>64</v>
      </c>
      <c r="M12" s="82">
        <v>3</v>
      </c>
      <c r="N12" s="82">
        <v>67</v>
      </c>
      <c r="O12" s="95" t="s">
        <v>602</v>
      </c>
      <c r="P12" s="624"/>
    </row>
    <row r="13" spans="1:17" s="94" customFormat="1" ht="39" customHeight="1">
      <c r="A13" s="624"/>
      <c r="B13" s="95" t="s">
        <v>9</v>
      </c>
      <c r="C13" s="79">
        <v>1638</v>
      </c>
      <c r="D13" s="79">
        <v>36</v>
      </c>
      <c r="E13" s="79">
        <v>1674</v>
      </c>
      <c r="F13" s="79">
        <v>436</v>
      </c>
      <c r="G13" s="79">
        <v>24</v>
      </c>
      <c r="H13" s="79">
        <v>460</v>
      </c>
      <c r="I13" s="79">
        <v>562</v>
      </c>
      <c r="J13" s="79">
        <v>9</v>
      </c>
      <c r="K13" s="79">
        <v>571</v>
      </c>
      <c r="L13" s="79">
        <v>188</v>
      </c>
      <c r="M13" s="79">
        <v>23</v>
      </c>
      <c r="N13" s="79">
        <v>211</v>
      </c>
      <c r="O13" s="95" t="s">
        <v>8</v>
      </c>
      <c r="P13" s="624"/>
    </row>
    <row r="14" spans="1:17" s="94" customFormat="1" ht="39" customHeight="1">
      <c r="A14" s="624" t="s">
        <v>588</v>
      </c>
      <c r="B14" s="95" t="s">
        <v>383</v>
      </c>
      <c r="C14" s="82">
        <f>C8+C11</f>
        <v>4633</v>
      </c>
      <c r="D14" s="473">
        <f t="shared" ref="D14:N14" si="0">D8+D11</f>
        <v>3234</v>
      </c>
      <c r="E14" s="473">
        <f t="shared" si="0"/>
        <v>7867</v>
      </c>
      <c r="F14" s="473">
        <f t="shared" si="0"/>
        <v>2070</v>
      </c>
      <c r="G14" s="473">
        <f t="shared" si="0"/>
        <v>889</v>
      </c>
      <c r="H14" s="473">
        <f t="shared" si="0"/>
        <v>2959</v>
      </c>
      <c r="I14" s="473">
        <f t="shared" si="0"/>
        <v>2326</v>
      </c>
      <c r="J14" s="473">
        <f t="shared" si="0"/>
        <v>490</v>
      </c>
      <c r="K14" s="473">
        <f t="shared" si="0"/>
        <v>2816</v>
      </c>
      <c r="L14" s="473">
        <f t="shared" si="0"/>
        <v>1015</v>
      </c>
      <c r="M14" s="473">
        <f t="shared" si="0"/>
        <v>1006</v>
      </c>
      <c r="N14" s="473">
        <f t="shared" si="0"/>
        <v>2021</v>
      </c>
      <c r="O14" s="95" t="s">
        <v>601</v>
      </c>
      <c r="P14" s="624" t="s">
        <v>680</v>
      </c>
    </row>
    <row r="15" spans="1:17" s="94" customFormat="1" ht="39" customHeight="1">
      <c r="A15" s="624"/>
      <c r="B15" s="95" t="s">
        <v>382</v>
      </c>
      <c r="C15" s="473">
        <f>C9+C12</f>
        <v>2927</v>
      </c>
      <c r="D15" s="473">
        <f t="shared" ref="D15:N15" si="1">D9+D12</f>
        <v>1886</v>
      </c>
      <c r="E15" s="473">
        <f t="shared" si="1"/>
        <v>4813</v>
      </c>
      <c r="F15" s="473">
        <f t="shared" si="1"/>
        <v>1509</v>
      </c>
      <c r="G15" s="473">
        <f t="shared" si="1"/>
        <v>329</v>
      </c>
      <c r="H15" s="473">
        <f t="shared" si="1"/>
        <v>1838</v>
      </c>
      <c r="I15" s="473">
        <f t="shared" si="1"/>
        <v>2340</v>
      </c>
      <c r="J15" s="473">
        <f t="shared" si="1"/>
        <v>226</v>
      </c>
      <c r="K15" s="473">
        <f t="shared" si="1"/>
        <v>2566</v>
      </c>
      <c r="L15" s="473">
        <f t="shared" si="1"/>
        <v>564</v>
      </c>
      <c r="M15" s="473">
        <f t="shared" si="1"/>
        <v>531</v>
      </c>
      <c r="N15" s="473">
        <f t="shared" si="1"/>
        <v>1095</v>
      </c>
      <c r="O15" s="95" t="s">
        <v>602</v>
      </c>
      <c r="P15" s="624"/>
    </row>
    <row r="16" spans="1:17" s="94" customFormat="1" ht="39" customHeight="1">
      <c r="A16" s="624"/>
      <c r="B16" s="95" t="s">
        <v>9</v>
      </c>
      <c r="C16" s="79">
        <f>C14+C15</f>
        <v>7560</v>
      </c>
      <c r="D16" s="472">
        <f t="shared" ref="D16:N16" si="2">D14+D15</f>
        <v>5120</v>
      </c>
      <c r="E16" s="472">
        <f t="shared" si="2"/>
        <v>12680</v>
      </c>
      <c r="F16" s="472">
        <f t="shared" si="2"/>
        <v>3579</v>
      </c>
      <c r="G16" s="472">
        <f t="shared" si="2"/>
        <v>1218</v>
      </c>
      <c r="H16" s="472">
        <f t="shared" si="2"/>
        <v>4797</v>
      </c>
      <c r="I16" s="472">
        <f t="shared" si="2"/>
        <v>4666</v>
      </c>
      <c r="J16" s="472">
        <f t="shared" si="2"/>
        <v>716</v>
      </c>
      <c r="K16" s="472">
        <f t="shared" si="2"/>
        <v>5382</v>
      </c>
      <c r="L16" s="472">
        <f t="shared" si="2"/>
        <v>1579</v>
      </c>
      <c r="M16" s="472">
        <f t="shared" si="2"/>
        <v>1537</v>
      </c>
      <c r="N16" s="472">
        <f t="shared" si="2"/>
        <v>3116</v>
      </c>
      <c r="O16" s="95" t="s">
        <v>8</v>
      </c>
      <c r="P16" s="624"/>
    </row>
    <row r="17" spans="1:16" ht="39" customHeight="1">
      <c r="A17" s="624" t="s">
        <v>671</v>
      </c>
      <c r="B17" s="95" t="s">
        <v>383</v>
      </c>
      <c r="C17" s="82">
        <v>4614</v>
      </c>
      <c r="D17" s="82">
        <v>766</v>
      </c>
      <c r="E17" s="82">
        <v>5380</v>
      </c>
      <c r="F17" s="82">
        <v>1651</v>
      </c>
      <c r="G17" s="82">
        <v>364</v>
      </c>
      <c r="H17" s="82">
        <v>2015</v>
      </c>
      <c r="I17" s="82">
        <v>1453</v>
      </c>
      <c r="J17" s="82">
        <v>69</v>
      </c>
      <c r="K17" s="82">
        <v>1522</v>
      </c>
      <c r="L17" s="82">
        <v>1675</v>
      </c>
      <c r="M17" s="82">
        <v>62</v>
      </c>
      <c r="N17" s="82">
        <v>1737</v>
      </c>
      <c r="O17" s="95" t="s">
        <v>601</v>
      </c>
      <c r="P17" s="624" t="s">
        <v>185</v>
      </c>
    </row>
    <row r="18" spans="1:16" ht="39" customHeight="1">
      <c r="A18" s="624"/>
      <c r="B18" s="95" t="s">
        <v>382</v>
      </c>
      <c r="C18" s="82">
        <v>7163</v>
      </c>
      <c r="D18" s="82">
        <v>9812</v>
      </c>
      <c r="E18" s="82">
        <v>16975</v>
      </c>
      <c r="F18" s="82">
        <v>2195</v>
      </c>
      <c r="G18" s="82">
        <v>2656</v>
      </c>
      <c r="H18" s="82">
        <v>4851</v>
      </c>
      <c r="I18" s="82">
        <v>3596</v>
      </c>
      <c r="J18" s="82">
        <v>1705</v>
      </c>
      <c r="K18" s="82">
        <v>5301</v>
      </c>
      <c r="L18" s="82">
        <v>1238</v>
      </c>
      <c r="M18" s="82">
        <v>2112</v>
      </c>
      <c r="N18" s="82">
        <v>3350</v>
      </c>
      <c r="O18" s="95" t="s">
        <v>602</v>
      </c>
      <c r="P18" s="624"/>
    </row>
    <row r="19" spans="1:16" ht="39" customHeight="1">
      <c r="A19" s="624"/>
      <c r="B19" s="95" t="s">
        <v>9</v>
      </c>
      <c r="C19" s="79">
        <v>11777</v>
      </c>
      <c r="D19" s="79">
        <v>10578</v>
      </c>
      <c r="E19" s="79">
        <v>22355</v>
      </c>
      <c r="F19" s="79">
        <v>3846</v>
      </c>
      <c r="G19" s="79">
        <v>3020</v>
      </c>
      <c r="H19" s="79">
        <v>6866</v>
      </c>
      <c r="I19" s="79">
        <v>5049</v>
      </c>
      <c r="J19" s="79">
        <v>1774</v>
      </c>
      <c r="K19" s="79">
        <v>6823</v>
      </c>
      <c r="L19" s="79">
        <v>2913</v>
      </c>
      <c r="M19" s="79">
        <v>2174</v>
      </c>
      <c r="N19" s="79">
        <v>5087</v>
      </c>
      <c r="O19" s="95" t="s">
        <v>8</v>
      </c>
      <c r="P19" s="624"/>
    </row>
    <row r="20" spans="1:16" ht="39" customHeight="1">
      <c r="A20" s="624" t="s">
        <v>672</v>
      </c>
      <c r="B20" s="95" t="s">
        <v>383</v>
      </c>
      <c r="C20" s="82">
        <v>0</v>
      </c>
      <c r="D20" s="82">
        <v>0</v>
      </c>
      <c r="E20" s="82">
        <v>0</v>
      </c>
      <c r="F20" s="82">
        <v>0</v>
      </c>
      <c r="G20" s="82">
        <v>0</v>
      </c>
      <c r="H20" s="82">
        <v>0</v>
      </c>
      <c r="I20" s="82">
        <v>0</v>
      </c>
      <c r="J20" s="82">
        <v>0</v>
      </c>
      <c r="K20" s="82">
        <v>0</v>
      </c>
      <c r="L20" s="82">
        <v>0</v>
      </c>
      <c r="M20" s="82">
        <v>0</v>
      </c>
      <c r="N20" s="82">
        <v>0</v>
      </c>
      <c r="O20" s="95" t="s">
        <v>601</v>
      </c>
      <c r="P20" s="624" t="s">
        <v>674</v>
      </c>
    </row>
    <row r="21" spans="1:16" ht="39" customHeight="1">
      <c r="A21" s="624"/>
      <c r="B21" s="95" t="s">
        <v>382</v>
      </c>
      <c r="C21" s="82">
        <v>96</v>
      </c>
      <c r="D21" s="82">
        <v>104</v>
      </c>
      <c r="E21" s="82">
        <v>200</v>
      </c>
      <c r="F21" s="82">
        <v>89</v>
      </c>
      <c r="G21" s="82">
        <v>57</v>
      </c>
      <c r="H21" s="82">
        <v>146</v>
      </c>
      <c r="I21" s="82">
        <v>95</v>
      </c>
      <c r="J21" s="82">
        <v>25</v>
      </c>
      <c r="K21" s="82">
        <v>120</v>
      </c>
      <c r="L21" s="82">
        <v>54</v>
      </c>
      <c r="M21" s="82">
        <v>10</v>
      </c>
      <c r="N21" s="82">
        <v>64</v>
      </c>
      <c r="O21" s="95" t="s">
        <v>602</v>
      </c>
      <c r="P21" s="624"/>
    </row>
    <row r="22" spans="1:16" ht="39" customHeight="1">
      <c r="A22" s="624"/>
      <c r="B22" s="95" t="s">
        <v>9</v>
      </c>
      <c r="C22" s="79">
        <f>C20+C21</f>
        <v>96</v>
      </c>
      <c r="D22" s="410">
        <f t="shared" ref="D22:N22" si="3">D20+D21</f>
        <v>104</v>
      </c>
      <c r="E22" s="410">
        <f t="shared" si="3"/>
        <v>200</v>
      </c>
      <c r="F22" s="410">
        <f t="shared" si="3"/>
        <v>89</v>
      </c>
      <c r="G22" s="410">
        <f t="shared" si="3"/>
        <v>57</v>
      </c>
      <c r="H22" s="410">
        <f t="shared" si="3"/>
        <v>146</v>
      </c>
      <c r="I22" s="410">
        <f t="shared" si="3"/>
        <v>95</v>
      </c>
      <c r="J22" s="410">
        <f t="shared" si="3"/>
        <v>25</v>
      </c>
      <c r="K22" s="410">
        <f t="shared" si="3"/>
        <v>120</v>
      </c>
      <c r="L22" s="410">
        <f t="shared" si="3"/>
        <v>54</v>
      </c>
      <c r="M22" s="410">
        <f t="shared" si="3"/>
        <v>10</v>
      </c>
      <c r="N22" s="410">
        <f t="shared" si="3"/>
        <v>64</v>
      </c>
      <c r="O22" s="95" t="s">
        <v>8</v>
      </c>
      <c r="P22" s="624"/>
    </row>
    <row r="23" spans="1:16" ht="39" customHeight="1">
      <c r="A23" s="624" t="s">
        <v>673</v>
      </c>
      <c r="B23" s="95" t="s">
        <v>383</v>
      </c>
      <c r="C23" s="82">
        <f>C17+C20</f>
        <v>4614</v>
      </c>
      <c r="D23" s="411">
        <f t="shared" ref="D23:N23" si="4">D17+D20</f>
        <v>766</v>
      </c>
      <c r="E23" s="411">
        <f t="shared" si="4"/>
        <v>5380</v>
      </c>
      <c r="F23" s="411">
        <f t="shared" si="4"/>
        <v>1651</v>
      </c>
      <c r="G23" s="411">
        <f t="shared" si="4"/>
        <v>364</v>
      </c>
      <c r="H23" s="411">
        <f t="shared" si="4"/>
        <v>2015</v>
      </c>
      <c r="I23" s="411">
        <f t="shared" si="4"/>
        <v>1453</v>
      </c>
      <c r="J23" s="411">
        <f t="shared" si="4"/>
        <v>69</v>
      </c>
      <c r="K23" s="411">
        <f t="shared" si="4"/>
        <v>1522</v>
      </c>
      <c r="L23" s="411">
        <f t="shared" si="4"/>
        <v>1675</v>
      </c>
      <c r="M23" s="411">
        <f t="shared" si="4"/>
        <v>62</v>
      </c>
      <c r="N23" s="411">
        <f t="shared" si="4"/>
        <v>1737</v>
      </c>
      <c r="O23" s="95" t="s">
        <v>601</v>
      </c>
      <c r="P23" s="624" t="s">
        <v>675</v>
      </c>
    </row>
    <row r="24" spans="1:16" ht="39" customHeight="1">
      <c r="A24" s="624"/>
      <c r="B24" s="95" t="s">
        <v>382</v>
      </c>
      <c r="C24" s="411">
        <f>C18+C21</f>
        <v>7259</v>
      </c>
      <c r="D24" s="411">
        <f t="shared" ref="D24:N24" si="5">D18+D21</f>
        <v>9916</v>
      </c>
      <c r="E24" s="411">
        <f t="shared" si="5"/>
        <v>17175</v>
      </c>
      <c r="F24" s="411">
        <f t="shared" si="5"/>
        <v>2284</v>
      </c>
      <c r="G24" s="411">
        <f t="shared" si="5"/>
        <v>2713</v>
      </c>
      <c r="H24" s="411">
        <f t="shared" si="5"/>
        <v>4997</v>
      </c>
      <c r="I24" s="411">
        <f t="shared" si="5"/>
        <v>3691</v>
      </c>
      <c r="J24" s="411">
        <f t="shared" si="5"/>
        <v>1730</v>
      </c>
      <c r="K24" s="411">
        <f t="shared" si="5"/>
        <v>5421</v>
      </c>
      <c r="L24" s="411">
        <f t="shared" si="5"/>
        <v>1292</v>
      </c>
      <c r="M24" s="411">
        <f t="shared" si="5"/>
        <v>2122</v>
      </c>
      <c r="N24" s="411">
        <f t="shared" si="5"/>
        <v>3414</v>
      </c>
      <c r="O24" s="95" t="s">
        <v>602</v>
      </c>
      <c r="P24" s="624"/>
    </row>
    <row r="25" spans="1:16" ht="39" customHeight="1">
      <c r="A25" s="624"/>
      <c r="B25" s="95" t="s">
        <v>9</v>
      </c>
      <c r="C25" s="79">
        <f>C23+C24</f>
        <v>11873</v>
      </c>
      <c r="D25" s="410">
        <f t="shared" ref="D25:N25" si="6">D23+D24</f>
        <v>10682</v>
      </c>
      <c r="E25" s="410">
        <f t="shared" si="6"/>
        <v>22555</v>
      </c>
      <c r="F25" s="410">
        <f t="shared" si="6"/>
        <v>3935</v>
      </c>
      <c r="G25" s="410">
        <f t="shared" si="6"/>
        <v>3077</v>
      </c>
      <c r="H25" s="410">
        <f t="shared" si="6"/>
        <v>7012</v>
      </c>
      <c r="I25" s="410">
        <f t="shared" si="6"/>
        <v>5144</v>
      </c>
      <c r="J25" s="410">
        <f t="shared" si="6"/>
        <v>1799</v>
      </c>
      <c r="K25" s="410">
        <f t="shared" si="6"/>
        <v>6943</v>
      </c>
      <c r="L25" s="410">
        <f t="shared" si="6"/>
        <v>2967</v>
      </c>
      <c r="M25" s="410">
        <f t="shared" si="6"/>
        <v>2184</v>
      </c>
      <c r="N25" s="410">
        <f t="shared" si="6"/>
        <v>5151</v>
      </c>
      <c r="O25" s="95" t="s">
        <v>8</v>
      </c>
      <c r="P25" s="624"/>
    </row>
    <row r="26" spans="1:16" ht="39" customHeight="1">
      <c r="A26" s="624" t="s">
        <v>589</v>
      </c>
      <c r="B26" s="95" t="s">
        <v>383</v>
      </c>
      <c r="C26" s="82">
        <v>425</v>
      </c>
      <c r="D26" s="82">
        <v>13</v>
      </c>
      <c r="E26" s="82">
        <v>438</v>
      </c>
      <c r="F26" s="82">
        <v>184</v>
      </c>
      <c r="G26" s="82">
        <v>17</v>
      </c>
      <c r="H26" s="82">
        <v>201</v>
      </c>
      <c r="I26" s="82">
        <v>166</v>
      </c>
      <c r="J26" s="82">
        <v>0</v>
      </c>
      <c r="K26" s="82">
        <v>166</v>
      </c>
      <c r="L26" s="82">
        <v>154</v>
      </c>
      <c r="M26" s="82">
        <v>0</v>
      </c>
      <c r="N26" s="82">
        <v>154</v>
      </c>
      <c r="O26" s="95" t="s">
        <v>601</v>
      </c>
      <c r="P26" s="624" t="s">
        <v>681</v>
      </c>
    </row>
    <row r="27" spans="1:16" ht="39" customHeight="1">
      <c r="A27" s="624"/>
      <c r="B27" s="95" t="s">
        <v>382</v>
      </c>
      <c r="C27" s="82">
        <v>603</v>
      </c>
      <c r="D27" s="82">
        <v>17</v>
      </c>
      <c r="E27" s="82">
        <v>620</v>
      </c>
      <c r="F27" s="82">
        <v>188</v>
      </c>
      <c r="G27" s="82">
        <v>11</v>
      </c>
      <c r="H27" s="82">
        <v>199</v>
      </c>
      <c r="I27" s="82">
        <v>155</v>
      </c>
      <c r="J27" s="82">
        <v>0</v>
      </c>
      <c r="K27" s="82">
        <v>155</v>
      </c>
      <c r="L27" s="82">
        <v>59</v>
      </c>
      <c r="M27" s="82">
        <v>0</v>
      </c>
      <c r="N27" s="82">
        <v>59</v>
      </c>
      <c r="O27" s="95" t="s">
        <v>602</v>
      </c>
      <c r="P27" s="624"/>
    </row>
    <row r="28" spans="1:16" ht="39" customHeight="1">
      <c r="A28" s="624"/>
      <c r="B28" s="95" t="s">
        <v>9</v>
      </c>
      <c r="C28" s="79">
        <v>1028</v>
      </c>
      <c r="D28" s="79">
        <v>30</v>
      </c>
      <c r="E28" s="79">
        <v>1058</v>
      </c>
      <c r="F28" s="79">
        <v>372</v>
      </c>
      <c r="G28" s="79">
        <v>28</v>
      </c>
      <c r="H28" s="79">
        <v>400</v>
      </c>
      <c r="I28" s="79">
        <v>321</v>
      </c>
      <c r="J28" s="79">
        <v>0</v>
      </c>
      <c r="K28" s="79">
        <v>321</v>
      </c>
      <c r="L28" s="79">
        <v>213</v>
      </c>
      <c r="M28" s="79">
        <v>0</v>
      </c>
      <c r="N28" s="79">
        <v>213</v>
      </c>
      <c r="O28" s="95" t="s">
        <v>8</v>
      </c>
      <c r="P28" s="624"/>
    </row>
    <row r="29" spans="1:16" ht="39" customHeight="1">
      <c r="A29" s="624" t="s">
        <v>184</v>
      </c>
      <c r="B29" s="95" t="s">
        <v>383</v>
      </c>
      <c r="C29" s="82">
        <v>9337</v>
      </c>
      <c r="D29" s="82">
        <v>268</v>
      </c>
      <c r="E29" s="82">
        <v>9605</v>
      </c>
      <c r="F29" s="82">
        <v>3159</v>
      </c>
      <c r="G29" s="82">
        <v>180</v>
      </c>
      <c r="H29" s="82">
        <v>3339</v>
      </c>
      <c r="I29" s="82">
        <v>4146</v>
      </c>
      <c r="J29" s="82">
        <v>19</v>
      </c>
      <c r="K29" s="82">
        <v>4165</v>
      </c>
      <c r="L29" s="82">
        <v>2803</v>
      </c>
      <c r="M29" s="82">
        <v>18</v>
      </c>
      <c r="N29" s="82">
        <v>2821</v>
      </c>
      <c r="O29" s="95" t="s">
        <v>601</v>
      </c>
      <c r="P29" s="624" t="s">
        <v>682</v>
      </c>
    </row>
    <row r="30" spans="1:16" ht="39" customHeight="1">
      <c r="A30" s="624"/>
      <c r="B30" s="95" t="s">
        <v>382</v>
      </c>
      <c r="C30" s="82">
        <v>5205</v>
      </c>
      <c r="D30" s="82">
        <v>510</v>
      </c>
      <c r="E30" s="82">
        <v>5715</v>
      </c>
      <c r="F30" s="82">
        <v>1961</v>
      </c>
      <c r="G30" s="82">
        <v>183</v>
      </c>
      <c r="H30" s="82">
        <v>2144</v>
      </c>
      <c r="I30" s="82">
        <v>2908</v>
      </c>
      <c r="J30" s="82">
        <v>41</v>
      </c>
      <c r="K30" s="82">
        <v>2949</v>
      </c>
      <c r="L30" s="82">
        <v>984</v>
      </c>
      <c r="M30" s="82">
        <v>74</v>
      </c>
      <c r="N30" s="82">
        <v>1058</v>
      </c>
      <c r="O30" s="95" t="s">
        <v>602</v>
      </c>
      <c r="P30" s="624"/>
    </row>
    <row r="31" spans="1:16" ht="39" customHeight="1">
      <c r="A31" s="624"/>
      <c r="B31" s="95" t="s">
        <v>9</v>
      </c>
      <c r="C31" s="79">
        <v>14542</v>
      </c>
      <c r="D31" s="79">
        <v>778</v>
      </c>
      <c r="E31" s="79">
        <v>15320</v>
      </c>
      <c r="F31" s="79">
        <v>5120</v>
      </c>
      <c r="G31" s="79">
        <v>363</v>
      </c>
      <c r="H31" s="79">
        <v>5483</v>
      </c>
      <c r="I31" s="79">
        <v>7054</v>
      </c>
      <c r="J31" s="79">
        <v>60</v>
      </c>
      <c r="K31" s="79">
        <v>7114</v>
      </c>
      <c r="L31" s="79">
        <v>3787</v>
      </c>
      <c r="M31" s="79">
        <v>92</v>
      </c>
      <c r="N31" s="79">
        <v>3879</v>
      </c>
      <c r="O31" s="95" t="s">
        <v>8</v>
      </c>
      <c r="P31" s="624"/>
    </row>
    <row r="32" spans="1:16" ht="39" customHeight="1">
      <c r="A32" s="569" t="s">
        <v>1543</v>
      </c>
      <c r="B32" s="569"/>
      <c r="C32" s="569"/>
      <c r="D32" s="569"/>
      <c r="E32" s="569"/>
      <c r="F32" s="569"/>
      <c r="G32" s="595"/>
      <c r="H32" s="631" t="s">
        <v>1544</v>
      </c>
      <c r="I32" s="631"/>
      <c r="J32" s="631"/>
      <c r="K32" s="631"/>
      <c r="L32" s="631"/>
      <c r="M32" s="631"/>
      <c r="N32" s="631"/>
      <c r="O32" s="631"/>
      <c r="P32" s="632"/>
    </row>
    <row r="33" spans="1:17" ht="39" customHeight="1">
      <c r="A33" s="633" t="s">
        <v>71</v>
      </c>
      <c r="B33" s="633" t="s">
        <v>677</v>
      </c>
      <c r="C33" s="636" t="s">
        <v>51</v>
      </c>
      <c r="D33" s="636"/>
      <c r="E33" s="636" t="s">
        <v>50</v>
      </c>
      <c r="F33" s="636" t="s">
        <v>49</v>
      </c>
      <c r="G33" s="636"/>
      <c r="H33" s="636" t="s">
        <v>48</v>
      </c>
      <c r="I33" s="636" t="s">
        <v>47</v>
      </c>
      <c r="J33" s="636"/>
      <c r="K33" s="636" t="s">
        <v>46</v>
      </c>
      <c r="L33" s="636" t="s">
        <v>45</v>
      </c>
      <c r="M33" s="636"/>
      <c r="N33" s="636" t="s">
        <v>298</v>
      </c>
      <c r="O33" s="636" t="s">
        <v>678</v>
      </c>
      <c r="P33" s="636" t="s">
        <v>69</v>
      </c>
      <c r="Q33" s="175"/>
    </row>
    <row r="34" spans="1:17" ht="39" customHeight="1">
      <c r="A34" s="634"/>
      <c r="B34" s="634"/>
      <c r="C34" s="636" t="s">
        <v>50</v>
      </c>
      <c r="D34" s="636"/>
      <c r="E34" s="636"/>
      <c r="F34" s="636" t="s">
        <v>48</v>
      </c>
      <c r="G34" s="636"/>
      <c r="H34" s="636"/>
      <c r="I34" s="636" t="s">
        <v>46</v>
      </c>
      <c r="J34" s="636"/>
      <c r="K34" s="636"/>
      <c r="L34" s="636" t="s">
        <v>160</v>
      </c>
      <c r="M34" s="636"/>
      <c r="N34" s="636"/>
      <c r="O34" s="636"/>
      <c r="P34" s="636"/>
      <c r="Q34" s="175"/>
    </row>
    <row r="35" spans="1:17" ht="39" customHeight="1">
      <c r="A35" s="634"/>
      <c r="B35" s="634"/>
      <c r="C35" s="95" t="s">
        <v>188</v>
      </c>
      <c r="D35" s="95" t="s">
        <v>189</v>
      </c>
      <c r="E35" s="95" t="s">
        <v>9</v>
      </c>
      <c r="F35" s="95" t="s">
        <v>188</v>
      </c>
      <c r="G35" s="95" t="s">
        <v>189</v>
      </c>
      <c r="H35" s="95" t="s">
        <v>9</v>
      </c>
      <c r="I35" s="95" t="s">
        <v>188</v>
      </c>
      <c r="J35" s="95" t="s">
        <v>189</v>
      </c>
      <c r="K35" s="95" t="s">
        <v>9</v>
      </c>
      <c r="L35" s="95" t="s">
        <v>188</v>
      </c>
      <c r="M35" s="95" t="s">
        <v>189</v>
      </c>
      <c r="N35" s="95" t="s">
        <v>9</v>
      </c>
      <c r="O35" s="636"/>
      <c r="P35" s="636"/>
      <c r="Q35" s="175"/>
    </row>
    <row r="36" spans="1:17" ht="39" customHeight="1">
      <c r="A36" s="635"/>
      <c r="B36" s="635"/>
      <c r="C36" s="95" t="s">
        <v>186</v>
      </c>
      <c r="D36" s="95" t="s">
        <v>187</v>
      </c>
      <c r="E36" s="95" t="s">
        <v>8</v>
      </c>
      <c r="F36" s="95" t="s">
        <v>186</v>
      </c>
      <c r="G36" s="95" t="s">
        <v>187</v>
      </c>
      <c r="H36" s="95" t="s">
        <v>8</v>
      </c>
      <c r="I36" s="95" t="s">
        <v>186</v>
      </c>
      <c r="J36" s="95" t="s">
        <v>187</v>
      </c>
      <c r="K36" s="95" t="s">
        <v>8</v>
      </c>
      <c r="L36" s="95" t="s">
        <v>186</v>
      </c>
      <c r="M36" s="95" t="s">
        <v>187</v>
      </c>
      <c r="N36" s="95" t="s">
        <v>8</v>
      </c>
      <c r="O36" s="636"/>
      <c r="P36" s="636"/>
      <c r="Q36" s="175"/>
    </row>
    <row r="37" spans="1:17" s="94" customFormat="1" ht="39" customHeight="1">
      <c r="A37" s="624" t="s">
        <v>586</v>
      </c>
      <c r="B37" s="95" t="s">
        <v>383</v>
      </c>
      <c r="C37" s="82">
        <v>1256</v>
      </c>
      <c r="D37" s="82">
        <v>1258</v>
      </c>
      <c r="E37" s="82">
        <v>2514</v>
      </c>
      <c r="F37" s="82">
        <v>834</v>
      </c>
      <c r="G37" s="82">
        <v>1523</v>
      </c>
      <c r="H37" s="82">
        <v>2357</v>
      </c>
      <c r="I37" s="82">
        <v>1903</v>
      </c>
      <c r="J37" s="82">
        <v>915</v>
      </c>
      <c r="K37" s="82">
        <v>2818</v>
      </c>
      <c r="L37" s="82">
        <v>1165</v>
      </c>
      <c r="M37" s="82">
        <v>390</v>
      </c>
      <c r="N37" s="82">
        <v>1555</v>
      </c>
      <c r="O37" s="95" t="s">
        <v>601</v>
      </c>
      <c r="P37" s="624" t="s">
        <v>679</v>
      </c>
    </row>
    <row r="38" spans="1:17" s="94" customFormat="1" ht="39" customHeight="1">
      <c r="A38" s="624"/>
      <c r="B38" s="95" t="s">
        <v>382</v>
      </c>
      <c r="C38" s="82">
        <v>813</v>
      </c>
      <c r="D38" s="82">
        <v>761</v>
      </c>
      <c r="E38" s="82">
        <v>1574</v>
      </c>
      <c r="F38" s="82">
        <v>360</v>
      </c>
      <c r="G38" s="82">
        <v>805</v>
      </c>
      <c r="H38" s="82">
        <v>1165</v>
      </c>
      <c r="I38" s="82">
        <v>2286</v>
      </c>
      <c r="J38" s="82">
        <v>379</v>
      </c>
      <c r="K38" s="82">
        <v>2665</v>
      </c>
      <c r="L38" s="82">
        <v>697</v>
      </c>
      <c r="M38" s="82">
        <v>227</v>
      </c>
      <c r="N38" s="82">
        <v>924</v>
      </c>
      <c r="O38" s="95" t="s">
        <v>602</v>
      </c>
      <c r="P38" s="624"/>
    </row>
    <row r="39" spans="1:17" s="94" customFormat="1" ht="39" customHeight="1">
      <c r="A39" s="624"/>
      <c r="B39" s="95" t="s">
        <v>9</v>
      </c>
      <c r="C39" s="79">
        <v>2069</v>
      </c>
      <c r="D39" s="79">
        <v>2019</v>
      </c>
      <c r="E39" s="79">
        <v>4088</v>
      </c>
      <c r="F39" s="79">
        <v>1194</v>
      </c>
      <c r="G39" s="79">
        <v>2328</v>
      </c>
      <c r="H39" s="79">
        <v>3522</v>
      </c>
      <c r="I39" s="79">
        <v>4189</v>
      </c>
      <c r="J39" s="79">
        <v>1294</v>
      </c>
      <c r="K39" s="79">
        <v>5483</v>
      </c>
      <c r="L39" s="79">
        <v>1862</v>
      </c>
      <c r="M39" s="79">
        <v>617</v>
      </c>
      <c r="N39" s="79">
        <v>2479</v>
      </c>
      <c r="O39" s="95" t="s">
        <v>8</v>
      </c>
      <c r="P39" s="624"/>
    </row>
    <row r="40" spans="1:17" s="94" customFormat="1" ht="39" customHeight="1">
      <c r="A40" s="624" t="s">
        <v>587</v>
      </c>
      <c r="B40" s="95" t="s">
        <v>383</v>
      </c>
      <c r="C40" s="82">
        <v>270</v>
      </c>
      <c r="D40" s="82">
        <v>18</v>
      </c>
      <c r="E40" s="82">
        <v>288</v>
      </c>
      <c r="F40" s="82">
        <v>252</v>
      </c>
      <c r="G40" s="82">
        <v>71</v>
      </c>
      <c r="H40" s="82">
        <v>323</v>
      </c>
      <c r="I40" s="82">
        <v>267</v>
      </c>
      <c r="J40" s="82">
        <v>11</v>
      </c>
      <c r="K40" s="82">
        <v>278</v>
      </c>
      <c r="L40" s="82">
        <v>171</v>
      </c>
      <c r="M40" s="82">
        <v>14</v>
      </c>
      <c r="N40" s="82">
        <v>185</v>
      </c>
      <c r="O40" s="95" t="s">
        <v>601</v>
      </c>
      <c r="P40" s="624" t="s">
        <v>591</v>
      </c>
    </row>
    <row r="41" spans="1:17" s="94" customFormat="1" ht="39" customHeight="1">
      <c r="A41" s="624"/>
      <c r="B41" s="95" t="s">
        <v>382</v>
      </c>
      <c r="C41" s="82">
        <v>154</v>
      </c>
      <c r="D41" s="82">
        <v>8</v>
      </c>
      <c r="E41" s="82">
        <v>162</v>
      </c>
      <c r="F41" s="82">
        <v>134</v>
      </c>
      <c r="G41" s="82">
        <v>32</v>
      </c>
      <c r="H41" s="82">
        <v>166</v>
      </c>
      <c r="I41" s="82">
        <v>281</v>
      </c>
      <c r="J41" s="82">
        <v>0</v>
      </c>
      <c r="K41" s="82">
        <v>281</v>
      </c>
      <c r="L41" s="82">
        <v>69</v>
      </c>
      <c r="M41" s="82">
        <v>3</v>
      </c>
      <c r="N41" s="82">
        <v>72</v>
      </c>
      <c r="O41" s="95" t="s">
        <v>602</v>
      </c>
      <c r="P41" s="624"/>
    </row>
    <row r="42" spans="1:17" s="94" customFormat="1" ht="39" customHeight="1">
      <c r="A42" s="624"/>
      <c r="B42" s="95" t="s">
        <v>9</v>
      </c>
      <c r="C42" s="79">
        <v>424</v>
      </c>
      <c r="D42" s="79">
        <v>26</v>
      </c>
      <c r="E42" s="79">
        <v>450</v>
      </c>
      <c r="F42" s="79">
        <v>386</v>
      </c>
      <c r="G42" s="79">
        <v>103</v>
      </c>
      <c r="H42" s="79">
        <v>489</v>
      </c>
      <c r="I42" s="79">
        <v>548</v>
      </c>
      <c r="J42" s="79">
        <v>11</v>
      </c>
      <c r="K42" s="79">
        <v>559</v>
      </c>
      <c r="L42" s="79">
        <v>240</v>
      </c>
      <c r="M42" s="79">
        <v>17</v>
      </c>
      <c r="N42" s="79">
        <v>257</v>
      </c>
      <c r="O42" s="95" t="s">
        <v>8</v>
      </c>
      <c r="P42" s="624"/>
    </row>
    <row r="43" spans="1:17" s="94" customFormat="1" ht="39" customHeight="1">
      <c r="A43" s="624" t="s">
        <v>588</v>
      </c>
      <c r="B43" s="95" t="s">
        <v>383</v>
      </c>
      <c r="C43" s="82">
        <f>C37+C40</f>
        <v>1526</v>
      </c>
      <c r="D43" s="473">
        <f t="shared" ref="D43:N43" si="7">D37+D40</f>
        <v>1276</v>
      </c>
      <c r="E43" s="473">
        <f t="shared" si="7"/>
        <v>2802</v>
      </c>
      <c r="F43" s="473">
        <f t="shared" si="7"/>
        <v>1086</v>
      </c>
      <c r="G43" s="473">
        <f t="shared" si="7"/>
        <v>1594</v>
      </c>
      <c r="H43" s="473">
        <f t="shared" si="7"/>
        <v>2680</v>
      </c>
      <c r="I43" s="473">
        <f t="shared" si="7"/>
        <v>2170</v>
      </c>
      <c r="J43" s="473">
        <f t="shared" si="7"/>
        <v>926</v>
      </c>
      <c r="K43" s="473">
        <f t="shared" si="7"/>
        <v>3096</v>
      </c>
      <c r="L43" s="473">
        <f t="shared" si="7"/>
        <v>1336</v>
      </c>
      <c r="M43" s="473">
        <f t="shared" si="7"/>
        <v>404</v>
      </c>
      <c r="N43" s="473">
        <f t="shared" si="7"/>
        <v>1740</v>
      </c>
      <c r="O43" s="95" t="s">
        <v>601</v>
      </c>
      <c r="P43" s="624" t="s">
        <v>680</v>
      </c>
    </row>
    <row r="44" spans="1:17" s="94" customFormat="1" ht="39" customHeight="1">
      <c r="A44" s="624"/>
      <c r="B44" s="95" t="s">
        <v>382</v>
      </c>
      <c r="C44" s="473">
        <f>C38+C41</f>
        <v>967</v>
      </c>
      <c r="D44" s="473">
        <f t="shared" ref="D44:N44" si="8">D38+D41</f>
        <v>769</v>
      </c>
      <c r="E44" s="473">
        <f t="shared" si="8"/>
        <v>1736</v>
      </c>
      <c r="F44" s="473">
        <f t="shared" si="8"/>
        <v>494</v>
      </c>
      <c r="G44" s="473">
        <f t="shared" si="8"/>
        <v>837</v>
      </c>
      <c r="H44" s="473">
        <f t="shared" si="8"/>
        <v>1331</v>
      </c>
      <c r="I44" s="473">
        <f t="shared" si="8"/>
        <v>2567</v>
      </c>
      <c r="J44" s="473">
        <f t="shared" si="8"/>
        <v>379</v>
      </c>
      <c r="K44" s="473">
        <f t="shared" si="8"/>
        <v>2946</v>
      </c>
      <c r="L44" s="473">
        <f t="shared" si="8"/>
        <v>766</v>
      </c>
      <c r="M44" s="473">
        <f t="shared" si="8"/>
        <v>230</v>
      </c>
      <c r="N44" s="473">
        <f t="shared" si="8"/>
        <v>996</v>
      </c>
      <c r="O44" s="95" t="s">
        <v>602</v>
      </c>
      <c r="P44" s="624"/>
    </row>
    <row r="45" spans="1:17" s="94" customFormat="1" ht="39" customHeight="1">
      <c r="A45" s="624"/>
      <c r="B45" s="95" t="s">
        <v>9</v>
      </c>
      <c r="C45" s="79">
        <f>C43+C44</f>
        <v>2493</v>
      </c>
      <c r="D45" s="472">
        <f t="shared" ref="D45:N45" si="9">D43+D44</f>
        <v>2045</v>
      </c>
      <c r="E45" s="472">
        <f t="shared" si="9"/>
        <v>4538</v>
      </c>
      <c r="F45" s="472">
        <f t="shared" si="9"/>
        <v>1580</v>
      </c>
      <c r="G45" s="472">
        <f t="shared" si="9"/>
        <v>2431</v>
      </c>
      <c r="H45" s="472">
        <f t="shared" si="9"/>
        <v>4011</v>
      </c>
      <c r="I45" s="472">
        <f t="shared" si="9"/>
        <v>4737</v>
      </c>
      <c r="J45" s="472">
        <f t="shared" si="9"/>
        <v>1305</v>
      </c>
      <c r="K45" s="472">
        <f t="shared" si="9"/>
        <v>6042</v>
      </c>
      <c r="L45" s="472">
        <f t="shared" si="9"/>
        <v>2102</v>
      </c>
      <c r="M45" s="472">
        <f t="shared" si="9"/>
        <v>634</v>
      </c>
      <c r="N45" s="472">
        <f t="shared" si="9"/>
        <v>2736</v>
      </c>
      <c r="O45" s="95" t="s">
        <v>8</v>
      </c>
      <c r="P45" s="624"/>
    </row>
    <row r="46" spans="1:17" ht="39" customHeight="1">
      <c r="A46" s="624" t="s">
        <v>671</v>
      </c>
      <c r="B46" s="95" t="s">
        <v>383</v>
      </c>
      <c r="C46" s="82">
        <v>2365</v>
      </c>
      <c r="D46" s="82">
        <v>17</v>
      </c>
      <c r="E46" s="82">
        <v>2382</v>
      </c>
      <c r="F46" s="82">
        <v>2000</v>
      </c>
      <c r="G46" s="82">
        <v>35</v>
      </c>
      <c r="H46" s="82">
        <v>2035</v>
      </c>
      <c r="I46" s="82">
        <v>1158</v>
      </c>
      <c r="J46" s="82">
        <v>234</v>
      </c>
      <c r="K46" s="82">
        <v>1392</v>
      </c>
      <c r="L46" s="82">
        <v>953</v>
      </c>
      <c r="M46" s="82">
        <v>14</v>
      </c>
      <c r="N46" s="82">
        <v>967</v>
      </c>
      <c r="O46" s="95" t="s">
        <v>601</v>
      </c>
      <c r="P46" s="624" t="s">
        <v>185</v>
      </c>
    </row>
    <row r="47" spans="1:17" ht="39" customHeight="1">
      <c r="A47" s="624"/>
      <c r="B47" s="95" t="s">
        <v>382</v>
      </c>
      <c r="C47" s="82">
        <v>3758</v>
      </c>
      <c r="D47" s="82">
        <v>1875</v>
      </c>
      <c r="E47" s="82">
        <v>5633</v>
      </c>
      <c r="F47" s="82">
        <v>1399</v>
      </c>
      <c r="G47" s="82">
        <v>3113</v>
      </c>
      <c r="H47" s="82">
        <v>4512</v>
      </c>
      <c r="I47" s="82">
        <v>6363</v>
      </c>
      <c r="J47" s="82">
        <v>2223</v>
      </c>
      <c r="K47" s="82">
        <v>8586</v>
      </c>
      <c r="L47" s="82">
        <v>2612</v>
      </c>
      <c r="M47" s="82">
        <v>1047</v>
      </c>
      <c r="N47" s="82">
        <v>3659</v>
      </c>
      <c r="O47" s="95" t="s">
        <v>602</v>
      </c>
      <c r="P47" s="624"/>
    </row>
    <row r="48" spans="1:17" ht="39" customHeight="1">
      <c r="A48" s="624"/>
      <c r="B48" s="95" t="s">
        <v>9</v>
      </c>
      <c r="C48" s="79">
        <v>6123</v>
      </c>
      <c r="D48" s="79">
        <v>1892</v>
      </c>
      <c r="E48" s="79">
        <v>8015</v>
      </c>
      <c r="F48" s="79">
        <v>3399</v>
      </c>
      <c r="G48" s="79">
        <v>3148</v>
      </c>
      <c r="H48" s="79">
        <v>6547</v>
      </c>
      <c r="I48" s="79">
        <v>7521</v>
      </c>
      <c r="J48" s="79">
        <v>2457</v>
      </c>
      <c r="K48" s="79">
        <v>9978</v>
      </c>
      <c r="L48" s="79">
        <v>3565</v>
      </c>
      <c r="M48" s="79">
        <v>1061</v>
      </c>
      <c r="N48" s="79">
        <v>4626</v>
      </c>
      <c r="O48" s="95" t="s">
        <v>8</v>
      </c>
      <c r="P48" s="624"/>
    </row>
    <row r="49" spans="1:17" ht="39" customHeight="1">
      <c r="A49" s="624" t="s">
        <v>672</v>
      </c>
      <c r="B49" s="95" t="s">
        <v>383</v>
      </c>
      <c r="C49" s="82">
        <v>0</v>
      </c>
      <c r="D49" s="82">
        <v>0</v>
      </c>
      <c r="E49" s="82">
        <v>0</v>
      </c>
      <c r="F49" s="82">
        <v>0</v>
      </c>
      <c r="G49" s="82">
        <v>0</v>
      </c>
      <c r="H49" s="82">
        <v>0</v>
      </c>
      <c r="I49" s="82">
        <v>0</v>
      </c>
      <c r="J49" s="82">
        <v>0</v>
      </c>
      <c r="K49" s="82">
        <v>0</v>
      </c>
      <c r="L49" s="82">
        <v>0</v>
      </c>
      <c r="M49" s="82">
        <v>0</v>
      </c>
      <c r="N49" s="82">
        <v>0</v>
      </c>
      <c r="O49" s="95" t="s">
        <v>601</v>
      </c>
      <c r="P49" s="624" t="s">
        <v>674</v>
      </c>
    </row>
    <row r="50" spans="1:17" ht="39" customHeight="1">
      <c r="A50" s="624"/>
      <c r="B50" s="95" t="s">
        <v>382</v>
      </c>
      <c r="C50" s="82">
        <v>72</v>
      </c>
      <c r="D50" s="82">
        <v>40</v>
      </c>
      <c r="E50" s="82">
        <v>112</v>
      </c>
      <c r="F50" s="82">
        <v>76</v>
      </c>
      <c r="G50" s="82">
        <v>37</v>
      </c>
      <c r="H50" s="82">
        <v>113</v>
      </c>
      <c r="I50" s="82">
        <v>91</v>
      </c>
      <c r="J50" s="82">
        <v>15</v>
      </c>
      <c r="K50" s="82">
        <v>106</v>
      </c>
      <c r="L50" s="82">
        <v>17</v>
      </c>
      <c r="M50" s="82">
        <v>19</v>
      </c>
      <c r="N50" s="82">
        <v>36</v>
      </c>
      <c r="O50" s="95" t="s">
        <v>602</v>
      </c>
      <c r="P50" s="624"/>
    </row>
    <row r="51" spans="1:17" ht="39" customHeight="1">
      <c r="A51" s="624"/>
      <c r="B51" s="95" t="s">
        <v>9</v>
      </c>
      <c r="C51" s="79">
        <f>C49+C50</f>
        <v>72</v>
      </c>
      <c r="D51" s="410">
        <f t="shared" ref="D51:N51" si="10">D49+D50</f>
        <v>40</v>
      </c>
      <c r="E51" s="410">
        <f t="shared" si="10"/>
        <v>112</v>
      </c>
      <c r="F51" s="410">
        <f t="shared" si="10"/>
        <v>76</v>
      </c>
      <c r="G51" s="410">
        <f t="shared" si="10"/>
        <v>37</v>
      </c>
      <c r="H51" s="410">
        <f t="shared" si="10"/>
        <v>113</v>
      </c>
      <c r="I51" s="410">
        <f t="shared" si="10"/>
        <v>91</v>
      </c>
      <c r="J51" s="410">
        <f t="shared" si="10"/>
        <v>15</v>
      </c>
      <c r="K51" s="410">
        <f t="shared" si="10"/>
        <v>106</v>
      </c>
      <c r="L51" s="410">
        <f t="shared" si="10"/>
        <v>17</v>
      </c>
      <c r="M51" s="410">
        <f t="shared" si="10"/>
        <v>19</v>
      </c>
      <c r="N51" s="410">
        <f t="shared" si="10"/>
        <v>36</v>
      </c>
      <c r="O51" s="95" t="s">
        <v>8</v>
      </c>
      <c r="P51" s="624"/>
    </row>
    <row r="52" spans="1:17" ht="39" customHeight="1">
      <c r="A52" s="624" t="s">
        <v>673</v>
      </c>
      <c r="B52" s="95" t="s">
        <v>383</v>
      </c>
      <c r="C52" s="82">
        <f>C46+C49</f>
        <v>2365</v>
      </c>
      <c r="D52" s="473">
        <f t="shared" ref="D52:N52" si="11">D46+D49</f>
        <v>17</v>
      </c>
      <c r="E52" s="473">
        <f t="shared" si="11"/>
        <v>2382</v>
      </c>
      <c r="F52" s="473">
        <f t="shared" si="11"/>
        <v>2000</v>
      </c>
      <c r="G52" s="473">
        <f t="shared" si="11"/>
        <v>35</v>
      </c>
      <c r="H52" s="473">
        <f t="shared" si="11"/>
        <v>2035</v>
      </c>
      <c r="I52" s="473">
        <f t="shared" si="11"/>
        <v>1158</v>
      </c>
      <c r="J52" s="473">
        <f t="shared" si="11"/>
        <v>234</v>
      </c>
      <c r="K52" s="473">
        <f t="shared" si="11"/>
        <v>1392</v>
      </c>
      <c r="L52" s="473">
        <f t="shared" si="11"/>
        <v>953</v>
      </c>
      <c r="M52" s="473">
        <f t="shared" si="11"/>
        <v>14</v>
      </c>
      <c r="N52" s="473">
        <f t="shared" si="11"/>
        <v>967</v>
      </c>
      <c r="O52" s="95" t="s">
        <v>601</v>
      </c>
      <c r="P52" s="624" t="s">
        <v>675</v>
      </c>
    </row>
    <row r="53" spans="1:17" ht="39" customHeight="1">
      <c r="A53" s="624"/>
      <c r="B53" s="95" t="s">
        <v>382</v>
      </c>
      <c r="C53" s="411">
        <f>C47+C50</f>
        <v>3830</v>
      </c>
      <c r="D53" s="473">
        <f t="shared" ref="D53:N53" si="12">D47+D50</f>
        <v>1915</v>
      </c>
      <c r="E53" s="473">
        <f t="shared" si="12"/>
        <v>5745</v>
      </c>
      <c r="F53" s="473">
        <f t="shared" si="12"/>
        <v>1475</v>
      </c>
      <c r="G53" s="473">
        <f t="shared" si="12"/>
        <v>3150</v>
      </c>
      <c r="H53" s="473">
        <f t="shared" si="12"/>
        <v>4625</v>
      </c>
      <c r="I53" s="473">
        <f t="shared" si="12"/>
        <v>6454</v>
      </c>
      <c r="J53" s="473">
        <f t="shared" si="12"/>
        <v>2238</v>
      </c>
      <c r="K53" s="473">
        <f t="shared" si="12"/>
        <v>8692</v>
      </c>
      <c r="L53" s="473">
        <f t="shared" si="12"/>
        <v>2629</v>
      </c>
      <c r="M53" s="473">
        <f t="shared" si="12"/>
        <v>1066</v>
      </c>
      <c r="N53" s="473">
        <f t="shared" si="12"/>
        <v>3695</v>
      </c>
      <c r="O53" s="95" t="s">
        <v>602</v>
      </c>
      <c r="P53" s="624"/>
    </row>
    <row r="54" spans="1:17" ht="39" customHeight="1">
      <c r="A54" s="624"/>
      <c r="B54" s="95" t="s">
        <v>9</v>
      </c>
      <c r="C54" s="79">
        <f>C52+C53</f>
        <v>6195</v>
      </c>
      <c r="D54" s="410">
        <f t="shared" ref="D54:N54" si="13">D52+D53</f>
        <v>1932</v>
      </c>
      <c r="E54" s="410">
        <f t="shared" si="13"/>
        <v>8127</v>
      </c>
      <c r="F54" s="410">
        <f t="shared" si="13"/>
        <v>3475</v>
      </c>
      <c r="G54" s="410">
        <f t="shared" si="13"/>
        <v>3185</v>
      </c>
      <c r="H54" s="410">
        <f t="shared" si="13"/>
        <v>6660</v>
      </c>
      <c r="I54" s="410">
        <f t="shared" si="13"/>
        <v>7612</v>
      </c>
      <c r="J54" s="410">
        <f t="shared" si="13"/>
        <v>2472</v>
      </c>
      <c r="K54" s="410">
        <f t="shared" si="13"/>
        <v>10084</v>
      </c>
      <c r="L54" s="410">
        <f t="shared" si="13"/>
        <v>3582</v>
      </c>
      <c r="M54" s="410">
        <f t="shared" si="13"/>
        <v>1080</v>
      </c>
      <c r="N54" s="410">
        <f t="shared" si="13"/>
        <v>4662</v>
      </c>
      <c r="O54" s="95" t="s">
        <v>8</v>
      </c>
      <c r="P54" s="624"/>
    </row>
    <row r="55" spans="1:17" ht="39" customHeight="1">
      <c r="A55" s="624" t="s">
        <v>589</v>
      </c>
      <c r="B55" s="95" t="s">
        <v>383</v>
      </c>
      <c r="C55" s="82">
        <v>176</v>
      </c>
      <c r="D55" s="82">
        <v>1</v>
      </c>
      <c r="E55" s="82">
        <v>177</v>
      </c>
      <c r="F55" s="82">
        <v>220</v>
      </c>
      <c r="G55" s="82">
        <v>0</v>
      </c>
      <c r="H55" s="82">
        <v>220</v>
      </c>
      <c r="I55" s="82">
        <v>162</v>
      </c>
      <c r="J55" s="82">
        <v>15</v>
      </c>
      <c r="K55" s="82">
        <v>177</v>
      </c>
      <c r="L55" s="82">
        <v>89</v>
      </c>
      <c r="M55" s="82">
        <v>0</v>
      </c>
      <c r="N55" s="82">
        <v>89</v>
      </c>
      <c r="O55" s="95" t="s">
        <v>601</v>
      </c>
      <c r="P55" s="624" t="s">
        <v>681</v>
      </c>
    </row>
    <row r="56" spans="1:17" ht="39" customHeight="1">
      <c r="A56" s="624"/>
      <c r="B56" s="95" t="s">
        <v>382</v>
      </c>
      <c r="C56" s="82">
        <v>78</v>
      </c>
      <c r="D56" s="82">
        <v>0</v>
      </c>
      <c r="E56" s="82">
        <v>78</v>
      </c>
      <c r="F56" s="82">
        <v>63</v>
      </c>
      <c r="G56" s="82">
        <v>0</v>
      </c>
      <c r="H56" s="82">
        <v>63</v>
      </c>
      <c r="I56" s="82">
        <v>243</v>
      </c>
      <c r="J56" s="82">
        <v>17</v>
      </c>
      <c r="K56" s="82">
        <v>260</v>
      </c>
      <c r="L56" s="82">
        <v>43</v>
      </c>
      <c r="M56" s="82">
        <v>0</v>
      </c>
      <c r="N56" s="82">
        <v>43</v>
      </c>
      <c r="O56" s="95" t="s">
        <v>602</v>
      </c>
      <c r="P56" s="624"/>
    </row>
    <row r="57" spans="1:17" ht="39" customHeight="1">
      <c r="A57" s="624"/>
      <c r="B57" s="95" t="s">
        <v>9</v>
      </c>
      <c r="C57" s="79">
        <v>254</v>
      </c>
      <c r="D57" s="79">
        <v>1</v>
      </c>
      <c r="E57" s="79">
        <v>255</v>
      </c>
      <c r="F57" s="79">
        <v>283</v>
      </c>
      <c r="G57" s="79">
        <v>0</v>
      </c>
      <c r="H57" s="79">
        <v>283</v>
      </c>
      <c r="I57" s="79">
        <v>405</v>
      </c>
      <c r="J57" s="79">
        <v>32</v>
      </c>
      <c r="K57" s="79">
        <v>437</v>
      </c>
      <c r="L57" s="79">
        <v>132</v>
      </c>
      <c r="M57" s="79">
        <v>0</v>
      </c>
      <c r="N57" s="79">
        <v>132</v>
      </c>
      <c r="O57" s="95" t="s">
        <v>8</v>
      </c>
      <c r="P57" s="624"/>
    </row>
    <row r="58" spans="1:17" ht="39" customHeight="1">
      <c r="A58" s="624" t="s">
        <v>184</v>
      </c>
      <c r="B58" s="95" t="s">
        <v>383</v>
      </c>
      <c r="C58" s="82">
        <v>4893</v>
      </c>
      <c r="D58" s="82">
        <v>34</v>
      </c>
      <c r="E58" s="82">
        <v>4927</v>
      </c>
      <c r="F58" s="82">
        <v>5292</v>
      </c>
      <c r="G58" s="82">
        <v>28</v>
      </c>
      <c r="H58" s="82">
        <v>5320</v>
      </c>
      <c r="I58" s="82">
        <v>3206</v>
      </c>
      <c r="J58" s="82">
        <v>164</v>
      </c>
      <c r="K58" s="82">
        <v>3370</v>
      </c>
      <c r="L58" s="82">
        <v>1947</v>
      </c>
      <c r="M58" s="82">
        <v>18</v>
      </c>
      <c r="N58" s="82">
        <v>1965</v>
      </c>
      <c r="O58" s="95" t="s">
        <v>601</v>
      </c>
      <c r="P58" s="624" t="s">
        <v>682</v>
      </c>
    </row>
    <row r="59" spans="1:17" ht="39" customHeight="1">
      <c r="A59" s="624"/>
      <c r="B59" s="95" t="s">
        <v>382</v>
      </c>
      <c r="C59" s="82">
        <v>1771</v>
      </c>
      <c r="D59" s="82">
        <v>151</v>
      </c>
      <c r="E59" s="82">
        <v>1922</v>
      </c>
      <c r="F59" s="82">
        <v>953</v>
      </c>
      <c r="G59" s="82">
        <v>138</v>
      </c>
      <c r="H59" s="82">
        <v>1091</v>
      </c>
      <c r="I59" s="82">
        <v>3670</v>
      </c>
      <c r="J59" s="82">
        <v>185</v>
      </c>
      <c r="K59" s="82">
        <v>3855</v>
      </c>
      <c r="L59" s="82">
        <v>1138</v>
      </c>
      <c r="M59" s="82">
        <v>20</v>
      </c>
      <c r="N59" s="82">
        <v>1158</v>
      </c>
      <c r="O59" s="95" t="s">
        <v>602</v>
      </c>
      <c r="P59" s="624"/>
    </row>
    <row r="60" spans="1:17" ht="39" customHeight="1">
      <c r="A60" s="624"/>
      <c r="B60" s="95" t="s">
        <v>9</v>
      </c>
      <c r="C60" s="79">
        <v>6664</v>
      </c>
      <c r="D60" s="79">
        <v>185</v>
      </c>
      <c r="E60" s="79">
        <v>6849</v>
      </c>
      <c r="F60" s="79">
        <v>6245</v>
      </c>
      <c r="G60" s="79">
        <v>166</v>
      </c>
      <c r="H60" s="79">
        <v>6411</v>
      </c>
      <c r="I60" s="79">
        <v>6876</v>
      </c>
      <c r="J60" s="79">
        <v>349</v>
      </c>
      <c r="K60" s="79">
        <v>7225</v>
      </c>
      <c r="L60" s="79">
        <v>3085</v>
      </c>
      <c r="M60" s="79">
        <v>38</v>
      </c>
      <c r="N60" s="79">
        <v>3123</v>
      </c>
      <c r="O60" s="95" t="s">
        <v>8</v>
      </c>
      <c r="P60" s="624"/>
    </row>
    <row r="61" spans="1:17" ht="39" customHeight="1">
      <c r="A61" s="569" t="s">
        <v>1543</v>
      </c>
      <c r="B61" s="569"/>
      <c r="C61" s="569"/>
      <c r="D61" s="569"/>
      <c r="E61" s="569"/>
      <c r="F61" s="569"/>
      <c r="G61" s="595"/>
      <c r="H61" s="631" t="s">
        <v>1544</v>
      </c>
      <c r="I61" s="631"/>
      <c r="J61" s="631"/>
      <c r="K61" s="631"/>
      <c r="L61" s="631"/>
      <c r="M61" s="631"/>
      <c r="N61" s="631"/>
      <c r="O61" s="631"/>
      <c r="P61" s="632"/>
    </row>
    <row r="62" spans="1:17" ht="39" customHeight="1">
      <c r="A62" s="633" t="s">
        <v>71</v>
      </c>
      <c r="B62" s="633" t="s">
        <v>677</v>
      </c>
      <c r="C62" s="636" t="s">
        <v>43</v>
      </c>
      <c r="D62" s="636"/>
      <c r="E62" s="636" t="s">
        <v>42</v>
      </c>
      <c r="F62" s="636" t="s">
        <v>41</v>
      </c>
      <c r="G62" s="636"/>
      <c r="H62" s="636" t="s">
        <v>40</v>
      </c>
      <c r="I62" s="636" t="s">
        <v>159</v>
      </c>
      <c r="J62" s="636"/>
      <c r="K62" s="636" t="s">
        <v>38</v>
      </c>
      <c r="L62" s="636" t="s">
        <v>37</v>
      </c>
      <c r="M62" s="636"/>
      <c r="N62" s="636" t="s">
        <v>36</v>
      </c>
      <c r="O62" s="636" t="s">
        <v>678</v>
      </c>
      <c r="P62" s="636" t="s">
        <v>69</v>
      </c>
      <c r="Q62" s="175"/>
    </row>
    <row r="63" spans="1:17" ht="39" customHeight="1">
      <c r="A63" s="634"/>
      <c r="B63" s="634"/>
      <c r="C63" s="636" t="s">
        <v>42</v>
      </c>
      <c r="D63" s="636"/>
      <c r="E63" s="636"/>
      <c r="F63" s="636" t="s">
        <v>40</v>
      </c>
      <c r="G63" s="636"/>
      <c r="H63" s="636"/>
      <c r="I63" s="636" t="s">
        <v>38</v>
      </c>
      <c r="J63" s="636"/>
      <c r="K63" s="636"/>
      <c r="L63" s="636" t="s">
        <v>36</v>
      </c>
      <c r="M63" s="636"/>
      <c r="N63" s="636"/>
      <c r="O63" s="636"/>
      <c r="P63" s="636"/>
      <c r="Q63" s="175"/>
    </row>
    <row r="64" spans="1:17" ht="39" customHeight="1">
      <c r="A64" s="634"/>
      <c r="B64" s="634"/>
      <c r="C64" s="95" t="s">
        <v>188</v>
      </c>
      <c r="D64" s="95" t="s">
        <v>189</v>
      </c>
      <c r="E64" s="95" t="s">
        <v>9</v>
      </c>
      <c r="F64" s="95" t="s">
        <v>188</v>
      </c>
      <c r="G64" s="95" t="s">
        <v>189</v>
      </c>
      <c r="H64" s="95" t="s">
        <v>9</v>
      </c>
      <c r="I64" s="95" t="s">
        <v>188</v>
      </c>
      <c r="J64" s="95" t="s">
        <v>189</v>
      </c>
      <c r="K64" s="95" t="s">
        <v>9</v>
      </c>
      <c r="L64" s="95" t="s">
        <v>188</v>
      </c>
      <c r="M64" s="95" t="s">
        <v>189</v>
      </c>
      <c r="N64" s="95" t="s">
        <v>9</v>
      </c>
      <c r="O64" s="636"/>
      <c r="P64" s="636"/>
      <c r="Q64" s="175"/>
    </row>
    <row r="65" spans="1:17" ht="39" customHeight="1">
      <c r="A65" s="635"/>
      <c r="B65" s="635"/>
      <c r="C65" s="95" t="s">
        <v>186</v>
      </c>
      <c r="D65" s="95" t="s">
        <v>187</v>
      </c>
      <c r="E65" s="95" t="s">
        <v>8</v>
      </c>
      <c r="F65" s="95" t="s">
        <v>186</v>
      </c>
      <c r="G65" s="95" t="s">
        <v>187</v>
      </c>
      <c r="H65" s="95" t="s">
        <v>8</v>
      </c>
      <c r="I65" s="95" t="s">
        <v>186</v>
      </c>
      <c r="J65" s="95" t="s">
        <v>187</v>
      </c>
      <c r="K65" s="95" t="s">
        <v>8</v>
      </c>
      <c r="L65" s="95" t="s">
        <v>186</v>
      </c>
      <c r="M65" s="95" t="s">
        <v>187</v>
      </c>
      <c r="N65" s="95" t="s">
        <v>8</v>
      </c>
      <c r="O65" s="636"/>
      <c r="P65" s="636"/>
      <c r="Q65" s="175"/>
    </row>
    <row r="66" spans="1:17" s="94" customFormat="1" ht="39" customHeight="1">
      <c r="A66" s="624" t="s">
        <v>586</v>
      </c>
      <c r="B66" s="95" t="s">
        <v>383</v>
      </c>
      <c r="C66" s="82">
        <v>125</v>
      </c>
      <c r="D66" s="82">
        <v>506</v>
      </c>
      <c r="E66" s="82">
        <v>631</v>
      </c>
      <c r="F66" s="82">
        <v>1289</v>
      </c>
      <c r="G66" s="82">
        <v>1099</v>
      </c>
      <c r="H66" s="82">
        <v>2388</v>
      </c>
      <c r="I66" s="82">
        <v>107</v>
      </c>
      <c r="J66" s="82">
        <v>649</v>
      </c>
      <c r="K66" s="82">
        <v>756</v>
      </c>
      <c r="L66" s="82">
        <v>256</v>
      </c>
      <c r="M66" s="82">
        <v>952</v>
      </c>
      <c r="N66" s="82">
        <v>1208</v>
      </c>
      <c r="O66" s="95" t="s">
        <v>601</v>
      </c>
      <c r="P66" s="624" t="s">
        <v>679</v>
      </c>
    </row>
    <row r="67" spans="1:17" s="94" customFormat="1" ht="39" customHeight="1">
      <c r="A67" s="624"/>
      <c r="B67" s="95" t="s">
        <v>382</v>
      </c>
      <c r="C67" s="82">
        <v>29</v>
      </c>
      <c r="D67" s="82">
        <v>262</v>
      </c>
      <c r="E67" s="82">
        <v>291</v>
      </c>
      <c r="F67" s="82">
        <v>462</v>
      </c>
      <c r="G67" s="82">
        <v>522</v>
      </c>
      <c r="H67" s="82">
        <v>984</v>
      </c>
      <c r="I67" s="82">
        <v>8</v>
      </c>
      <c r="J67" s="82">
        <v>341</v>
      </c>
      <c r="K67" s="82">
        <v>349</v>
      </c>
      <c r="L67" s="82">
        <v>237</v>
      </c>
      <c r="M67" s="82">
        <v>615</v>
      </c>
      <c r="N67" s="82">
        <v>852</v>
      </c>
      <c r="O67" s="95" t="s">
        <v>602</v>
      </c>
      <c r="P67" s="624"/>
    </row>
    <row r="68" spans="1:17" s="94" customFormat="1" ht="39" customHeight="1">
      <c r="A68" s="624"/>
      <c r="B68" s="95" t="s">
        <v>9</v>
      </c>
      <c r="C68" s="79">
        <v>154</v>
      </c>
      <c r="D68" s="79">
        <v>768</v>
      </c>
      <c r="E68" s="79">
        <v>922</v>
      </c>
      <c r="F68" s="79">
        <v>1751</v>
      </c>
      <c r="G68" s="79">
        <v>1621</v>
      </c>
      <c r="H68" s="79">
        <v>3372</v>
      </c>
      <c r="I68" s="79">
        <v>115</v>
      </c>
      <c r="J68" s="79">
        <v>990</v>
      </c>
      <c r="K68" s="79">
        <v>1105</v>
      </c>
      <c r="L68" s="79">
        <v>493</v>
      </c>
      <c r="M68" s="79">
        <v>1567</v>
      </c>
      <c r="N68" s="79">
        <v>2060</v>
      </c>
      <c r="O68" s="95" t="s">
        <v>8</v>
      </c>
      <c r="P68" s="624"/>
    </row>
    <row r="69" spans="1:17" s="94" customFormat="1" ht="39" customHeight="1">
      <c r="A69" s="624" t="s">
        <v>587</v>
      </c>
      <c r="B69" s="95" t="s">
        <v>383</v>
      </c>
      <c r="C69" s="82">
        <v>91</v>
      </c>
      <c r="D69" s="82">
        <v>8</v>
      </c>
      <c r="E69" s="82">
        <v>99</v>
      </c>
      <c r="F69" s="82">
        <v>407</v>
      </c>
      <c r="G69" s="82">
        <v>14</v>
      </c>
      <c r="H69" s="82">
        <v>421</v>
      </c>
      <c r="I69" s="82">
        <v>46</v>
      </c>
      <c r="J69" s="82">
        <v>17</v>
      </c>
      <c r="K69" s="82">
        <v>63</v>
      </c>
      <c r="L69" s="82">
        <v>91</v>
      </c>
      <c r="M69" s="82">
        <v>18</v>
      </c>
      <c r="N69" s="82">
        <v>109</v>
      </c>
      <c r="O69" s="95" t="s">
        <v>601</v>
      </c>
      <c r="P69" s="624" t="s">
        <v>591</v>
      </c>
    </row>
    <row r="70" spans="1:17" s="94" customFormat="1" ht="39" customHeight="1">
      <c r="A70" s="624"/>
      <c r="B70" s="95" t="s">
        <v>382</v>
      </c>
      <c r="C70" s="82">
        <v>32</v>
      </c>
      <c r="D70" s="82">
        <v>6</v>
      </c>
      <c r="E70" s="82">
        <v>38</v>
      </c>
      <c r="F70" s="82">
        <v>78</v>
      </c>
      <c r="G70" s="82">
        <v>4</v>
      </c>
      <c r="H70" s="82">
        <v>82</v>
      </c>
      <c r="I70" s="82">
        <v>81</v>
      </c>
      <c r="J70" s="82">
        <v>7</v>
      </c>
      <c r="K70" s="82">
        <v>88</v>
      </c>
      <c r="L70" s="82">
        <v>113</v>
      </c>
      <c r="M70" s="82">
        <v>5</v>
      </c>
      <c r="N70" s="82">
        <v>118</v>
      </c>
      <c r="O70" s="95" t="s">
        <v>602</v>
      </c>
      <c r="P70" s="624"/>
    </row>
    <row r="71" spans="1:17" s="94" customFormat="1" ht="39" customHeight="1">
      <c r="A71" s="624"/>
      <c r="B71" s="95" t="s">
        <v>9</v>
      </c>
      <c r="C71" s="79">
        <v>123</v>
      </c>
      <c r="D71" s="79">
        <v>14</v>
      </c>
      <c r="E71" s="79">
        <v>137</v>
      </c>
      <c r="F71" s="79">
        <v>485</v>
      </c>
      <c r="G71" s="79">
        <v>18</v>
      </c>
      <c r="H71" s="79">
        <v>503</v>
      </c>
      <c r="I71" s="79">
        <v>127</v>
      </c>
      <c r="J71" s="79">
        <v>24</v>
      </c>
      <c r="K71" s="79">
        <v>151</v>
      </c>
      <c r="L71" s="79">
        <v>204</v>
      </c>
      <c r="M71" s="79">
        <v>23</v>
      </c>
      <c r="N71" s="79">
        <v>227</v>
      </c>
      <c r="O71" s="95" t="s">
        <v>8</v>
      </c>
      <c r="P71" s="624"/>
    </row>
    <row r="72" spans="1:17" s="94" customFormat="1" ht="39" customHeight="1">
      <c r="A72" s="624" t="s">
        <v>588</v>
      </c>
      <c r="B72" s="95" t="s">
        <v>383</v>
      </c>
      <c r="C72" s="82">
        <f>C66+C69</f>
        <v>216</v>
      </c>
      <c r="D72" s="475">
        <f t="shared" ref="D72:N72" si="14">D66+D69</f>
        <v>514</v>
      </c>
      <c r="E72" s="475">
        <f t="shared" si="14"/>
        <v>730</v>
      </c>
      <c r="F72" s="475">
        <f t="shared" si="14"/>
        <v>1696</v>
      </c>
      <c r="G72" s="475">
        <f t="shared" si="14"/>
        <v>1113</v>
      </c>
      <c r="H72" s="475">
        <f t="shared" si="14"/>
        <v>2809</v>
      </c>
      <c r="I72" s="475">
        <f t="shared" si="14"/>
        <v>153</v>
      </c>
      <c r="J72" s="475">
        <f t="shared" si="14"/>
        <v>666</v>
      </c>
      <c r="K72" s="475">
        <f t="shared" si="14"/>
        <v>819</v>
      </c>
      <c r="L72" s="475">
        <f t="shared" si="14"/>
        <v>347</v>
      </c>
      <c r="M72" s="475">
        <f t="shared" si="14"/>
        <v>970</v>
      </c>
      <c r="N72" s="475">
        <f t="shared" si="14"/>
        <v>1317</v>
      </c>
      <c r="O72" s="95" t="s">
        <v>601</v>
      </c>
      <c r="P72" s="624" t="s">
        <v>680</v>
      </c>
    </row>
    <row r="73" spans="1:17" s="94" customFormat="1" ht="39" customHeight="1">
      <c r="A73" s="624"/>
      <c r="B73" s="95" t="s">
        <v>382</v>
      </c>
      <c r="C73" s="475">
        <f>C67+C70</f>
        <v>61</v>
      </c>
      <c r="D73" s="475">
        <f t="shared" ref="D73:N73" si="15">D67+D70</f>
        <v>268</v>
      </c>
      <c r="E73" s="475">
        <f t="shared" si="15"/>
        <v>329</v>
      </c>
      <c r="F73" s="475">
        <f t="shared" si="15"/>
        <v>540</v>
      </c>
      <c r="G73" s="475">
        <f t="shared" si="15"/>
        <v>526</v>
      </c>
      <c r="H73" s="475">
        <f t="shared" si="15"/>
        <v>1066</v>
      </c>
      <c r="I73" s="475">
        <f t="shared" si="15"/>
        <v>89</v>
      </c>
      <c r="J73" s="475">
        <f t="shared" si="15"/>
        <v>348</v>
      </c>
      <c r="K73" s="475">
        <f t="shared" si="15"/>
        <v>437</v>
      </c>
      <c r="L73" s="475">
        <f t="shared" si="15"/>
        <v>350</v>
      </c>
      <c r="M73" s="475">
        <f t="shared" si="15"/>
        <v>620</v>
      </c>
      <c r="N73" s="475">
        <f t="shared" si="15"/>
        <v>970</v>
      </c>
      <c r="O73" s="95" t="s">
        <v>602</v>
      </c>
      <c r="P73" s="624"/>
    </row>
    <row r="74" spans="1:17" s="94" customFormat="1" ht="39" customHeight="1">
      <c r="A74" s="624"/>
      <c r="B74" s="95" t="s">
        <v>9</v>
      </c>
      <c r="C74" s="79">
        <f>C72+C73</f>
        <v>277</v>
      </c>
      <c r="D74" s="474">
        <f t="shared" ref="D74:N74" si="16">D72+D73</f>
        <v>782</v>
      </c>
      <c r="E74" s="474">
        <f t="shared" si="16"/>
        <v>1059</v>
      </c>
      <c r="F74" s="474">
        <f t="shared" si="16"/>
        <v>2236</v>
      </c>
      <c r="G74" s="474">
        <f t="shared" si="16"/>
        <v>1639</v>
      </c>
      <c r="H74" s="474">
        <f t="shared" si="16"/>
        <v>3875</v>
      </c>
      <c r="I74" s="474">
        <f t="shared" si="16"/>
        <v>242</v>
      </c>
      <c r="J74" s="474">
        <f t="shared" si="16"/>
        <v>1014</v>
      </c>
      <c r="K74" s="474">
        <f t="shared" si="16"/>
        <v>1256</v>
      </c>
      <c r="L74" s="474">
        <f t="shared" si="16"/>
        <v>697</v>
      </c>
      <c r="M74" s="474">
        <f t="shared" si="16"/>
        <v>1590</v>
      </c>
      <c r="N74" s="474">
        <f t="shared" si="16"/>
        <v>2287</v>
      </c>
      <c r="O74" s="95" t="s">
        <v>8</v>
      </c>
      <c r="P74" s="624"/>
    </row>
    <row r="75" spans="1:17" ht="39" customHeight="1">
      <c r="A75" s="624" t="s">
        <v>671</v>
      </c>
      <c r="B75" s="95" t="s">
        <v>383</v>
      </c>
      <c r="C75" s="82">
        <v>1145</v>
      </c>
      <c r="D75" s="82">
        <v>15</v>
      </c>
      <c r="E75" s="82">
        <v>1160</v>
      </c>
      <c r="F75" s="82">
        <v>1374</v>
      </c>
      <c r="G75" s="82">
        <v>6</v>
      </c>
      <c r="H75" s="82">
        <v>1380</v>
      </c>
      <c r="I75" s="82">
        <v>330</v>
      </c>
      <c r="J75" s="82">
        <v>3</v>
      </c>
      <c r="K75" s="82">
        <v>333</v>
      </c>
      <c r="L75" s="82">
        <v>1120</v>
      </c>
      <c r="M75" s="82">
        <v>11</v>
      </c>
      <c r="N75" s="82">
        <v>1131</v>
      </c>
      <c r="O75" s="95" t="s">
        <v>601</v>
      </c>
      <c r="P75" s="624" t="s">
        <v>185</v>
      </c>
    </row>
    <row r="76" spans="1:17" ht="39" customHeight="1">
      <c r="A76" s="624"/>
      <c r="B76" s="95" t="s">
        <v>382</v>
      </c>
      <c r="C76" s="82">
        <v>1346</v>
      </c>
      <c r="D76" s="82">
        <v>600</v>
      </c>
      <c r="E76" s="82">
        <v>1946</v>
      </c>
      <c r="F76" s="82">
        <v>2726</v>
      </c>
      <c r="G76" s="82">
        <v>1389</v>
      </c>
      <c r="H76" s="82">
        <v>4115</v>
      </c>
      <c r="I76" s="82">
        <v>626</v>
      </c>
      <c r="J76" s="82">
        <v>808</v>
      </c>
      <c r="K76" s="82">
        <v>1434</v>
      </c>
      <c r="L76" s="82">
        <v>1849</v>
      </c>
      <c r="M76" s="82">
        <v>938</v>
      </c>
      <c r="N76" s="82">
        <v>2787</v>
      </c>
      <c r="O76" s="95" t="s">
        <v>602</v>
      </c>
      <c r="P76" s="624"/>
    </row>
    <row r="77" spans="1:17" ht="39" customHeight="1">
      <c r="A77" s="624"/>
      <c r="B77" s="95" t="s">
        <v>9</v>
      </c>
      <c r="C77" s="79">
        <v>2491</v>
      </c>
      <c r="D77" s="79">
        <v>615</v>
      </c>
      <c r="E77" s="79">
        <v>3106</v>
      </c>
      <c r="F77" s="79">
        <v>4100</v>
      </c>
      <c r="G77" s="79">
        <v>1395</v>
      </c>
      <c r="H77" s="79">
        <v>5495</v>
      </c>
      <c r="I77" s="79">
        <v>956</v>
      </c>
      <c r="J77" s="79">
        <v>811</v>
      </c>
      <c r="K77" s="79">
        <v>1767</v>
      </c>
      <c r="L77" s="79">
        <v>2969</v>
      </c>
      <c r="M77" s="79">
        <v>949</v>
      </c>
      <c r="N77" s="79">
        <v>3918</v>
      </c>
      <c r="O77" s="95" t="s">
        <v>8</v>
      </c>
      <c r="P77" s="624"/>
    </row>
    <row r="78" spans="1:17" ht="39" customHeight="1">
      <c r="A78" s="624" t="s">
        <v>672</v>
      </c>
      <c r="B78" s="95" t="s">
        <v>383</v>
      </c>
      <c r="C78" s="82">
        <v>0</v>
      </c>
      <c r="D78" s="82">
        <v>0</v>
      </c>
      <c r="E78" s="82">
        <v>0</v>
      </c>
      <c r="F78" s="82">
        <v>0</v>
      </c>
      <c r="G78" s="82">
        <v>0</v>
      </c>
      <c r="H78" s="82">
        <v>0</v>
      </c>
      <c r="I78" s="82">
        <v>0</v>
      </c>
      <c r="J78" s="82">
        <v>0</v>
      </c>
      <c r="K78" s="82">
        <v>0</v>
      </c>
      <c r="L78" s="82">
        <v>0</v>
      </c>
      <c r="M78" s="82">
        <v>0</v>
      </c>
      <c r="N78" s="82">
        <v>0</v>
      </c>
      <c r="O78" s="95" t="s">
        <v>601</v>
      </c>
      <c r="P78" s="624" t="s">
        <v>674</v>
      </c>
    </row>
    <row r="79" spans="1:17" ht="39" customHeight="1">
      <c r="A79" s="624"/>
      <c r="B79" s="95" t="s">
        <v>382</v>
      </c>
      <c r="C79" s="82">
        <v>51</v>
      </c>
      <c r="D79" s="82">
        <v>7</v>
      </c>
      <c r="E79" s="82">
        <v>58</v>
      </c>
      <c r="F79" s="82">
        <v>131</v>
      </c>
      <c r="G79" s="82">
        <v>14</v>
      </c>
      <c r="H79" s="82">
        <v>145</v>
      </c>
      <c r="I79" s="82">
        <v>4</v>
      </c>
      <c r="J79" s="82">
        <v>21</v>
      </c>
      <c r="K79" s="82">
        <v>25</v>
      </c>
      <c r="L79" s="82">
        <v>74</v>
      </c>
      <c r="M79" s="82">
        <v>29</v>
      </c>
      <c r="N79" s="82">
        <v>103</v>
      </c>
      <c r="O79" s="95" t="s">
        <v>602</v>
      </c>
      <c r="P79" s="624"/>
    </row>
    <row r="80" spans="1:17" ht="39" customHeight="1">
      <c r="A80" s="624"/>
      <c r="B80" s="95" t="s">
        <v>9</v>
      </c>
      <c r="C80" s="79">
        <f>C78+C79</f>
        <v>51</v>
      </c>
      <c r="D80" s="410">
        <f t="shared" ref="D80:N80" si="17">D78+D79</f>
        <v>7</v>
      </c>
      <c r="E80" s="410">
        <f t="shared" si="17"/>
        <v>58</v>
      </c>
      <c r="F80" s="410">
        <f t="shared" si="17"/>
        <v>131</v>
      </c>
      <c r="G80" s="410">
        <f t="shared" si="17"/>
        <v>14</v>
      </c>
      <c r="H80" s="410">
        <f t="shared" si="17"/>
        <v>145</v>
      </c>
      <c r="I80" s="410">
        <f t="shared" si="17"/>
        <v>4</v>
      </c>
      <c r="J80" s="410">
        <f t="shared" si="17"/>
        <v>21</v>
      </c>
      <c r="K80" s="410">
        <f t="shared" si="17"/>
        <v>25</v>
      </c>
      <c r="L80" s="410">
        <f t="shared" si="17"/>
        <v>74</v>
      </c>
      <c r="M80" s="410">
        <f t="shared" si="17"/>
        <v>29</v>
      </c>
      <c r="N80" s="410">
        <f t="shared" si="17"/>
        <v>103</v>
      </c>
      <c r="O80" s="95" t="s">
        <v>8</v>
      </c>
      <c r="P80" s="624"/>
    </row>
    <row r="81" spans="1:17" ht="39" customHeight="1">
      <c r="A81" s="624" t="s">
        <v>673</v>
      </c>
      <c r="B81" s="95" t="s">
        <v>383</v>
      </c>
      <c r="C81" s="82">
        <f>C78+C75</f>
        <v>1145</v>
      </c>
      <c r="D81" s="411">
        <f t="shared" ref="D81:N81" si="18">D78+D75</f>
        <v>15</v>
      </c>
      <c r="E81" s="411">
        <f t="shared" si="18"/>
        <v>1160</v>
      </c>
      <c r="F81" s="411">
        <f t="shared" si="18"/>
        <v>1374</v>
      </c>
      <c r="G81" s="411">
        <f t="shared" si="18"/>
        <v>6</v>
      </c>
      <c r="H81" s="411">
        <f t="shared" si="18"/>
        <v>1380</v>
      </c>
      <c r="I81" s="411">
        <f t="shared" si="18"/>
        <v>330</v>
      </c>
      <c r="J81" s="411">
        <f t="shared" si="18"/>
        <v>3</v>
      </c>
      <c r="K81" s="411">
        <f t="shared" si="18"/>
        <v>333</v>
      </c>
      <c r="L81" s="411">
        <f t="shared" si="18"/>
        <v>1120</v>
      </c>
      <c r="M81" s="411">
        <f t="shared" si="18"/>
        <v>11</v>
      </c>
      <c r="N81" s="411">
        <f t="shared" si="18"/>
        <v>1131</v>
      </c>
      <c r="O81" s="95" t="s">
        <v>601</v>
      </c>
      <c r="P81" s="624" t="s">
        <v>675</v>
      </c>
    </row>
    <row r="82" spans="1:17" ht="39" customHeight="1">
      <c r="A82" s="624"/>
      <c r="B82" s="95" t="s">
        <v>382</v>
      </c>
      <c r="C82" s="411">
        <f>C79+C76</f>
        <v>1397</v>
      </c>
      <c r="D82" s="411">
        <f t="shared" ref="D82:N82" si="19">D79+D76</f>
        <v>607</v>
      </c>
      <c r="E82" s="411">
        <f t="shared" si="19"/>
        <v>2004</v>
      </c>
      <c r="F82" s="411">
        <f t="shared" si="19"/>
        <v>2857</v>
      </c>
      <c r="G82" s="411">
        <f t="shared" si="19"/>
        <v>1403</v>
      </c>
      <c r="H82" s="411">
        <f t="shared" si="19"/>
        <v>4260</v>
      </c>
      <c r="I82" s="411">
        <f t="shared" si="19"/>
        <v>630</v>
      </c>
      <c r="J82" s="411">
        <f t="shared" si="19"/>
        <v>829</v>
      </c>
      <c r="K82" s="411">
        <f t="shared" si="19"/>
        <v>1459</v>
      </c>
      <c r="L82" s="411">
        <f t="shared" si="19"/>
        <v>1923</v>
      </c>
      <c r="M82" s="411">
        <f t="shared" si="19"/>
        <v>967</v>
      </c>
      <c r="N82" s="411">
        <f t="shared" si="19"/>
        <v>2890</v>
      </c>
      <c r="O82" s="95" t="s">
        <v>602</v>
      </c>
      <c r="P82" s="624"/>
    </row>
    <row r="83" spans="1:17" ht="39" customHeight="1">
      <c r="A83" s="624"/>
      <c r="B83" s="95" t="s">
        <v>9</v>
      </c>
      <c r="C83" s="79">
        <f>C81+C82</f>
        <v>2542</v>
      </c>
      <c r="D83" s="474">
        <f t="shared" ref="D83:N83" si="20">D81+D82</f>
        <v>622</v>
      </c>
      <c r="E83" s="474">
        <f t="shared" si="20"/>
        <v>3164</v>
      </c>
      <c r="F83" s="474">
        <f t="shared" si="20"/>
        <v>4231</v>
      </c>
      <c r="G83" s="474">
        <f t="shared" si="20"/>
        <v>1409</v>
      </c>
      <c r="H83" s="474">
        <f t="shared" si="20"/>
        <v>5640</v>
      </c>
      <c r="I83" s="474">
        <f t="shared" si="20"/>
        <v>960</v>
      </c>
      <c r="J83" s="474">
        <f t="shared" si="20"/>
        <v>832</v>
      </c>
      <c r="K83" s="474">
        <f t="shared" si="20"/>
        <v>1792</v>
      </c>
      <c r="L83" s="474">
        <f t="shared" si="20"/>
        <v>3043</v>
      </c>
      <c r="M83" s="474">
        <f t="shared" si="20"/>
        <v>978</v>
      </c>
      <c r="N83" s="474">
        <f t="shared" si="20"/>
        <v>4021</v>
      </c>
      <c r="O83" s="95" t="s">
        <v>8</v>
      </c>
      <c r="P83" s="624"/>
    </row>
    <row r="84" spans="1:17" ht="39" customHeight="1">
      <c r="A84" s="624" t="s">
        <v>589</v>
      </c>
      <c r="B84" s="95" t="s">
        <v>383</v>
      </c>
      <c r="C84" s="82">
        <v>53</v>
      </c>
      <c r="D84" s="82">
        <v>0</v>
      </c>
      <c r="E84" s="82">
        <v>53</v>
      </c>
      <c r="F84" s="82">
        <v>243</v>
      </c>
      <c r="G84" s="82">
        <v>0</v>
      </c>
      <c r="H84" s="82">
        <v>243</v>
      </c>
      <c r="I84" s="82">
        <v>70</v>
      </c>
      <c r="J84" s="82">
        <v>1</v>
      </c>
      <c r="K84" s="82">
        <v>71</v>
      </c>
      <c r="L84" s="82">
        <v>82</v>
      </c>
      <c r="M84" s="82">
        <v>0</v>
      </c>
      <c r="N84" s="82">
        <v>82</v>
      </c>
      <c r="O84" s="95" t="s">
        <v>601</v>
      </c>
      <c r="P84" s="624" t="s">
        <v>681</v>
      </c>
    </row>
    <row r="85" spans="1:17" ht="39" customHeight="1">
      <c r="A85" s="624"/>
      <c r="B85" s="95" t="s">
        <v>382</v>
      </c>
      <c r="C85" s="82">
        <v>17</v>
      </c>
      <c r="D85" s="82">
        <v>0</v>
      </c>
      <c r="E85" s="82">
        <v>17</v>
      </c>
      <c r="F85" s="82">
        <v>106</v>
      </c>
      <c r="G85" s="82">
        <v>0</v>
      </c>
      <c r="H85" s="82">
        <v>106</v>
      </c>
      <c r="I85" s="82">
        <v>27</v>
      </c>
      <c r="J85" s="82">
        <v>0</v>
      </c>
      <c r="K85" s="82">
        <v>27</v>
      </c>
      <c r="L85" s="82">
        <v>40</v>
      </c>
      <c r="M85" s="82">
        <v>0</v>
      </c>
      <c r="N85" s="82">
        <v>40</v>
      </c>
      <c r="O85" s="95" t="s">
        <v>602</v>
      </c>
      <c r="P85" s="624"/>
    </row>
    <row r="86" spans="1:17" ht="39" customHeight="1">
      <c r="A86" s="624"/>
      <c r="B86" s="95" t="s">
        <v>9</v>
      </c>
      <c r="C86" s="79">
        <v>70</v>
      </c>
      <c r="D86" s="79">
        <v>0</v>
      </c>
      <c r="E86" s="79">
        <v>70</v>
      </c>
      <c r="F86" s="79">
        <v>349</v>
      </c>
      <c r="G86" s="79">
        <v>0</v>
      </c>
      <c r="H86" s="79">
        <v>349</v>
      </c>
      <c r="I86" s="79">
        <v>97</v>
      </c>
      <c r="J86" s="79">
        <v>1</v>
      </c>
      <c r="K86" s="79">
        <v>98</v>
      </c>
      <c r="L86" s="79">
        <v>122</v>
      </c>
      <c r="M86" s="79">
        <v>0</v>
      </c>
      <c r="N86" s="79">
        <v>122</v>
      </c>
      <c r="O86" s="95" t="s">
        <v>8</v>
      </c>
      <c r="P86" s="624"/>
    </row>
    <row r="87" spans="1:17" ht="39" customHeight="1">
      <c r="A87" s="624" t="s">
        <v>184</v>
      </c>
      <c r="B87" s="95" t="s">
        <v>383</v>
      </c>
      <c r="C87" s="82">
        <v>1342</v>
      </c>
      <c r="D87" s="82">
        <v>6</v>
      </c>
      <c r="E87" s="82">
        <v>1348</v>
      </c>
      <c r="F87" s="82">
        <v>4005</v>
      </c>
      <c r="G87" s="82">
        <v>14</v>
      </c>
      <c r="H87" s="82">
        <v>4019</v>
      </c>
      <c r="I87" s="82">
        <v>950</v>
      </c>
      <c r="J87" s="82">
        <v>17</v>
      </c>
      <c r="K87" s="82">
        <v>967</v>
      </c>
      <c r="L87" s="82">
        <v>1810</v>
      </c>
      <c r="M87" s="82">
        <v>5</v>
      </c>
      <c r="N87" s="82">
        <v>1815</v>
      </c>
      <c r="O87" s="95" t="s">
        <v>601</v>
      </c>
      <c r="P87" s="624" t="s">
        <v>682</v>
      </c>
    </row>
    <row r="88" spans="1:17" ht="39" customHeight="1">
      <c r="A88" s="624"/>
      <c r="B88" s="95" t="s">
        <v>382</v>
      </c>
      <c r="C88" s="82">
        <v>406</v>
      </c>
      <c r="D88" s="82">
        <v>10</v>
      </c>
      <c r="E88" s="82">
        <v>416</v>
      </c>
      <c r="F88" s="82">
        <v>1070</v>
      </c>
      <c r="G88" s="82">
        <v>34</v>
      </c>
      <c r="H88" s="82">
        <v>1104</v>
      </c>
      <c r="I88" s="82">
        <v>164</v>
      </c>
      <c r="J88" s="82">
        <v>61</v>
      </c>
      <c r="K88" s="82">
        <v>225</v>
      </c>
      <c r="L88" s="82">
        <v>1035</v>
      </c>
      <c r="M88" s="82">
        <v>12</v>
      </c>
      <c r="N88" s="82">
        <v>1047</v>
      </c>
      <c r="O88" s="95" t="s">
        <v>602</v>
      </c>
      <c r="P88" s="624"/>
    </row>
    <row r="89" spans="1:17" ht="39" customHeight="1">
      <c r="A89" s="624"/>
      <c r="B89" s="95" t="s">
        <v>9</v>
      </c>
      <c r="C89" s="79">
        <v>1748</v>
      </c>
      <c r="D89" s="79">
        <v>16</v>
      </c>
      <c r="E89" s="79">
        <v>1764</v>
      </c>
      <c r="F89" s="79">
        <v>5075</v>
      </c>
      <c r="G89" s="79">
        <v>48</v>
      </c>
      <c r="H89" s="79">
        <v>5123</v>
      </c>
      <c r="I89" s="79">
        <v>1114</v>
      </c>
      <c r="J89" s="79">
        <v>78</v>
      </c>
      <c r="K89" s="79">
        <v>1192</v>
      </c>
      <c r="L89" s="79">
        <v>2845</v>
      </c>
      <c r="M89" s="79">
        <v>17</v>
      </c>
      <c r="N89" s="79">
        <v>2862</v>
      </c>
      <c r="O89" s="95" t="s">
        <v>8</v>
      </c>
      <c r="P89" s="624"/>
    </row>
    <row r="90" spans="1:17" ht="39" customHeight="1">
      <c r="A90" s="569" t="s">
        <v>1543</v>
      </c>
      <c r="B90" s="569"/>
      <c r="C90" s="569"/>
      <c r="D90" s="569"/>
      <c r="E90" s="569"/>
      <c r="F90" s="569"/>
      <c r="G90" s="595"/>
      <c r="H90" s="631" t="s">
        <v>1544</v>
      </c>
      <c r="I90" s="631"/>
      <c r="J90" s="631"/>
      <c r="K90" s="631"/>
      <c r="L90" s="631"/>
      <c r="M90" s="631"/>
      <c r="N90" s="631"/>
      <c r="O90" s="631"/>
      <c r="P90" s="632"/>
    </row>
    <row r="91" spans="1:17" ht="39" customHeight="1">
      <c r="A91" s="633" t="s">
        <v>71</v>
      </c>
      <c r="B91" s="633" t="s">
        <v>677</v>
      </c>
      <c r="C91" s="636" t="s">
        <v>35</v>
      </c>
      <c r="D91" s="636"/>
      <c r="E91" s="636" t="s">
        <v>158</v>
      </c>
      <c r="F91" s="636" t="s">
        <v>33</v>
      </c>
      <c r="G91" s="636"/>
      <c r="H91" s="636" t="s">
        <v>32</v>
      </c>
      <c r="I91" s="636" t="s">
        <v>31</v>
      </c>
      <c r="J91" s="636"/>
      <c r="K91" s="636" t="s">
        <v>30</v>
      </c>
      <c r="L91" s="636" t="s">
        <v>29</v>
      </c>
      <c r="M91" s="636"/>
      <c r="N91" s="636" t="s">
        <v>28</v>
      </c>
      <c r="O91" s="636" t="s">
        <v>678</v>
      </c>
      <c r="P91" s="636" t="s">
        <v>69</v>
      </c>
      <c r="Q91" s="175"/>
    </row>
    <row r="92" spans="1:17" ht="39" customHeight="1">
      <c r="A92" s="634"/>
      <c r="B92" s="634"/>
      <c r="C92" s="636" t="s">
        <v>158</v>
      </c>
      <c r="D92" s="636"/>
      <c r="E92" s="636"/>
      <c r="F92" s="636" t="s">
        <v>1527</v>
      </c>
      <c r="G92" s="636"/>
      <c r="H92" s="636"/>
      <c r="I92" s="636" t="s">
        <v>30</v>
      </c>
      <c r="J92" s="636"/>
      <c r="K92" s="636"/>
      <c r="L92" s="636" t="s">
        <v>28</v>
      </c>
      <c r="M92" s="636"/>
      <c r="N92" s="636"/>
      <c r="O92" s="636"/>
      <c r="P92" s="636"/>
      <c r="Q92" s="175"/>
    </row>
    <row r="93" spans="1:17" ht="39" customHeight="1">
      <c r="A93" s="634"/>
      <c r="B93" s="634"/>
      <c r="C93" s="95" t="s">
        <v>188</v>
      </c>
      <c r="D93" s="95" t="s">
        <v>189</v>
      </c>
      <c r="E93" s="95" t="s">
        <v>9</v>
      </c>
      <c r="F93" s="95" t="s">
        <v>188</v>
      </c>
      <c r="G93" s="95" t="s">
        <v>189</v>
      </c>
      <c r="H93" s="95" t="s">
        <v>9</v>
      </c>
      <c r="I93" s="95" t="s">
        <v>188</v>
      </c>
      <c r="J93" s="95" t="s">
        <v>189</v>
      </c>
      <c r="K93" s="95" t="s">
        <v>9</v>
      </c>
      <c r="L93" s="95" t="s">
        <v>188</v>
      </c>
      <c r="M93" s="95" t="s">
        <v>189</v>
      </c>
      <c r="N93" s="95" t="s">
        <v>9</v>
      </c>
      <c r="O93" s="636"/>
      <c r="P93" s="636"/>
      <c r="Q93" s="175"/>
    </row>
    <row r="94" spans="1:17" ht="39" customHeight="1">
      <c r="A94" s="635"/>
      <c r="B94" s="635"/>
      <c r="C94" s="95" t="s">
        <v>186</v>
      </c>
      <c r="D94" s="95" t="s">
        <v>187</v>
      </c>
      <c r="E94" s="95" t="s">
        <v>8</v>
      </c>
      <c r="F94" s="95" t="s">
        <v>186</v>
      </c>
      <c r="G94" s="95" t="s">
        <v>187</v>
      </c>
      <c r="H94" s="95" t="s">
        <v>8</v>
      </c>
      <c r="I94" s="95" t="s">
        <v>186</v>
      </c>
      <c r="J94" s="95" t="s">
        <v>187</v>
      </c>
      <c r="K94" s="95" t="s">
        <v>8</v>
      </c>
      <c r="L94" s="95" t="s">
        <v>186</v>
      </c>
      <c r="M94" s="95" t="s">
        <v>187</v>
      </c>
      <c r="N94" s="95" t="s">
        <v>8</v>
      </c>
      <c r="O94" s="636"/>
      <c r="P94" s="636"/>
      <c r="Q94" s="175"/>
    </row>
    <row r="95" spans="1:17" s="94" customFormat="1" ht="39" customHeight="1">
      <c r="A95" s="624" t="s">
        <v>586</v>
      </c>
      <c r="B95" s="95" t="s">
        <v>383</v>
      </c>
      <c r="C95" s="82">
        <v>305</v>
      </c>
      <c r="D95" s="82">
        <v>830</v>
      </c>
      <c r="E95" s="82">
        <v>1135</v>
      </c>
      <c r="F95" s="82">
        <v>191</v>
      </c>
      <c r="G95" s="82">
        <v>649</v>
      </c>
      <c r="H95" s="82">
        <v>840</v>
      </c>
      <c r="I95" s="82">
        <v>738</v>
      </c>
      <c r="J95" s="82">
        <v>1128</v>
      </c>
      <c r="K95" s="82">
        <v>1866</v>
      </c>
      <c r="L95" s="82">
        <v>195</v>
      </c>
      <c r="M95" s="82">
        <v>871</v>
      </c>
      <c r="N95" s="82">
        <v>1066</v>
      </c>
      <c r="O95" s="95" t="s">
        <v>601</v>
      </c>
      <c r="P95" s="624" t="s">
        <v>679</v>
      </c>
    </row>
    <row r="96" spans="1:17" s="94" customFormat="1" ht="39" customHeight="1">
      <c r="A96" s="624"/>
      <c r="B96" s="95" t="s">
        <v>382</v>
      </c>
      <c r="C96" s="82">
        <v>184</v>
      </c>
      <c r="D96" s="82">
        <v>482</v>
      </c>
      <c r="E96" s="82">
        <v>666</v>
      </c>
      <c r="F96" s="82">
        <v>201</v>
      </c>
      <c r="G96" s="82">
        <v>319</v>
      </c>
      <c r="H96" s="82">
        <v>520</v>
      </c>
      <c r="I96" s="82">
        <v>389</v>
      </c>
      <c r="J96" s="82">
        <v>572</v>
      </c>
      <c r="K96" s="82">
        <v>961</v>
      </c>
      <c r="L96" s="82">
        <v>46</v>
      </c>
      <c r="M96" s="82">
        <v>374</v>
      </c>
      <c r="N96" s="82">
        <v>420</v>
      </c>
      <c r="O96" s="95" t="s">
        <v>602</v>
      </c>
      <c r="P96" s="624"/>
    </row>
    <row r="97" spans="1:16" s="94" customFormat="1" ht="39" customHeight="1">
      <c r="A97" s="624"/>
      <c r="B97" s="95" t="s">
        <v>9</v>
      </c>
      <c r="C97" s="79">
        <v>489</v>
      </c>
      <c r="D97" s="79">
        <v>1312</v>
      </c>
      <c r="E97" s="79">
        <v>1801</v>
      </c>
      <c r="F97" s="79">
        <v>392</v>
      </c>
      <c r="G97" s="79">
        <v>968</v>
      </c>
      <c r="H97" s="79">
        <v>1360</v>
      </c>
      <c r="I97" s="79">
        <v>1127</v>
      </c>
      <c r="J97" s="79">
        <v>1700</v>
      </c>
      <c r="K97" s="79">
        <v>2827</v>
      </c>
      <c r="L97" s="79">
        <v>241</v>
      </c>
      <c r="M97" s="79">
        <v>1245</v>
      </c>
      <c r="N97" s="79">
        <v>1486</v>
      </c>
      <c r="O97" s="95" t="s">
        <v>8</v>
      </c>
      <c r="P97" s="624"/>
    </row>
    <row r="98" spans="1:16" s="94" customFormat="1" ht="39" customHeight="1">
      <c r="A98" s="624" t="s">
        <v>587</v>
      </c>
      <c r="B98" s="95" t="s">
        <v>383</v>
      </c>
      <c r="C98" s="82">
        <v>99</v>
      </c>
      <c r="D98" s="82">
        <v>25</v>
      </c>
      <c r="E98" s="82">
        <v>124</v>
      </c>
      <c r="F98" s="82">
        <v>44</v>
      </c>
      <c r="G98" s="82">
        <v>31</v>
      </c>
      <c r="H98" s="82">
        <v>75</v>
      </c>
      <c r="I98" s="82">
        <v>193</v>
      </c>
      <c r="J98" s="82">
        <v>11</v>
      </c>
      <c r="K98" s="82">
        <v>204</v>
      </c>
      <c r="L98" s="82">
        <v>114</v>
      </c>
      <c r="M98" s="82">
        <v>21</v>
      </c>
      <c r="N98" s="82">
        <v>135</v>
      </c>
      <c r="O98" s="95" t="s">
        <v>601</v>
      </c>
      <c r="P98" s="624" t="s">
        <v>591</v>
      </c>
    </row>
    <row r="99" spans="1:16" s="94" customFormat="1" ht="39" customHeight="1">
      <c r="A99" s="624"/>
      <c r="B99" s="95" t="s">
        <v>382</v>
      </c>
      <c r="C99" s="82">
        <v>101</v>
      </c>
      <c r="D99" s="82">
        <v>4</v>
      </c>
      <c r="E99" s="82">
        <v>105</v>
      </c>
      <c r="F99" s="82">
        <v>46</v>
      </c>
      <c r="G99" s="82">
        <v>5</v>
      </c>
      <c r="H99" s="82">
        <v>51</v>
      </c>
      <c r="I99" s="82">
        <v>94</v>
      </c>
      <c r="J99" s="82">
        <v>4</v>
      </c>
      <c r="K99" s="82">
        <v>98</v>
      </c>
      <c r="L99" s="82">
        <v>40</v>
      </c>
      <c r="M99" s="82">
        <v>5</v>
      </c>
      <c r="N99" s="82">
        <v>45</v>
      </c>
      <c r="O99" s="95" t="s">
        <v>602</v>
      </c>
      <c r="P99" s="624"/>
    </row>
    <row r="100" spans="1:16" s="94" customFormat="1" ht="39" customHeight="1">
      <c r="A100" s="624"/>
      <c r="B100" s="95" t="s">
        <v>9</v>
      </c>
      <c r="C100" s="79">
        <v>200</v>
      </c>
      <c r="D100" s="79">
        <v>29</v>
      </c>
      <c r="E100" s="79">
        <v>229</v>
      </c>
      <c r="F100" s="79">
        <v>90</v>
      </c>
      <c r="G100" s="79">
        <v>36</v>
      </c>
      <c r="H100" s="79">
        <v>126</v>
      </c>
      <c r="I100" s="79">
        <v>287</v>
      </c>
      <c r="J100" s="79">
        <v>15</v>
      </c>
      <c r="K100" s="79">
        <v>302</v>
      </c>
      <c r="L100" s="79">
        <v>154</v>
      </c>
      <c r="M100" s="79">
        <v>26</v>
      </c>
      <c r="N100" s="79">
        <v>180</v>
      </c>
      <c r="O100" s="95" t="s">
        <v>8</v>
      </c>
      <c r="P100" s="624"/>
    </row>
    <row r="101" spans="1:16" s="94" customFormat="1" ht="39" customHeight="1">
      <c r="A101" s="624" t="s">
        <v>588</v>
      </c>
      <c r="B101" s="95" t="s">
        <v>383</v>
      </c>
      <c r="C101" s="82">
        <f>C95+C98</f>
        <v>404</v>
      </c>
      <c r="D101" s="475">
        <f t="shared" ref="D101:N101" si="21">D95+D98</f>
        <v>855</v>
      </c>
      <c r="E101" s="475">
        <f t="shared" si="21"/>
        <v>1259</v>
      </c>
      <c r="F101" s="475">
        <f t="shared" si="21"/>
        <v>235</v>
      </c>
      <c r="G101" s="475">
        <f t="shared" si="21"/>
        <v>680</v>
      </c>
      <c r="H101" s="475">
        <f t="shared" si="21"/>
        <v>915</v>
      </c>
      <c r="I101" s="475">
        <f t="shared" si="21"/>
        <v>931</v>
      </c>
      <c r="J101" s="475">
        <f t="shared" si="21"/>
        <v>1139</v>
      </c>
      <c r="K101" s="475">
        <f t="shared" si="21"/>
        <v>2070</v>
      </c>
      <c r="L101" s="475">
        <f t="shared" si="21"/>
        <v>309</v>
      </c>
      <c r="M101" s="475">
        <f t="shared" si="21"/>
        <v>892</v>
      </c>
      <c r="N101" s="475">
        <f t="shared" si="21"/>
        <v>1201</v>
      </c>
      <c r="O101" s="95" t="s">
        <v>601</v>
      </c>
      <c r="P101" s="624" t="s">
        <v>680</v>
      </c>
    </row>
    <row r="102" spans="1:16" s="94" customFormat="1" ht="39" customHeight="1">
      <c r="A102" s="624"/>
      <c r="B102" s="95" t="s">
        <v>382</v>
      </c>
      <c r="C102" s="475">
        <f>C96+C99</f>
        <v>285</v>
      </c>
      <c r="D102" s="475">
        <f t="shared" ref="D102:N102" si="22">D96+D99</f>
        <v>486</v>
      </c>
      <c r="E102" s="475">
        <f t="shared" si="22"/>
        <v>771</v>
      </c>
      <c r="F102" s="475">
        <f t="shared" si="22"/>
        <v>247</v>
      </c>
      <c r="G102" s="475">
        <f t="shared" si="22"/>
        <v>324</v>
      </c>
      <c r="H102" s="475">
        <f t="shared" si="22"/>
        <v>571</v>
      </c>
      <c r="I102" s="475">
        <f t="shared" si="22"/>
        <v>483</v>
      </c>
      <c r="J102" s="475">
        <f t="shared" si="22"/>
        <v>576</v>
      </c>
      <c r="K102" s="475">
        <f t="shared" si="22"/>
        <v>1059</v>
      </c>
      <c r="L102" s="475">
        <f t="shared" si="22"/>
        <v>86</v>
      </c>
      <c r="M102" s="475">
        <f t="shared" si="22"/>
        <v>379</v>
      </c>
      <c r="N102" s="475">
        <f t="shared" si="22"/>
        <v>465</v>
      </c>
      <c r="O102" s="95" t="s">
        <v>602</v>
      </c>
      <c r="P102" s="624"/>
    </row>
    <row r="103" spans="1:16" s="94" customFormat="1" ht="39" customHeight="1">
      <c r="A103" s="624"/>
      <c r="B103" s="95" t="s">
        <v>9</v>
      </c>
      <c r="C103" s="79">
        <f>C101+C102</f>
        <v>689</v>
      </c>
      <c r="D103" s="474">
        <f t="shared" ref="D103:N103" si="23">D101+D102</f>
        <v>1341</v>
      </c>
      <c r="E103" s="474">
        <f t="shared" si="23"/>
        <v>2030</v>
      </c>
      <c r="F103" s="474">
        <f t="shared" si="23"/>
        <v>482</v>
      </c>
      <c r="G103" s="474">
        <f t="shared" si="23"/>
        <v>1004</v>
      </c>
      <c r="H103" s="474">
        <f t="shared" si="23"/>
        <v>1486</v>
      </c>
      <c r="I103" s="474">
        <f t="shared" si="23"/>
        <v>1414</v>
      </c>
      <c r="J103" s="474">
        <f t="shared" si="23"/>
        <v>1715</v>
      </c>
      <c r="K103" s="474">
        <f t="shared" si="23"/>
        <v>3129</v>
      </c>
      <c r="L103" s="474">
        <f t="shared" si="23"/>
        <v>395</v>
      </c>
      <c r="M103" s="474">
        <f t="shared" si="23"/>
        <v>1271</v>
      </c>
      <c r="N103" s="474">
        <f t="shared" si="23"/>
        <v>1666</v>
      </c>
      <c r="O103" s="95" t="s">
        <v>8</v>
      </c>
      <c r="P103" s="624"/>
    </row>
    <row r="104" spans="1:16" ht="39" customHeight="1">
      <c r="A104" s="624" t="s">
        <v>671</v>
      </c>
      <c r="B104" s="95" t="s">
        <v>383</v>
      </c>
      <c r="C104" s="82">
        <v>1137</v>
      </c>
      <c r="D104" s="82">
        <v>6</v>
      </c>
      <c r="E104" s="82">
        <v>1143</v>
      </c>
      <c r="F104" s="82">
        <v>619</v>
      </c>
      <c r="G104" s="82">
        <v>10</v>
      </c>
      <c r="H104" s="82">
        <v>629</v>
      </c>
      <c r="I104" s="82">
        <v>1251</v>
      </c>
      <c r="J104" s="82">
        <v>15</v>
      </c>
      <c r="K104" s="82">
        <v>1266</v>
      </c>
      <c r="L104" s="82">
        <v>1387</v>
      </c>
      <c r="M104" s="82">
        <v>5</v>
      </c>
      <c r="N104" s="82">
        <v>1392</v>
      </c>
      <c r="O104" s="95" t="s">
        <v>601</v>
      </c>
      <c r="P104" s="624" t="s">
        <v>185</v>
      </c>
    </row>
    <row r="105" spans="1:16" ht="39" customHeight="1">
      <c r="A105" s="624"/>
      <c r="B105" s="95" t="s">
        <v>382</v>
      </c>
      <c r="C105" s="82">
        <v>1503</v>
      </c>
      <c r="D105" s="82">
        <v>893</v>
      </c>
      <c r="E105" s="82">
        <v>2396</v>
      </c>
      <c r="F105" s="82">
        <v>1630</v>
      </c>
      <c r="G105" s="82">
        <v>630</v>
      </c>
      <c r="H105" s="82">
        <v>2260</v>
      </c>
      <c r="I105" s="82">
        <v>3690</v>
      </c>
      <c r="J105" s="82">
        <v>839</v>
      </c>
      <c r="K105" s="82">
        <v>4529</v>
      </c>
      <c r="L105" s="82">
        <v>365</v>
      </c>
      <c r="M105" s="82">
        <v>1553</v>
      </c>
      <c r="N105" s="82">
        <v>1918</v>
      </c>
      <c r="O105" s="95" t="s">
        <v>602</v>
      </c>
      <c r="P105" s="624"/>
    </row>
    <row r="106" spans="1:16" ht="39" customHeight="1">
      <c r="A106" s="624"/>
      <c r="B106" s="95" t="s">
        <v>9</v>
      </c>
      <c r="C106" s="79">
        <v>2640</v>
      </c>
      <c r="D106" s="79">
        <v>899</v>
      </c>
      <c r="E106" s="79">
        <v>3539</v>
      </c>
      <c r="F106" s="79">
        <v>2249</v>
      </c>
      <c r="G106" s="79">
        <v>640</v>
      </c>
      <c r="H106" s="79">
        <v>2889</v>
      </c>
      <c r="I106" s="79">
        <v>4941</v>
      </c>
      <c r="J106" s="79">
        <v>854</v>
      </c>
      <c r="K106" s="79">
        <v>5795</v>
      </c>
      <c r="L106" s="79">
        <v>1752</v>
      </c>
      <c r="M106" s="79">
        <v>1558</v>
      </c>
      <c r="N106" s="79">
        <v>3310</v>
      </c>
      <c r="O106" s="95" t="s">
        <v>8</v>
      </c>
      <c r="P106" s="624"/>
    </row>
    <row r="107" spans="1:16" ht="39" customHeight="1">
      <c r="A107" s="624" t="s">
        <v>672</v>
      </c>
      <c r="B107" s="95" t="s">
        <v>383</v>
      </c>
      <c r="C107" s="82">
        <v>0</v>
      </c>
      <c r="D107" s="82">
        <v>0</v>
      </c>
      <c r="E107" s="82">
        <v>0</v>
      </c>
      <c r="F107" s="82">
        <v>0</v>
      </c>
      <c r="G107" s="82">
        <v>0</v>
      </c>
      <c r="H107" s="82">
        <v>0</v>
      </c>
      <c r="I107" s="82">
        <v>0</v>
      </c>
      <c r="J107" s="82">
        <v>0</v>
      </c>
      <c r="K107" s="82">
        <v>0</v>
      </c>
      <c r="L107" s="82">
        <v>0</v>
      </c>
      <c r="M107" s="82">
        <v>0</v>
      </c>
      <c r="N107" s="82">
        <v>0</v>
      </c>
      <c r="O107" s="95" t="s">
        <v>601</v>
      </c>
      <c r="P107" s="624" t="s">
        <v>674</v>
      </c>
    </row>
    <row r="108" spans="1:16" ht="39" customHeight="1">
      <c r="A108" s="624"/>
      <c r="B108" s="95" t="s">
        <v>382</v>
      </c>
      <c r="C108" s="82">
        <v>52</v>
      </c>
      <c r="D108" s="82">
        <v>10</v>
      </c>
      <c r="E108" s="82">
        <v>62</v>
      </c>
      <c r="F108" s="82">
        <v>77</v>
      </c>
      <c r="G108" s="82">
        <v>10</v>
      </c>
      <c r="H108" s="82">
        <v>87</v>
      </c>
      <c r="I108" s="82">
        <v>97</v>
      </c>
      <c r="J108" s="82">
        <v>12</v>
      </c>
      <c r="K108" s="82">
        <v>109</v>
      </c>
      <c r="L108" s="82">
        <v>49</v>
      </c>
      <c r="M108" s="82">
        <v>16</v>
      </c>
      <c r="N108" s="82">
        <v>65</v>
      </c>
      <c r="O108" s="95" t="s">
        <v>602</v>
      </c>
      <c r="P108" s="624"/>
    </row>
    <row r="109" spans="1:16" ht="39" customHeight="1">
      <c r="A109" s="624"/>
      <c r="B109" s="95" t="s">
        <v>9</v>
      </c>
      <c r="C109" s="79">
        <f>C108</f>
        <v>52</v>
      </c>
      <c r="D109" s="410">
        <f t="shared" ref="D109:N109" si="24">D108</f>
        <v>10</v>
      </c>
      <c r="E109" s="410">
        <f t="shared" si="24"/>
        <v>62</v>
      </c>
      <c r="F109" s="410">
        <f t="shared" si="24"/>
        <v>77</v>
      </c>
      <c r="G109" s="410">
        <f t="shared" si="24"/>
        <v>10</v>
      </c>
      <c r="H109" s="410">
        <f t="shared" si="24"/>
        <v>87</v>
      </c>
      <c r="I109" s="410">
        <f t="shared" si="24"/>
        <v>97</v>
      </c>
      <c r="J109" s="410">
        <f t="shared" si="24"/>
        <v>12</v>
      </c>
      <c r="K109" s="410">
        <f t="shared" si="24"/>
        <v>109</v>
      </c>
      <c r="L109" s="410">
        <f t="shared" si="24"/>
        <v>49</v>
      </c>
      <c r="M109" s="410">
        <f t="shared" si="24"/>
        <v>16</v>
      </c>
      <c r="N109" s="410">
        <f t="shared" si="24"/>
        <v>65</v>
      </c>
      <c r="O109" s="95" t="s">
        <v>8</v>
      </c>
      <c r="P109" s="624"/>
    </row>
    <row r="110" spans="1:16" ht="39" customHeight="1">
      <c r="A110" s="624" t="s">
        <v>673</v>
      </c>
      <c r="B110" s="95" t="s">
        <v>383</v>
      </c>
      <c r="C110" s="82">
        <f>C104+C107</f>
        <v>1137</v>
      </c>
      <c r="D110" s="411">
        <f t="shared" ref="D110:N110" si="25">D104+D107</f>
        <v>6</v>
      </c>
      <c r="E110" s="411">
        <f t="shared" si="25"/>
        <v>1143</v>
      </c>
      <c r="F110" s="411">
        <f t="shared" si="25"/>
        <v>619</v>
      </c>
      <c r="G110" s="411">
        <f t="shared" si="25"/>
        <v>10</v>
      </c>
      <c r="H110" s="411">
        <f t="shared" si="25"/>
        <v>629</v>
      </c>
      <c r="I110" s="411">
        <f t="shared" si="25"/>
        <v>1251</v>
      </c>
      <c r="J110" s="411">
        <f t="shared" si="25"/>
        <v>15</v>
      </c>
      <c r="K110" s="411">
        <f t="shared" si="25"/>
        <v>1266</v>
      </c>
      <c r="L110" s="411">
        <f t="shared" si="25"/>
        <v>1387</v>
      </c>
      <c r="M110" s="411">
        <f t="shared" si="25"/>
        <v>5</v>
      </c>
      <c r="N110" s="411">
        <f t="shared" si="25"/>
        <v>1392</v>
      </c>
      <c r="O110" s="95" t="s">
        <v>601</v>
      </c>
      <c r="P110" s="624" t="s">
        <v>675</v>
      </c>
    </row>
    <row r="111" spans="1:16" ht="39" customHeight="1">
      <c r="A111" s="624"/>
      <c r="B111" s="95" t="s">
        <v>382</v>
      </c>
      <c r="C111" s="411">
        <f>C105+C108</f>
        <v>1555</v>
      </c>
      <c r="D111" s="411">
        <f t="shared" ref="D111:N111" si="26">D105+D108</f>
        <v>903</v>
      </c>
      <c r="E111" s="411">
        <f t="shared" si="26"/>
        <v>2458</v>
      </c>
      <c r="F111" s="411">
        <f t="shared" si="26"/>
        <v>1707</v>
      </c>
      <c r="G111" s="411">
        <f t="shared" si="26"/>
        <v>640</v>
      </c>
      <c r="H111" s="411">
        <f t="shared" si="26"/>
        <v>2347</v>
      </c>
      <c r="I111" s="411">
        <f t="shared" si="26"/>
        <v>3787</v>
      </c>
      <c r="J111" s="411">
        <f t="shared" si="26"/>
        <v>851</v>
      </c>
      <c r="K111" s="411">
        <f t="shared" si="26"/>
        <v>4638</v>
      </c>
      <c r="L111" s="411">
        <f t="shared" si="26"/>
        <v>414</v>
      </c>
      <c r="M111" s="411">
        <f t="shared" si="26"/>
        <v>1569</v>
      </c>
      <c r="N111" s="411">
        <f t="shared" si="26"/>
        <v>1983</v>
      </c>
      <c r="O111" s="95" t="s">
        <v>602</v>
      </c>
      <c r="P111" s="624"/>
    </row>
    <row r="112" spans="1:16" ht="39" customHeight="1">
      <c r="A112" s="624"/>
      <c r="B112" s="95" t="s">
        <v>9</v>
      </c>
      <c r="C112" s="79">
        <f>C110+C111</f>
        <v>2692</v>
      </c>
      <c r="D112" s="410">
        <f t="shared" ref="D112:N112" si="27">D110+D111</f>
        <v>909</v>
      </c>
      <c r="E112" s="410">
        <f t="shared" si="27"/>
        <v>3601</v>
      </c>
      <c r="F112" s="410">
        <f t="shared" si="27"/>
        <v>2326</v>
      </c>
      <c r="G112" s="410">
        <f t="shared" si="27"/>
        <v>650</v>
      </c>
      <c r="H112" s="410">
        <f t="shared" si="27"/>
        <v>2976</v>
      </c>
      <c r="I112" s="410">
        <f t="shared" si="27"/>
        <v>5038</v>
      </c>
      <c r="J112" s="410">
        <f t="shared" si="27"/>
        <v>866</v>
      </c>
      <c r="K112" s="410">
        <f t="shared" si="27"/>
        <v>5904</v>
      </c>
      <c r="L112" s="410">
        <f t="shared" si="27"/>
        <v>1801</v>
      </c>
      <c r="M112" s="410">
        <f t="shared" si="27"/>
        <v>1574</v>
      </c>
      <c r="N112" s="410">
        <f t="shared" si="27"/>
        <v>3375</v>
      </c>
      <c r="O112" s="95" t="s">
        <v>8</v>
      </c>
      <c r="P112" s="624"/>
    </row>
    <row r="113" spans="1:17" ht="39" customHeight="1">
      <c r="A113" s="624" t="s">
        <v>589</v>
      </c>
      <c r="B113" s="95" t="s">
        <v>383</v>
      </c>
      <c r="C113" s="82">
        <v>103</v>
      </c>
      <c r="D113" s="82">
        <v>0</v>
      </c>
      <c r="E113" s="82">
        <v>103</v>
      </c>
      <c r="F113" s="82">
        <v>61</v>
      </c>
      <c r="G113" s="82">
        <v>0</v>
      </c>
      <c r="H113" s="82">
        <v>61</v>
      </c>
      <c r="I113" s="82">
        <v>171</v>
      </c>
      <c r="J113" s="82">
        <v>0</v>
      </c>
      <c r="K113" s="82">
        <v>171</v>
      </c>
      <c r="L113" s="82">
        <v>154</v>
      </c>
      <c r="M113" s="82">
        <v>0</v>
      </c>
      <c r="N113" s="82">
        <v>154</v>
      </c>
      <c r="O113" s="95" t="s">
        <v>601</v>
      </c>
      <c r="P113" s="624" t="s">
        <v>681</v>
      </c>
    </row>
    <row r="114" spans="1:17" ht="39" customHeight="1">
      <c r="A114" s="624"/>
      <c r="B114" s="95" t="s">
        <v>382</v>
      </c>
      <c r="C114" s="82">
        <v>16</v>
      </c>
      <c r="D114" s="82">
        <v>0</v>
      </c>
      <c r="E114" s="82">
        <v>16</v>
      </c>
      <c r="F114" s="82">
        <v>42</v>
      </c>
      <c r="G114" s="82">
        <v>0</v>
      </c>
      <c r="H114" s="82">
        <v>42</v>
      </c>
      <c r="I114" s="82">
        <v>53</v>
      </c>
      <c r="J114" s="82">
        <v>0</v>
      </c>
      <c r="K114" s="82">
        <v>53</v>
      </c>
      <c r="L114" s="82">
        <v>12</v>
      </c>
      <c r="M114" s="82">
        <v>0</v>
      </c>
      <c r="N114" s="82">
        <v>12</v>
      </c>
      <c r="O114" s="95" t="s">
        <v>602</v>
      </c>
      <c r="P114" s="624"/>
    </row>
    <row r="115" spans="1:17" ht="39" customHeight="1">
      <c r="A115" s="624"/>
      <c r="B115" s="95" t="s">
        <v>9</v>
      </c>
      <c r="C115" s="79">
        <v>119</v>
      </c>
      <c r="D115" s="79">
        <v>0</v>
      </c>
      <c r="E115" s="79">
        <v>119</v>
      </c>
      <c r="F115" s="79">
        <v>103</v>
      </c>
      <c r="G115" s="79">
        <v>0</v>
      </c>
      <c r="H115" s="79">
        <v>103</v>
      </c>
      <c r="I115" s="79">
        <v>224</v>
      </c>
      <c r="J115" s="79">
        <v>0</v>
      </c>
      <c r="K115" s="79">
        <v>224</v>
      </c>
      <c r="L115" s="79">
        <v>166</v>
      </c>
      <c r="M115" s="79">
        <v>0</v>
      </c>
      <c r="N115" s="79">
        <v>166</v>
      </c>
      <c r="O115" s="95" t="s">
        <v>8</v>
      </c>
      <c r="P115" s="624"/>
    </row>
    <row r="116" spans="1:17" ht="39" customHeight="1">
      <c r="A116" s="624" t="s">
        <v>184</v>
      </c>
      <c r="B116" s="95" t="s">
        <v>383</v>
      </c>
      <c r="C116" s="82">
        <v>2310</v>
      </c>
      <c r="D116" s="82">
        <v>21</v>
      </c>
      <c r="E116" s="82">
        <v>2331</v>
      </c>
      <c r="F116" s="82">
        <v>1090</v>
      </c>
      <c r="G116" s="82">
        <v>17</v>
      </c>
      <c r="H116" s="82">
        <v>1107</v>
      </c>
      <c r="I116" s="82">
        <v>4070</v>
      </c>
      <c r="J116" s="82">
        <v>9</v>
      </c>
      <c r="K116" s="82">
        <v>4079</v>
      </c>
      <c r="L116" s="82">
        <v>3159</v>
      </c>
      <c r="M116" s="82">
        <v>15</v>
      </c>
      <c r="N116" s="82">
        <v>3174</v>
      </c>
      <c r="O116" s="95" t="s">
        <v>601</v>
      </c>
      <c r="P116" s="624" t="s">
        <v>682</v>
      </c>
    </row>
    <row r="117" spans="1:17" ht="39" customHeight="1">
      <c r="A117" s="624"/>
      <c r="B117" s="95" t="s">
        <v>382</v>
      </c>
      <c r="C117" s="82">
        <v>588</v>
      </c>
      <c r="D117" s="82">
        <v>101</v>
      </c>
      <c r="E117" s="82">
        <v>689</v>
      </c>
      <c r="F117" s="82">
        <v>417</v>
      </c>
      <c r="G117" s="82">
        <v>44</v>
      </c>
      <c r="H117" s="82">
        <v>461</v>
      </c>
      <c r="I117" s="82">
        <v>1328</v>
      </c>
      <c r="J117" s="82">
        <v>9</v>
      </c>
      <c r="K117" s="82">
        <v>1337</v>
      </c>
      <c r="L117" s="82">
        <v>165</v>
      </c>
      <c r="M117" s="82">
        <v>50</v>
      </c>
      <c r="N117" s="82">
        <v>215</v>
      </c>
      <c r="O117" s="95" t="s">
        <v>602</v>
      </c>
      <c r="P117" s="624"/>
    </row>
    <row r="118" spans="1:17" ht="39" customHeight="1">
      <c r="A118" s="624"/>
      <c r="B118" s="95" t="s">
        <v>9</v>
      </c>
      <c r="C118" s="79">
        <v>2898</v>
      </c>
      <c r="D118" s="79">
        <v>122</v>
      </c>
      <c r="E118" s="79">
        <v>3020</v>
      </c>
      <c r="F118" s="79">
        <v>1507</v>
      </c>
      <c r="G118" s="79">
        <v>61</v>
      </c>
      <c r="H118" s="79">
        <v>1568</v>
      </c>
      <c r="I118" s="79">
        <v>5398</v>
      </c>
      <c r="J118" s="79">
        <v>18</v>
      </c>
      <c r="K118" s="79">
        <v>5416</v>
      </c>
      <c r="L118" s="79">
        <v>3324</v>
      </c>
      <c r="M118" s="79">
        <v>65</v>
      </c>
      <c r="N118" s="79">
        <v>3389</v>
      </c>
      <c r="O118" s="95" t="s">
        <v>8</v>
      </c>
      <c r="P118" s="624"/>
    </row>
    <row r="119" spans="1:17" ht="39" customHeight="1">
      <c r="A119" s="569" t="s">
        <v>1543</v>
      </c>
      <c r="B119" s="569"/>
      <c r="C119" s="569"/>
      <c r="D119" s="569"/>
      <c r="E119" s="569"/>
      <c r="F119" s="569"/>
      <c r="G119" s="595"/>
      <c r="H119" s="631" t="s">
        <v>1544</v>
      </c>
      <c r="I119" s="631"/>
      <c r="J119" s="631"/>
      <c r="K119" s="631"/>
      <c r="L119" s="631"/>
      <c r="M119" s="631"/>
      <c r="N119" s="631"/>
      <c r="O119" s="631"/>
      <c r="P119" s="632"/>
    </row>
    <row r="120" spans="1:17" ht="39" customHeight="1">
      <c r="A120" s="633" t="s">
        <v>71</v>
      </c>
      <c r="B120" s="633" t="s">
        <v>677</v>
      </c>
      <c r="C120" s="636" t="s">
        <v>27</v>
      </c>
      <c r="D120" s="636"/>
      <c r="E120" s="636" t="s">
        <v>297</v>
      </c>
      <c r="F120" s="636" t="s">
        <v>25</v>
      </c>
      <c r="G120" s="636"/>
      <c r="H120" s="636" t="s">
        <v>156</v>
      </c>
      <c r="I120" s="636" t="s">
        <v>23</v>
      </c>
      <c r="J120" s="636"/>
      <c r="K120" s="636" t="s">
        <v>22</v>
      </c>
      <c r="L120" s="636" t="s">
        <v>21</v>
      </c>
      <c r="M120" s="636"/>
      <c r="N120" s="636" t="s">
        <v>20</v>
      </c>
      <c r="O120" s="636" t="s">
        <v>678</v>
      </c>
      <c r="P120" s="636" t="s">
        <v>69</v>
      </c>
      <c r="Q120" s="175"/>
    </row>
    <row r="121" spans="1:17" ht="39" customHeight="1">
      <c r="A121" s="634"/>
      <c r="B121" s="634"/>
      <c r="C121" s="636" t="s">
        <v>26</v>
      </c>
      <c r="D121" s="636"/>
      <c r="E121" s="636"/>
      <c r="F121" s="636" t="s">
        <v>24</v>
      </c>
      <c r="G121" s="636"/>
      <c r="H121" s="636"/>
      <c r="I121" s="636" t="s">
        <v>22</v>
      </c>
      <c r="J121" s="636"/>
      <c r="K121" s="636"/>
      <c r="L121" s="636" t="s">
        <v>20</v>
      </c>
      <c r="M121" s="636"/>
      <c r="N121" s="636"/>
      <c r="O121" s="636"/>
      <c r="P121" s="636"/>
      <c r="Q121" s="175"/>
    </row>
    <row r="122" spans="1:17" ht="39" customHeight="1">
      <c r="A122" s="634"/>
      <c r="B122" s="634"/>
      <c r="C122" s="95" t="s">
        <v>188</v>
      </c>
      <c r="D122" s="95" t="s">
        <v>189</v>
      </c>
      <c r="E122" s="95" t="s">
        <v>9</v>
      </c>
      <c r="F122" s="95" t="s">
        <v>188</v>
      </c>
      <c r="G122" s="95" t="s">
        <v>189</v>
      </c>
      <c r="H122" s="95" t="s">
        <v>9</v>
      </c>
      <c r="I122" s="95" t="s">
        <v>188</v>
      </c>
      <c r="J122" s="95" t="s">
        <v>189</v>
      </c>
      <c r="K122" s="95" t="s">
        <v>9</v>
      </c>
      <c r="L122" s="95" t="s">
        <v>188</v>
      </c>
      <c r="M122" s="95" t="s">
        <v>189</v>
      </c>
      <c r="N122" s="95" t="s">
        <v>9</v>
      </c>
      <c r="O122" s="636"/>
      <c r="P122" s="636"/>
      <c r="Q122" s="175"/>
    </row>
    <row r="123" spans="1:17" ht="39" customHeight="1">
      <c r="A123" s="635"/>
      <c r="B123" s="635"/>
      <c r="C123" s="95" t="s">
        <v>186</v>
      </c>
      <c r="D123" s="95" t="s">
        <v>187</v>
      </c>
      <c r="E123" s="95" t="s">
        <v>8</v>
      </c>
      <c r="F123" s="95" t="s">
        <v>186</v>
      </c>
      <c r="G123" s="95" t="s">
        <v>187</v>
      </c>
      <c r="H123" s="95" t="s">
        <v>8</v>
      </c>
      <c r="I123" s="95" t="s">
        <v>186</v>
      </c>
      <c r="J123" s="95" t="s">
        <v>187</v>
      </c>
      <c r="K123" s="95" t="s">
        <v>8</v>
      </c>
      <c r="L123" s="95" t="s">
        <v>186</v>
      </c>
      <c r="M123" s="95" t="s">
        <v>187</v>
      </c>
      <c r="N123" s="95" t="s">
        <v>8</v>
      </c>
      <c r="O123" s="636"/>
      <c r="P123" s="636"/>
      <c r="Q123" s="175"/>
    </row>
    <row r="124" spans="1:17" s="94" customFormat="1" ht="39" customHeight="1">
      <c r="A124" s="624" t="s">
        <v>586</v>
      </c>
      <c r="B124" s="95" t="s">
        <v>383</v>
      </c>
      <c r="C124" s="82">
        <v>340</v>
      </c>
      <c r="D124" s="82">
        <v>732</v>
      </c>
      <c r="E124" s="82">
        <v>1072</v>
      </c>
      <c r="F124" s="82">
        <v>247</v>
      </c>
      <c r="G124" s="82">
        <v>702</v>
      </c>
      <c r="H124" s="82">
        <v>949</v>
      </c>
      <c r="I124" s="82">
        <v>71</v>
      </c>
      <c r="J124" s="82">
        <v>266</v>
      </c>
      <c r="K124" s="82">
        <v>337</v>
      </c>
      <c r="L124" s="82">
        <v>93</v>
      </c>
      <c r="M124" s="82">
        <v>355</v>
      </c>
      <c r="N124" s="82">
        <v>448</v>
      </c>
      <c r="O124" s="95" t="s">
        <v>601</v>
      </c>
      <c r="P124" s="624" t="s">
        <v>679</v>
      </c>
    </row>
    <row r="125" spans="1:17" s="94" customFormat="1" ht="39" customHeight="1">
      <c r="A125" s="624"/>
      <c r="B125" s="95" t="s">
        <v>382</v>
      </c>
      <c r="C125" s="82">
        <v>48</v>
      </c>
      <c r="D125" s="82">
        <v>412</v>
      </c>
      <c r="E125" s="82">
        <v>460</v>
      </c>
      <c r="F125" s="82">
        <v>104</v>
      </c>
      <c r="G125" s="82">
        <v>373</v>
      </c>
      <c r="H125" s="82">
        <v>477</v>
      </c>
      <c r="I125" s="82">
        <v>26</v>
      </c>
      <c r="J125" s="82">
        <v>119</v>
      </c>
      <c r="K125" s="82">
        <v>145</v>
      </c>
      <c r="L125" s="82">
        <v>62</v>
      </c>
      <c r="M125" s="82">
        <v>202</v>
      </c>
      <c r="N125" s="82">
        <v>264</v>
      </c>
      <c r="O125" s="95" t="s">
        <v>602</v>
      </c>
      <c r="P125" s="624"/>
    </row>
    <row r="126" spans="1:17" s="94" customFormat="1" ht="39" customHeight="1">
      <c r="A126" s="624"/>
      <c r="B126" s="95" t="s">
        <v>9</v>
      </c>
      <c r="C126" s="79">
        <v>388</v>
      </c>
      <c r="D126" s="79">
        <v>1144</v>
      </c>
      <c r="E126" s="79">
        <v>1532</v>
      </c>
      <c r="F126" s="79">
        <v>351</v>
      </c>
      <c r="G126" s="79">
        <v>1075</v>
      </c>
      <c r="H126" s="79">
        <v>1426</v>
      </c>
      <c r="I126" s="79">
        <v>97</v>
      </c>
      <c r="J126" s="79">
        <v>385</v>
      </c>
      <c r="K126" s="79">
        <v>482</v>
      </c>
      <c r="L126" s="79">
        <v>155</v>
      </c>
      <c r="M126" s="79">
        <v>557</v>
      </c>
      <c r="N126" s="79">
        <v>712</v>
      </c>
      <c r="O126" s="95" t="s">
        <v>8</v>
      </c>
      <c r="P126" s="624"/>
    </row>
    <row r="127" spans="1:17" s="94" customFormat="1" ht="39" customHeight="1">
      <c r="A127" s="624" t="s">
        <v>587</v>
      </c>
      <c r="B127" s="95" t="s">
        <v>383</v>
      </c>
      <c r="C127" s="82">
        <v>60</v>
      </c>
      <c r="D127" s="82">
        <v>19</v>
      </c>
      <c r="E127" s="82">
        <v>79</v>
      </c>
      <c r="F127" s="82">
        <v>51</v>
      </c>
      <c r="G127" s="82">
        <v>34</v>
      </c>
      <c r="H127" s="82">
        <v>85</v>
      </c>
      <c r="I127" s="82">
        <v>34</v>
      </c>
      <c r="J127" s="82">
        <v>11</v>
      </c>
      <c r="K127" s="82">
        <v>45</v>
      </c>
      <c r="L127" s="82">
        <v>35</v>
      </c>
      <c r="M127" s="82">
        <v>10</v>
      </c>
      <c r="N127" s="82">
        <v>45</v>
      </c>
      <c r="O127" s="95" t="s">
        <v>601</v>
      </c>
      <c r="P127" s="624" t="s">
        <v>591</v>
      </c>
    </row>
    <row r="128" spans="1:17" s="94" customFormat="1" ht="39" customHeight="1">
      <c r="A128" s="624"/>
      <c r="B128" s="95" t="s">
        <v>382</v>
      </c>
      <c r="C128" s="82">
        <v>77</v>
      </c>
      <c r="D128" s="82">
        <v>4</v>
      </c>
      <c r="E128" s="82">
        <v>81</v>
      </c>
      <c r="F128" s="82">
        <v>55</v>
      </c>
      <c r="G128" s="82">
        <v>8</v>
      </c>
      <c r="H128" s="82">
        <v>63</v>
      </c>
      <c r="I128" s="82">
        <v>19</v>
      </c>
      <c r="J128" s="82">
        <v>4</v>
      </c>
      <c r="K128" s="82">
        <v>23</v>
      </c>
      <c r="L128" s="82">
        <v>22</v>
      </c>
      <c r="M128" s="82">
        <v>4</v>
      </c>
      <c r="N128" s="82">
        <v>26</v>
      </c>
      <c r="O128" s="95" t="s">
        <v>602</v>
      </c>
      <c r="P128" s="624"/>
    </row>
    <row r="129" spans="1:16" s="94" customFormat="1" ht="39" customHeight="1">
      <c r="A129" s="624"/>
      <c r="B129" s="95" t="s">
        <v>9</v>
      </c>
      <c r="C129" s="79">
        <v>137</v>
      </c>
      <c r="D129" s="79">
        <v>23</v>
      </c>
      <c r="E129" s="79">
        <v>160</v>
      </c>
      <c r="F129" s="79">
        <v>106</v>
      </c>
      <c r="G129" s="79">
        <v>42</v>
      </c>
      <c r="H129" s="79">
        <v>148</v>
      </c>
      <c r="I129" s="79">
        <v>53</v>
      </c>
      <c r="J129" s="79">
        <v>15</v>
      </c>
      <c r="K129" s="79">
        <v>68</v>
      </c>
      <c r="L129" s="79">
        <v>57</v>
      </c>
      <c r="M129" s="79">
        <v>14</v>
      </c>
      <c r="N129" s="79">
        <v>71</v>
      </c>
      <c r="O129" s="95" t="s">
        <v>8</v>
      </c>
      <c r="P129" s="624"/>
    </row>
    <row r="130" spans="1:16" s="94" customFormat="1" ht="39" customHeight="1">
      <c r="A130" s="624" t="s">
        <v>588</v>
      </c>
      <c r="B130" s="95" t="s">
        <v>383</v>
      </c>
      <c r="C130" s="82">
        <f>C124+C127</f>
        <v>400</v>
      </c>
      <c r="D130" s="475">
        <f t="shared" ref="D130:N130" si="28">D124+D127</f>
        <v>751</v>
      </c>
      <c r="E130" s="475">
        <f t="shared" si="28"/>
        <v>1151</v>
      </c>
      <c r="F130" s="475">
        <f t="shared" si="28"/>
        <v>298</v>
      </c>
      <c r="G130" s="475">
        <f t="shared" si="28"/>
        <v>736</v>
      </c>
      <c r="H130" s="475">
        <f t="shared" si="28"/>
        <v>1034</v>
      </c>
      <c r="I130" s="475">
        <f t="shared" si="28"/>
        <v>105</v>
      </c>
      <c r="J130" s="475">
        <f t="shared" si="28"/>
        <v>277</v>
      </c>
      <c r="K130" s="475">
        <f t="shared" si="28"/>
        <v>382</v>
      </c>
      <c r="L130" s="475">
        <f t="shared" si="28"/>
        <v>128</v>
      </c>
      <c r="M130" s="475">
        <f t="shared" si="28"/>
        <v>365</v>
      </c>
      <c r="N130" s="475">
        <f t="shared" si="28"/>
        <v>493</v>
      </c>
      <c r="O130" s="95" t="s">
        <v>601</v>
      </c>
      <c r="P130" s="624" t="s">
        <v>680</v>
      </c>
    </row>
    <row r="131" spans="1:16" s="94" customFormat="1" ht="39" customHeight="1">
      <c r="A131" s="624"/>
      <c r="B131" s="95" t="s">
        <v>382</v>
      </c>
      <c r="C131" s="475">
        <f>C125+C128</f>
        <v>125</v>
      </c>
      <c r="D131" s="475">
        <f t="shared" ref="D131:N131" si="29">D125+D128</f>
        <v>416</v>
      </c>
      <c r="E131" s="475">
        <f t="shared" si="29"/>
        <v>541</v>
      </c>
      <c r="F131" s="475">
        <f t="shared" si="29"/>
        <v>159</v>
      </c>
      <c r="G131" s="475">
        <f t="shared" si="29"/>
        <v>381</v>
      </c>
      <c r="H131" s="475">
        <f t="shared" si="29"/>
        <v>540</v>
      </c>
      <c r="I131" s="475">
        <f t="shared" si="29"/>
        <v>45</v>
      </c>
      <c r="J131" s="475">
        <f t="shared" si="29"/>
        <v>123</v>
      </c>
      <c r="K131" s="475">
        <f t="shared" si="29"/>
        <v>168</v>
      </c>
      <c r="L131" s="475">
        <f t="shared" si="29"/>
        <v>84</v>
      </c>
      <c r="M131" s="475">
        <f t="shared" si="29"/>
        <v>206</v>
      </c>
      <c r="N131" s="475">
        <f t="shared" si="29"/>
        <v>290</v>
      </c>
      <c r="O131" s="95" t="s">
        <v>602</v>
      </c>
      <c r="P131" s="624"/>
    </row>
    <row r="132" spans="1:16" s="94" customFormat="1" ht="39" customHeight="1">
      <c r="A132" s="624"/>
      <c r="B132" s="95" t="s">
        <v>9</v>
      </c>
      <c r="C132" s="79">
        <f>C130+C131</f>
        <v>525</v>
      </c>
      <c r="D132" s="474">
        <f t="shared" ref="D132:N132" si="30">D130+D131</f>
        <v>1167</v>
      </c>
      <c r="E132" s="474">
        <f t="shared" si="30"/>
        <v>1692</v>
      </c>
      <c r="F132" s="474">
        <f t="shared" si="30"/>
        <v>457</v>
      </c>
      <c r="G132" s="474">
        <f t="shared" si="30"/>
        <v>1117</v>
      </c>
      <c r="H132" s="474">
        <f t="shared" si="30"/>
        <v>1574</v>
      </c>
      <c r="I132" s="474">
        <f t="shared" si="30"/>
        <v>150</v>
      </c>
      <c r="J132" s="474">
        <f t="shared" si="30"/>
        <v>400</v>
      </c>
      <c r="K132" s="474">
        <f t="shared" si="30"/>
        <v>550</v>
      </c>
      <c r="L132" s="474">
        <f t="shared" si="30"/>
        <v>212</v>
      </c>
      <c r="M132" s="474">
        <f t="shared" si="30"/>
        <v>571</v>
      </c>
      <c r="N132" s="474">
        <f t="shared" si="30"/>
        <v>783</v>
      </c>
      <c r="O132" s="95" t="s">
        <v>8</v>
      </c>
      <c r="P132" s="624"/>
    </row>
    <row r="133" spans="1:16" ht="39" customHeight="1">
      <c r="A133" s="624" t="s">
        <v>671</v>
      </c>
      <c r="B133" s="95" t="s">
        <v>383</v>
      </c>
      <c r="C133" s="82">
        <v>596</v>
      </c>
      <c r="D133" s="82">
        <v>7</v>
      </c>
      <c r="E133" s="82">
        <v>603</v>
      </c>
      <c r="F133" s="82">
        <v>1205</v>
      </c>
      <c r="G133" s="82">
        <v>4</v>
      </c>
      <c r="H133" s="82">
        <v>1209</v>
      </c>
      <c r="I133" s="82">
        <v>670</v>
      </c>
      <c r="J133" s="82">
        <v>3</v>
      </c>
      <c r="K133" s="82">
        <v>673</v>
      </c>
      <c r="L133" s="82">
        <v>229</v>
      </c>
      <c r="M133" s="82">
        <v>0</v>
      </c>
      <c r="N133" s="82">
        <v>229</v>
      </c>
      <c r="O133" s="95" t="s">
        <v>601</v>
      </c>
      <c r="P133" s="624" t="s">
        <v>185</v>
      </c>
    </row>
    <row r="134" spans="1:16" ht="39" customHeight="1">
      <c r="A134" s="624"/>
      <c r="B134" s="95" t="s">
        <v>382</v>
      </c>
      <c r="C134" s="82">
        <v>283</v>
      </c>
      <c r="D134" s="82">
        <v>1283</v>
      </c>
      <c r="E134" s="82">
        <v>1566</v>
      </c>
      <c r="F134" s="82">
        <v>1844</v>
      </c>
      <c r="G134" s="82">
        <v>628</v>
      </c>
      <c r="H134" s="82">
        <v>2472</v>
      </c>
      <c r="I134" s="82">
        <v>468</v>
      </c>
      <c r="J134" s="82">
        <v>225</v>
      </c>
      <c r="K134" s="82">
        <v>693</v>
      </c>
      <c r="L134" s="82">
        <v>229</v>
      </c>
      <c r="M134" s="82">
        <v>452</v>
      </c>
      <c r="N134" s="82">
        <v>681</v>
      </c>
      <c r="O134" s="95" t="s">
        <v>602</v>
      </c>
      <c r="P134" s="624"/>
    </row>
    <row r="135" spans="1:16" ht="39" customHeight="1">
      <c r="A135" s="624"/>
      <c r="B135" s="95" t="s">
        <v>9</v>
      </c>
      <c r="C135" s="79">
        <v>879</v>
      </c>
      <c r="D135" s="79">
        <v>1290</v>
      </c>
      <c r="E135" s="79">
        <v>2169</v>
      </c>
      <c r="F135" s="79">
        <v>3049</v>
      </c>
      <c r="G135" s="79">
        <v>632</v>
      </c>
      <c r="H135" s="79">
        <v>3681</v>
      </c>
      <c r="I135" s="79">
        <v>1138</v>
      </c>
      <c r="J135" s="79">
        <v>228</v>
      </c>
      <c r="K135" s="79">
        <v>1366</v>
      </c>
      <c r="L135" s="79">
        <v>458</v>
      </c>
      <c r="M135" s="79">
        <v>452</v>
      </c>
      <c r="N135" s="79">
        <v>910</v>
      </c>
      <c r="O135" s="95" t="s">
        <v>8</v>
      </c>
      <c r="P135" s="624"/>
    </row>
    <row r="136" spans="1:16" ht="39" customHeight="1">
      <c r="A136" s="624" t="s">
        <v>672</v>
      </c>
      <c r="B136" s="95" t="s">
        <v>383</v>
      </c>
      <c r="C136" s="82">
        <v>0</v>
      </c>
      <c r="D136" s="82">
        <v>0</v>
      </c>
      <c r="E136" s="82">
        <v>0</v>
      </c>
      <c r="F136" s="82">
        <v>0</v>
      </c>
      <c r="G136" s="82">
        <v>0</v>
      </c>
      <c r="H136" s="82">
        <v>0</v>
      </c>
      <c r="I136" s="82">
        <v>0</v>
      </c>
      <c r="J136" s="82">
        <v>0</v>
      </c>
      <c r="K136" s="82">
        <v>0</v>
      </c>
      <c r="L136" s="82">
        <v>0</v>
      </c>
      <c r="M136" s="82">
        <v>0</v>
      </c>
      <c r="N136" s="82">
        <v>0</v>
      </c>
      <c r="O136" s="95" t="s">
        <v>601</v>
      </c>
      <c r="P136" s="624" t="s">
        <v>674</v>
      </c>
    </row>
    <row r="137" spans="1:16" ht="39" customHeight="1">
      <c r="A137" s="624"/>
      <c r="B137" s="95" t="s">
        <v>382</v>
      </c>
      <c r="C137" s="82">
        <v>14</v>
      </c>
      <c r="D137" s="82">
        <v>36</v>
      </c>
      <c r="E137" s="82">
        <v>50</v>
      </c>
      <c r="F137" s="82">
        <v>36</v>
      </c>
      <c r="G137" s="82">
        <v>6</v>
      </c>
      <c r="H137" s="82">
        <v>42</v>
      </c>
      <c r="I137" s="82">
        <v>2</v>
      </c>
      <c r="J137" s="82">
        <v>6</v>
      </c>
      <c r="K137" s="82">
        <v>8</v>
      </c>
      <c r="L137" s="82">
        <v>25</v>
      </c>
      <c r="M137" s="82">
        <v>9</v>
      </c>
      <c r="N137" s="82">
        <v>34</v>
      </c>
      <c r="O137" s="95" t="s">
        <v>602</v>
      </c>
      <c r="P137" s="624"/>
    </row>
    <row r="138" spans="1:16" ht="39" customHeight="1">
      <c r="A138" s="624"/>
      <c r="B138" s="95" t="s">
        <v>9</v>
      </c>
      <c r="C138" s="79">
        <f>C137</f>
        <v>14</v>
      </c>
      <c r="D138" s="410">
        <f t="shared" ref="D138:N138" si="31">D137</f>
        <v>36</v>
      </c>
      <c r="E138" s="410">
        <f t="shared" si="31"/>
        <v>50</v>
      </c>
      <c r="F138" s="410">
        <f t="shared" si="31"/>
        <v>36</v>
      </c>
      <c r="G138" s="410">
        <f t="shared" si="31"/>
        <v>6</v>
      </c>
      <c r="H138" s="410">
        <f t="shared" si="31"/>
        <v>42</v>
      </c>
      <c r="I138" s="410">
        <f t="shared" si="31"/>
        <v>2</v>
      </c>
      <c r="J138" s="410">
        <f t="shared" si="31"/>
        <v>6</v>
      </c>
      <c r="K138" s="410">
        <f t="shared" si="31"/>
        <v>8</v>
      </c>
      <c r="L138" s="410">
        <f t="shared" si="31"/>
        <v>25</v>
      </c>
      <c r="M138" s="410">
        <f t="shared" si="31"/>
        <v>9</v>
      </c>
      <c r="N138" s="410">
        <f t="shared" si="31"/>
        <v>34</v>
      </c>
      <c r="O138" s="95" t="s">
        <v>8</v>
      </c>
      <c r="P138" s="624"/>
    </row>
    <row r="139" spans="1:16" ht="39" customHeight="1">
      <c r="A139" s="624" t="s">
        <v>673</v>
      </c>
      <c r="B139" s="95" t="s">
        <v>383</v>
      </c>
      <c r="C139" s="82">
        <f>C133+C136</f>
        <v>596</v>
      </c>
      <c r="D139" s="411">
        <f t="shared" ref="D139:N139" si="32">D133+D136</f>
        <v>7</v>
      </c>
      <c r="E139" s="411">
        <f t="shared" si="32"/>
        <v>603</v>
      </c>
      <c r="F139" s="411">
        <f t="shared" si="32"/>
        <v>1205</v>
      </c>
      <c r="G139" s="411">
        <f t="shared" si="32"/>
        <v>4</v>
      </c>
      <c r="H139" s="411">
        <f t="shared" si="32"/>
        <v>1209</v>
      </c>
      <c r="I139" s="411">
        <f t="shared" si="32"/>
        <v>670</v>
      </c>
      <c r="J139" s="411">
        <f t="shared" si="32"/>
        <v>3</v>
      </c>
      <c r="K139" s="411">
        <f t="shared" si="32"/>
        <v>673</v>
      </c>
      <c r="L139" s="411">
        <f t="shared" si="32"/>
        <v>229</v>
      </c>
      <c r="M139" s="411">
        <f t="shared" si="32"/>
        <v>0</v>
      </c>
      <c r="N139" s="411">
        <f t="shared" si="32"/>
        <v>229</v>
      </c>
      <c r="O139" s="95" t="s">
        <v>601</v>
      </c>
      <c r="P139" s="624" t="s">
        <v>675</v>
      </c>
    </row>
    <row r="140" spans="1:16" ht="39" customHeight="1">
      <c r="A140" s="624"/>
      <c r="B140" s="95" t="s">
        <v>382</v>
      </c>
      <c r="C140" s="411">
        <f>C134+C137</f>
        <v>297</v>
      </c>
      <c r="D140" s="411">
        <f t="shared" ref="D140:N140" si="33">D134+D137</f>
        <v>1319</v>
      </c>
      <c r="E140" s="411">
        <f t="shared" si="33"/>
        <v>1616</v>
      </c>
      <c r="F140" s="411">
        <f t="shared" si="33"/>
        <v>1880</v>
      </c>
      <c r="G140" s="411">
        <f t="shared" si="33"/>
        <v>634</v>
      </c>
      <c r="H140" s="411">
        <f t="shared" si="33"/>
        <v>2514</v>
      </c>
      <c r="I140" s="411">
        <f t="shared" si="33"/>
        <v>470</v>
      </c>
      <c r="J140" s="411">
        <f t="shared" si="33"/>
        <v>231</v>
      </c>
      <c r="K140" s="411">
        <f t="shared" si="33"/>
        <v>701</v>
      </c>
      <c r="L140" s="411">
        <f t="shared" si="33"/>
        <v>254</v>
      </c>
      <c r="M140" s="411">
        <f t="shared" si="33"/>
        <v>461</v>
      </c>
      <c r="N140" s="411">
        <f t="shared" si="33"/>
        <v>715</v>
      </c>
      <c r="O140" s="95" t="s">
        <v>602</v>
      </c>
      <c r="P140" s="624"/>
    </row>
    <row r="141" spans="1:16" ht="39" customHeight="1">
      <c r="A141" s="624"/>
      <c r="B141" s="95" t="s">
        <v>9</v>
      </c>
      <c r="C141" s="79">
        <f>C139+C140</f>
        <v>893</v>
      </c>
      <c r="D141" s="472">
        <f t="shared" ref="D141:N141" si="34">D139+D140</f>
        <v>1326</v>
      </c>
      <c r="E141" s="472">
        <f t="shared" si="34"/>
        <v>2219</v>
      </c>
      <c r="F141" s="472">
        <f t="shared" si="34"/>
        <v>3085</v>
      </c>
      <c r="G141" s="472">
        <f t="shared" si="34"/>
        <v>638</v>
      </c>
      <c r="H141" s="472">
        <f t="shared" si="34"/>
        <v>3723</v>
      </c>
      <c r="I141" s="472">
        <f t="shared" si="34"/>
        <v>1140</v>
      </c>
      <c r="J141" s="472">
        <f t="shared" si="34"/>
        <v>234</v>
      </c>
      <c r="K141" s="472">
        <f t="shared" si="34"/>
        <v>1374</v>
      </c>
      <c r="L141" s="472">
        <f t="shared" si="34"/>
        <v>483</v>
      </c>
      <c r="M141" s="472">
        <f t="shared" si="34"/>
        <v>461</v>
      </c>
      <c r="N141" s="472">
        <f t="shared" si="34"/>
        <v>944</v>
      </c>
      <c r="O141" s="95" t="s">
        <v>8</v>
      </c>
      <c r="P141" s="624"/>
    </row>
    <row r="142" spans="1:16" ht="39" customHeight="1">
      <c r="A142" s="624" t="s">
        <v>589</v>
      </c>
      <c r="B142" s="95" t="s">
        <v>383</v>
      </c>
      <c r="C142" s="82">
        <v>50</v>
      </c>
      <c r="D142" s="82">
        <v>0</v>
      </c>
      <c r="E142" s="82">
        <v>50</v>
      </c>
      <c r="F142" s="82">
        <v>52</v>
      </c>
      <c r="G142" s="82">
        <v>0</v>
      </c>
      <c r="H142" s="82">
        <v>52</v>
      </c>
      <c r="I142" s="82">
        <v>23</v>
      </c>
      <c r="J142" s="82">
        <v>0</v>
      </c>
      <c r="K142" s="82">
        <v>23</v>
      </c>
      <c r="L142" s="82">
        <v>35</v>
      </c>
      <c r="M142" s="82">
        <v>0</v>
      </c>
      <c r="N142" s="82">
        <v>35</v>
      </c>
      <c r="O142" s="95" t="s">
        <v>601</v>
      </c>
      <c r="P142" s="624" t="s">
        <v>681</v>
      </c>
    </row>
    <row r="143" spans="1:16" ht="39" customHeight="1">
      <c r="A143" s="624"/>
      <c r="B143" s="95" t="s">
        <v>382</v>
      </c>
      <c r="C143" s="82">
        <v>25</v>
      </c>
      <c r="D143" s="82">
        <v>0</v>
      </c>
      <c r="E143" s="82">
        <v>25</v>
      </c>
      <c r="F143" s="82">
        <v>32</v>
      </c>
      <c r="G143" s="82">
        <v>0</v>
      </c>
      <c r="H143" s="82">
        <v>32</v>
      </c>
      <c r="I143" s="82">
        <v>10</v>
      </c>
      <c r="J143" s="82">
        <v>0</v>
      </c>
      <c r="K143" s="82">
        <v>10</v>
      </c>
      <c r="L143" s="82">
        <v>14</v>
      </c>
      <c r="M143" s="82">
        <v>0</v>
      </c>
      <c r="N143" s="82">
        <v>14</v>
      </c>
      <c r="O143" s="95" t="s">
        <v>602</v>
      </c>
      <c r="P143" s="624"/>
    </row>
    <row r="144" spans="1:16" ht="39" customHeight="1">
      <c r="A144" s="624"/>
      <c r="B144" s="95" t="s">
        <v>9</v>
      </c>
      <c r="C144" s="79">
        <v>75</v>
      </c>
      <c r="D144" s="79">
        <v>0</v>
      </c>
      <c r="E144" s="79">
        <v>75</v>
      </c>
      <c r="F144" s="79">
        <v>84</v>
      </c>
      <c r="G144" s="79">
        <v>0</v>
      </c>
      <c r="H144" s="79">
        <v>84</v>
      </c>
      <c r="I144" s="79">
        <v>33</v>
      </c>
      <c r="J144" s="79">
        <v>0</v>
      </c>
      <c r="K144" s="79">
        <v>33</v>
      </c>
      <c r="L144" s="79">
        <v>49</v>
      </c>
      <c r="M144" s="79">
        <v>0</v>
      </c>
      <c r="N144" s="79">
        <v>49</v>
      </c>
      <c r="O144" s="95" t="s">
        <v>8</v>
      </c>
      <c r="P144" s="624"/>
    </row>
    <row r="145" spans="1:21" ht="39" customHeight="1">
      <c r="A145" s="624" t="s">
        <v>184</v>
      </c>
      <c r="B145" s="95" t="s">
        <v>383</v>
      </c>
      <c r="C145" s="82">
        <v>1430</v>
      </c>
      <c r="D145" s="82">
        <v>8</v>
      </c>
      <c r="E145" s="82">
        <v>1438</v>
      </c>
      <c r="F145" s="82">
        <v>1297</v>
      </c>
      <c r="G145" s="82">
        <v>9</v>
      </c>
      <c r="H145" s="82">
        <v>1306</v>
      </c>
      <c r="I145" s="82">
        <v>683</v>
      </c>
      <c r="J145" s="82">
        <v>5</v>
      </c>
      <c r="K145" s="82">
        <v>688</v>
      </c>
      <c r="L145" s="82">
        <v>816</v>
      </c>
      <c r="M145" s="82">
        <v>1</v>
      </c>
      <c r="N145" s="82">
        <v>817</v>
      </c>
      <c r="O145" s="95" t="s">
        <v>601</v>
      </c>
      <c r="P145" s="624" t="s">
        <v>682</v>
      </c>
    </row>
    <row r="146" spans="1:21" ht="39" customHeight="1">
      <c r="A146" s="624"/>
      <c r="B146" s="95" t="s">
        <v>382</v>
      </c>
      <c r="C146" s="82">
        <v>316</v>
      </c>
      <c r="D146" s="82">
        <v>81</v>
      </c>
      <c r="E146" s="82">
        <v>397</v>
      </c>
      <c r="F146" s="82">
        <v>385</v>
      </c>
      <c r="G146" s="82">
        <v>39</v>
      </c>
      <c r="H146" s="82">
        <v>424</v>
      </c>
      <c r="I146" s="82">
        <v>114</v>
      </c>
      <c r="J146" s="82">
        <v>8</v>
      </c>
      <c r="K146" s="82">
        <v>122</v>
      </c>
      <c r="L146" s="82">
        <v>185</v>
      </c>
      <c r="M146" s="82">
        <v>5</v>
      </c>
      <c r="N146" s="82">
        <v>190</v>
      </c>
      <c r="O146" s="95" t="s">
        <v>602</v>
      </c>
      <c r="P146" s="624"/>
    </row>
    <row r="147" spans="1:21" ht="39" customHeight="1">
      <c r="A147" s="624"/>
      <c r="B147" s="95" t="s">
        <v>9</v>
      </c>
      <c r="C147" s="79">
        <v>1746</v>
      </c>
      <c r="D147" s="79">
        <v>89</v>
      </c>
      <c r="E147" s="79">
        <v>1835</v>
      </c>
      <c r="F147" s="79">
        <v>1682</v>
      </c>
      <c r="G147" s="79">
        <v>48</v>
      </c>
      <c r="H147" s="79">
        <v>1730</v>
      </c>
      <c r="I147" s="79">
        <v>797</v>
      </c>
      <c r="J147" s="79">
        <v>13</v>
      </c>
      <c r="K147" s="79">
        <v>810</v>
      </c>
      <c r="L147" s="79">
        <v>1001</v>
      </c>
      <c r="M147" s="79">
        <v>6</v>
      </c>
      <c r="N147" s="79">
        <v>1007</v>
      </c>
      <c r="O147" s="95" t="s">
        <v>8</v>
      </c>
      <c r="P147" s="624"/>
    </row>
    <row r="148" spans="1:21" ht="39" customHeight="1">
      <c r="A148" s="569" t="s">
        <v>1543</v>
      </c>
      <c r="B148" s="569"/>
      <c r="C148" s="569"/>
      <c r="D148" s="569"/>
      <c r="E148" s="569"/>
      <c r="F148" s="569"/>
      <c r="G148" s="595"/>
      <c r="H148" s="631" t="s">
        <v>1544</v>
      </c>
      <c r="I148" s="631"/>
      <c r="J148" s="631"/>
      <c r="K148" s="631"/>
      <c r="L148" s="631"/>
      <c r="M148" s="631"/>
      <c r="N148" s="631"/>
      <c r="O148" s="631"/>
      <c r="P148" s="632"/>
    </row>
    <row r="149" spans="1:21" ht="39" customHeight="1">
      <c r="A149" s="633" t="s">
        <v>71</v>
      </c>
      <c r="B149" s="633" t="s">
        <v>677</v>
      </c>
      <c r="C149" s="636" t="s">
        <v>191</v>
      </c>
      <c r="D149" s="636"/>
      <c r="E149" s="636"/>
      <c r="F149" s="636"/>
      <c r="G149" s="636"/>
      <c r="H149" s="636"/>
      <c r="I149" s="654" t="s">
        <v>19</v>
      </c>
      <c r="J149" s="654"/>
      <c r="K149" s="654"/>
      <c r="L149" s="654"/>
      <c r="M149" s="654"/>
      <c r="N149" s="655"/>
      <c r="O149" s="636" t="s">
        <v>678</v>
      </c>
      <c r="P149" s="636" t="s">
        <v>69</v>
      </c>
      <c r="Q149" s="175"/>
    </row>
    <row r="150" spans="1:21" ht="39" customHeight="1">
      <c r="A150" s="634"/>
      <c r="B150" s="634"/>
      <c r="C150" s="636" t="s">
        <v>683</v>
      </c>
      <c r="D150" s="636"/>
      <c r="E150" s="636"/>
      <c r="F150" s="636"/>
      <c r="G150" s="636"/>
      <c r="H150" s="636"/>
      <c r="I150" s="654" t="s">
        <v>8</v>
      </c>
      <c r="J150" s="654"/>
      <c r="K150" s="654"/>
      <c r="L150" s="654"/>
      <c r="M150" s="654"/>
      <c r="N150" s="655"/>
      <c r="O150" s="636"/>
      <c r="P150" s="636"/>
      <c r="Q150" s="175"/>
      <c r="R150" s="650"/>
      <c r="S150" s="651"/>
      <c r="T150" s="652"/>
    </row>
    <row r="151" spans="1:21" ht="39" customHeight="1">
      <c r="A151" s="634"/>
      <c r="B151" s="634"/>
      <c r="C151" s="653" t="s">
        <v>188</v>
      </c>
      <c r="D151" s="653"/>
      <c r="E151" s="653" t="s">
        <v>189</v>
      </c>
      <c r="F151" s="653"/>
      <c r="G151" s="653" t="s">
        <v>9</v>
      </c>
      <c r="H151" s="653"/>
      <c r="I151" s="653" t="s">
        <v>188</v>
      </c>
      <c r="J151" s="653"/>
      <c r="K151" s="653" t="s">
        <v>189</v>
      </c>
      <c r="L151" s="653"/>
      <c r="M151" s="653" t="s">
        <v>9</v>
      </c>
      <c r="N151" s="653"/>
      <c r="O151" s="636"/>
      <c r="P151" s="636"/>
      <c r="Q151" s="175"/>
      <c r="R151" s="94"/>
      <c r="S151" s="94"/>
      <c r="T151" s="94"/>
      <c r="U151" s="94"/>
    </row>
    <row r="152" spans="1:21" ht="39" customHeight="1">
      <c r="A152" s="635"/>
      <c r="B152" s="635"/>
      <c r="C152" s="653" t="s">
        <v>595</v>
      </c>
      <c r="D152" s="653"/>
      <c r="E152" s="653" t="s">
        <v>596</v>
      </c>
      <c r="F152" s="653"/>
      <c r="G152" s="653" t="s">
        <v>8</v>
      </c>
      <c r="H152" s="653"/>
      <c r="I152" s="653" t="s">
        <v>595</v>
      </c>
      <c r="J152" s="653"/>
      <c r="K152" s="653" t="s">
        <v>596</v>
      </c>
      <c r="L152" s="653"/>
      <c r="M152" s="653" t="s">
        <v>8</v>
      </c>
      <c r="N152" s="653"/>
      <c r="O152" s="636"/>
      <c r="P152" s="636"/>
      <c r="Q152" s="175"/>
      <c r="R152" s="94"/>
      <c r="S152" s="94"/>
      <c r="T152" s="94"/>
      <c r="U152" s="94"/>
    </row>
    <row r="153" spans="1:21" s="94" customFormat="1" ht="39" customHeight="1">
      <c r="A153" s="624" t="s">
        <v>586</v>
      </c>
      <c r="B153" s="95" t="s">
        <v>383</v>
      </c>
      <c r="C153" s="574">
        <v>192</v>
      </c>
      <c r="D153" s="574"/>
      <c r="E153" s="574">
        <v>158</v>
      </c>
      <c r="F153" s="574"/>
      <c r="G153" s="574">
        <f>C153+E153</f>
        <v>350</v>
      </c>
      <c r="H153" s="574"/>
      <c r="I153" s="574">
        <f>C8+F8+I8+L8+C37+F37+I37+L37+C66+F66+I66+L66+C95+F95+I95+L95+C124+F124+I124+L124+C153</f>
        <v>17709</v>
      </c>
      <c r="J153" s="574"/>
      <c r="K153" s="574">
        <f>D8+G8+J8+M8+D37+G37+J37+M37+D66+G66+J66+M66+D95+G95+J95+M95+D124+G124+J124+M124+E153</f>
        <v>18524</v>
      </c>
      <c r="L153" s="574"/>
      <c r="M153" s="574">
        <f>I153+K153</f>
        <v>36233</v>
      </c>
      <c r="N153" s="574"/>
      <c r="O153" s="95" t="s">
        <v>601</v>
      </c>
      <c r="P153" s="624" t="s">
        <v>679</v>
      </c>
      <c r="Q153" s="304"/>
    </row>
    <row r="154" spans="1:21" s="94" customFormat="1" ht="39" customHeight="1">
      <c r="A154" s="624"/>
      <c r="B154" s="95" t="s">
        <v>382</v>
      </c>
      <c r="C154" s="574">
        <v>141</v>
      </c>
      <c r="D154" s="574"/>
      <c r="E154" s="574">
        <v>53</v>
      </c>
      <c r="F154" s="574"/>
      <c r="G154" s="574">
        <f>C154+E154</f>
        <v>194</v>
      </c>
      <c r="H154" s="574"/>
      <c r="I154" s="574">
        <f>C9+F9+I9+L9+C38+F38+I38+L38+C67+F67+I67+L67+C96+F96+I96+L96+C125+F125+I125+L125+C154</f>
        <v>12251</v>
      </c>
      <c r="J154" s="574"/>
      <c r="K154" s="574">
        <f>D9+G9+J9+M9+D38+G38+J38+M38+D67+G67+J67+M67+D96+G96+J96+M96+D125+G125+J125+M125+E154</f>
        <v>9776</v>
      </c>
      <c r="L154" s="574"/>
      <c r="M154" s="574">
        <f>I154+K154</f>
        <v>22027</v>
      </c>
      <c r="N154" s="574"/>
      <c r="O154" s="95" t="s">
        <v>602</v>
      </c>
      <c r="P154" s="624"/>
    </row>
    <row r="155" spans="1:21" s="94" customFormat="1" ht="39" customHeight="1">
      <c r="A155" s="624"/>
      <c r="B155" s="95" t="s">
        <v>9</v>
      </c>
      <c r="C155" s="649">
        <f>SUM(C153:D154)</f>
        <v>333</v>
      </c>
      <c r="D155" s="649"/>
      <c r="E155" s="649">
        <f>SUM(E153:F154)</f>
        <v>211</v>
      </c>
      <c r="F155" s="649"/>
      <c r="G155" s="649">
        <f>SUM(G153:H154)</f>
        <v>544</v>
      </c>
      <c r="H155" s="649"/>
      <c r="I155" s="649">
        <f>I153+I154</f>
        <v>29960</v>
      </c>
      <c r="J155" s="649"/>
      <c r="K155" s="649">
        <f>K153+K154</f>
        <v>28300</v>
      </c>
      <c r="L155" s="649"/>
      <c r="M155" s="649">
        <f>M153+M154</f>
        <v>58260</v>
      </c>
      <c r="N155" s="649"/>
      <c r="O155" s="95" t="s">
        <v>8</v>
      </c>
      <c r="P155" s="624"/>
    </row>
    <row r="156" spans="1:21" s="94" customFormat="1" ht="39" customHeight="1">
      <c r="A156" s="624" t="s">
        <v>587</v>
      </c>
      <c r="B156" s="95" t="s">
        <v>383</v>
      </c>
      <c r="C156" s="574">
        <v>44</v>
      </c>
      <c r="D156" s="574"/>
      <c r="E156" s="574">
        <v>1</v>
      </c>
      <c r="F156" s="574"/>
      <c r="G156" s="574">
        <f>C156+E156</f>
        <v>45</v>
      </c>
      <c r="H156" s="574"/>
      <c r="I156" s="574">
        <f>C11+F11+I11+L11+C40+F40+I40+L40+C69+F69+I69+L69+C98+F98+I98+L98+C127+F127+I127+L127+C156</f>
        <v>3911</v>
      </c>
      <c r="J156" s="574"/>
      <c r="K156" s="574">
        <f>D11+G11+J11+M11+D40+G40+J40+M40+D69+G69+J69+M69+D98+G98+J98+M98+D127+G127+J127+M127+E156</f>
        <v>412</v>
      </c>
      <c r="L156" s="574"/>
      <c r="M156" s="574">
        <f>I156+K156</f>
        <v>4323</v>
      </c>
      <c r="N156" s="574"/>
      <c r="O156" s="95" t="s">
        <v>601</v>
      </c>
      <c r="P156" s="624" t="s">
        <v>591</v>
      </c>
    </row>
    <row r="157" spans="1:21" s="94" customFormat="1" ht="39" customHeight="1">
      <c r="A157" s="624"/>
      <c r="B157" s="95" t="s">
        <v>382</v>
      </c>
      <c r="C157" s="574">
        <v>38</v>
      </c>
      <c r="D157" s="574"/>
      <c r="E157" s="574">
        <v>0</v>
      </c>
      <c r="F157" s="574"/>
      <c r="G157" s="574">
        <f>C157+E157</f>
        <v>38</v>
      </c>
      <c r="H157" s="574"/>
      <c r="I157" s="574">
        <f>C12+F12+I12+L12+C41+F41+I41+L41+C70+F70+I70+L70+C99+F99+I99+L99+C128+F128+I128+L128+C157</f>
        <v>2616</v>
      </c>
      <c r="J157" s="574"/>
      <c r="K157" s="574">
        <f>D12+G12+J12+M12+D41+G41+J41+M41+D70+G70+J70+M70+D99+G99+J99+M99+D128+G128+J128+M128+E157</f>
        <v>117</v>
      </c>
      <c r="L157" s="574"/>
      <c r="M157" s="574">
        <f>I157+K157</f>
        <v>2733</v>
      </c>
      <c r="N157" s="574"/>
      <c r="O157" s="95" t="s">
        <v>602</v>
      </c>
      <c r="P157" s="624"/>
    </row>
    <row r="158" spans="1:21" s="94" customFormat="1" ht="39" customHeight="1">
      <c r="A158" s="624"/>
      <c r="B158" s="95" t="s">
        <v>9</v>
      </c>
      <c r="C158" s="649">
        <f>SUM(C156:D157)</f>
        <v>82</v>
      </c>
      <c r="D158" s="649"/>
      <c r="E158" s="649">
        <f>SUM(E156:F157)</f>
        <v>1</v>
      </c>
      <c r="F158" s="649"/>
      <c r="G158" s="649">
        <f>SUM(G156:H157)</f>
        <v>83</v>
      </c>
      <c r="H158" s="649"/>
      <c r="I158" s="649">
        <f>I156+I157</f>
        <v>6527</v>
      </c>
      <c r="J158" s="649"/>
      <c r="K158" s="649">
        <f>K156+K157</f>
        <v>529</v>
      </c>
      <c r="L158" s="649"/>
      <c r="M158" s="649">
        <f>M156+M157</f>
        <v>7056</v>
      </c>
      <c r="N158" s="649"/>
      <c r="O158" s="95" t="s">
        <v>8</v>
      </c>
      <c r="P158" s="624"/>
    </row>
    <row r="159" spans="1:21" s="94" customFormat="1" ht="39" customHeight="1">
      <c r="A159" s="624" t="s">
        <v>588</v>
      </c>
      <c r="B159" s="95" t="s">
        <v>383</v>
      </c>
      <c r="C159" s="574">
        <f>C153+C156</f>
        <v>236</v>
      </c>
      <c r="D159" s="574"/>
      <c r="E159" s="574">
        <f>E153+E156</f>
        <v>159</v>
      </c>
      <c r="F159" s="574"/>
      <c r="G159" s="574">
        <f>G153+G156</f>
        <v>395</v>
      </c>
      <c r="H159" s="574"/>
      <c r="I159" s="574">
        <f>C14+F14+I14+L14+C43+F43+I43+L43+C72+F72+I72+L72+C101+F101+I101+L101+C130+F130+I130+L130+C159</f>
        <v>21620</v>
      </c>
      <c r="J159" s="574"/>
      <c r="K159" s="574">
        <f>D14+G14+J14+M14+D43+G43+J43+M43+D72+G72+J72+M72+D101+G101+J101+M101+D130+G130+J130+M130+E159</f>
        <v>18936</v>
      </c>
      <c r="L159" s="574"/>
      <c r="M159" s="574">
        <f>I159+K159</f>
        <v>40556</v>
      </c>
      <c r="N159" s="574"/>
      <c r="O159" s="95" t="s">
        <v>601</v>
      </c>
      <c r="P159" s="624" t="s">
        <v>680</v>
      </c>
    </row>
    <row r="160" spans="1:21" s="94" customFormat="1" ht="39" customHeight="1">
      <c r="A160" s="624"/>
      <c r="B160" s="95" t="s">
        <v>382</v>
      </c>
      <c r="C160" s="574">
        <f>C154+C157</f>
        <v>179</v>
      </c>
      <c r="D160" s="574"/>
      <c r="E160" s="574">
        <f>E154+E157</f>
        <v>53</v>
      </c>
      <c r="F160" s="574"/>
      <c r="G160" s="574">
        <f>G154+G157</f>
        <v>232</v>
      </c>
      <c r="H160" s="574"/>
      <c r="I160" s="574">
        <f>C15+F15+I15+L15+C44+F44+I44+L44+C73+F73+I73+L73+C102+F102+I102+L102+C131+F131+I131+L131+C160</f>
        <v>14867</v>
      </c>
      <c r="J160" s="574"/>
      <c r="K160" s="574">
        <f>D15+G15+J15+M15+D44+G44+J44+M44+D73+G73+J73+M73+D102+G102+J102+M102+D131+G131+J131+M131+E160</f>
        <v>9893</v>
      </c>
      <c r="L160" s="574"/>
      <c r="M160" s="574">
        <f>I160+K160</f>
        <v>24760</v>
      </c>
      <c r="N160" s="574"/>
      <c r="O160" s="95" t="s">
        <v>602</v>
      </c>
      <c r="P160" s="624"/>
    </row>
    <row r="161" spans="1:19" s="94" customFormat="1" ht="39" customHeight="1">
      <c r="A161" s="624"/>
      <c r="B161" s="95" t="s">
        <v>9</v>
      </c>
      <c r="C161" s="649">
        <f>SUM(C159:D160)</f>
        <v>415</v>
      </c>
      <c r="D161" s="649"/>
      <c r="E161" s="649">
        <f>SUM(E159:F160)</f>
        <v>212</v>
      </c>
      <c r="F161" s="649"/>
      <c r="G161" s="649">
        <f>SUM(G159:H160)</f>
        <v>627</v>
      </c>
      <c r="H161" s="649"/>
      <c r="I161" s="649">
        <f>I159+I160</f>
        <v>36487</v>
      </c>
      <c r="J161" s="649"/>
      <c r="K161" s="649">
        <f>K159+K160</f>
        <v>28829</v>
      </c>
      <c r="L161" s="649"/>
      <c r="M161" s="649">
        <f>M159+M160</f>
        <v>65316</v>
      </c>
      <c r="N161" s="649"/>
      <c r="O161" s="95" t="s">
        <v>8</v>
      </c>
      <c r="P161" s="624"/>
    </row>
    <row r="162" spans="1:19" ht="39" customHeight="1">
      <c r="A162" s="624" t="s">
        <v>671</v>
      </c>
      <c r="B162" s="95" t="s">
        <v>383</v>
      </c>
      <c r="C162" s="574">
        <v>271</v>
      </c>
      <c r="D162" s="574"/>
      <c r="E162" s="574">
        <v>0</v>
      </c>
      <c r="F162" s="574"/>
      <c r="G162" s="574">
        <f>C162+E162</f>
        <v>271</v>
      </c>
      <c r="H162" s="574"/>
      <c r="I162" s="574">
        <f>C17+F17+I17+L17+C46+F46+I46+L46+C75+F75+I75+L75+C104+F104+I104+L104+C133+F133+I133+L133+C162</f>
        <v>27203</v>
      </c>
      <c r="J162" s="574"/>
      <c r="K162" s="574">
        <f>D17+G17+J17+M17+D46+G46+J46+M46+D75+G75+J75+M75+D104+G104+J104+M104+D133+G133+J133+M133+E162</f>
        <v>1646</v>
      </c>
      <c r="L162" s="574"/>
      <c r="M162" s="574">
        <f>I162+K162</f>
        <v>28849</v>
      </c>
      <c r="N162" s="574"/>
      <c r="O162" s="95" t="s">
        <v>601</v>
      </c>
      <c r="P162" s="624" t="s">
        <v>185</v>
      </c>
    </row>
    <row r="163" spans="1:19" ht="39" customHeight="1">
      <c r="A163" s="624"/>
      <c r="B163" s="95" t="s">
        <v>382</v>
      </c>
      <c r="C163" s="574">
        <v>237</v>
      </c>
      <c r="D163" s="574"/>
      <c r="E163" s="574">
        <v>3</v>
      </c>
      <c r="F163" s="574"/>
      <c r="G163" s="574">
        <f>C163+E163</f>
        <v>240</v>
      </c>
      <c r="H163" s="574"/>
      <c r="I163" s="574">
        <f>C18+F18+I18+L18+C47+F47+I47+L47+C76+F76+I76+L76+C105+F105+I105+L105+C134+F134+I134+L134+C163</f>
        <v>45120</v>
      </c>
      <c r="J163" s="574"/>
      <c r="K163" s="574">
        <f>D18+G18+J18+M18+D47+G47+J47+M47+D76+G76+J76+M76+D105+G105+J105+M105+D134+G134+J134+M134+E163</f>
        <v>34784</v>
      </c>
      <c r="L163" s="574"/>
      <c r="M163" s="574">
        <f>I163+K163</f>
        <v>79904</v>
      </c>
      <c r="N163" s="574"/>
      <c r="O163" s="95" t="s">
        <v>602</v>
      </c>
      <c r="P163" s="624"/>
    </row>
    <row r="164" spans="1:19" ht="39" customHeight="1">
      <c r="A164" s="624"/>
      <c r="B164" s="95" t="s">
        <v>9</v>
      </c>
      <c r="C164" s="649">
        <f>SUM(C162:D163)</f>
        <v>508</v>
      </c>
      <c r="D164" s="649"/>
      <c r="E164" s="649">
        <f>SUM(E162:F163)</f>
        <v>3</v>
      </c>
      <c r="F164" s="649"/>
      <c r="G164" s="649">
        <f>SUM(G162:H163)</f>
        <v>511</v>
      </c>
      <c r="H164" s="649"/>
      <c r="I164" s="649">
        <f>I162+I163</f>
        <v>72323</v>
      </c>
      <c r="J164" s="649"/>
      <c r="K164" s="649">
        <f>K162+K163</f>
        <v>36430</v>
      </c>
      <c r="L164" s="649"/>
      <c r="M164" s="649">
        <f>M162+M163</f>
        <v>108753</v>
      </c>
      <c r="N164" s="649"/>
      <c r="O164" s="95" t="s">
        <v>8</v>
      </c>
      <c r="P164" s="624"/>
      <c r="R164" s="248"/>
      <c r="S164" s="248"/>
    </row>
    <row r="165" spans="1:19" ht="39" customHeight="1">
      <c r="A165" s="624" t="s">
        <v>672</v>
      </c>
      <c r="B165" s="95" t="s">
        <v>383</v>
      </c>
      <c r="C165" s="574">
        <v>0</v>
      </c>
      <c r="D165" s="574"/>
      <c r="E165" s="574">
        <v>0</v>
      </c>
      <c r="F165" s="574"/>
      <c r="G165" s="574">
        <f>C165+E165</f>
        <v>0</v>
      </c>
      <c r="H165" s="574"/>
      <c r="I165" s="574">
        <f>C20+F20+I20+L20+C49+F49+I49+L49+C78+F78+I78+L78+C107+F107+I107+L107+C136+F136+I136+L136+C165</f>
        <v>0</v>
      </c>
      <c r="J165" s="574"/>
      <c r="K165" s="574">
        <f>D20+G20+J20+M20+D49+G49+J49+M49+D78+G78+J78+M78+D107+G107+J107+M107+D136+G136+J136+M136+E165</f>
        <v>0</v>
      </c>
      <c r="L165" s="574"/>
      <c r="M165" s="574">
        <f>I165+K165</f>
        <v>0</v>
      </c>
      <c r="N165" s="574"/>
      <c r="O165" s="95" t="s">
        <v>601</v>
      </c>
      <c r="P165" s="624" t="s">
        <v>674</v>
      </c>
    </row>
    <row r="166" spans="1:19" ht="39" customHeight="1">
      <c r="A166" s="624"/>
      <c r="B166" s="95" t="s">
        <v>382</v>
      </c>
      <c r="C166" s="574">
        <v>4</v>
      </c>
      <c r="D166" s="574"/>
      <c r="E166" s="574">
        <v>0</v>
      </c>
      <c r="F166" s="574"/>
      <c r="G166" s="574">
        <f>C166+E166</f>
        <v>4</v>
      </c>
      <c r="H166" s="574"/>
      <c r="I166" s="574">
        <f>C21+F21+I21+L21+C50+F50+I50+L50+C79+F79+I79+L79+C108+F108+I108+L108+C137+F137+I137+L137+C166</f>
        <v>1206</v>
      </c>
      <c r="J166" s="574"/>
      <c r="K166" s="574">
        <f>D21+G21+J21+M21+D50+G50+J50+M50+D79+G79+J79+M79+D108+G108+J108+M108+D137+G137+J137+M137+E166</f>
        <v>483</v>
      </c>
      <c r="L166" s="574"/>
      <c r="M166" s="574">
        <f>I166+K166</f>
        <v>1689</v>
      </c>
      <c r="N166" s="574"/>
      <c r="O166" s="95" t="s">
        <v>602</v>
      </c>
      <c r="P166" s="624"/>
    </row>
    <row r="167" spans="1:19" ht="39" customHeight="1">
      <c r="A167" s="624"/>
      <c r="B167" s="95" t="s">
        <v>9</v>
      </c>
      <c r="C167" s="649">
        <f>SUM(C165:D166)</f>
        <v>4</v>
      </c>
      <c r="D167" s="649"/>
      <c r="E167" s="649">
        <v>0</v>
      </c>
      <c r="F167" s="649"/>
      <c r="G167" s="649">
        <f>SUM(G165:H166)</f>
        <v>4</v>
      </c>
      <c r="H167" s="649"/>
      <c r="I167" s="649">
        <f>I165+I166</f>
        <v>1206</v>
      </c>
      <c r="J167" s="649"/>
      <c r="K167" s="649">
        <f>K165+K166</f>
        <v>483</v>
      </c>
      <c r="L167" s="649"/>
      <c r="M167" s="649">
        <f>M165+M166</f>
        <v>1689</v>
      </c>
      <c r="N167" s="649"/>
      <c r="O167" s="95" t="s">
        <v>8</v>
      </c>
      <c r="P167" s="624"/>
    </row>
    <row r="168" spans="1:19" ht="39" customHeight="1">
      <c r="A168" s="624" t="s">
        <v>673</v>
      </c>
      <c r="B168" s="95" t="s">
        <v>383</v>
      </c>
      <c r="C168" s="574">
        <f>C162+C165</f>
        <v>271</v>
      </c>
      <c r="D168" s="574"/>
      <c r="E168" s="574">
        <f>E162+E165</f>
        <v>0</v>
      </c>
      <c r="F168" s="574"/>
      <c r="G168" s="574">
        <f>G162+G165</f>
        <v>271</v>
      </c>
      <c r="H168" s="574"/>
      <c r="I168" s="584">
        <f>I162+I165</f>
        <v>27203</v>
      </c>
      <c r="J168" s="585"/>
      <c r="K168" s="584">
        <f>K162+K165</f>
        <v>1646</v>
      </c>
      <c r="L168" s="585"/>
      <c r="M168" s="584">
        <f>I168+K168</f>
        <v>28849</v>
      </c>
      <c r="N168" s="585"/>
      <c r="O168" s="95" t="s">
        <v>601</v>
      </c>
      <c r="P168" s="624" t="s">
        <v>675</v>
      </c>
      <c r="R168" s="248"/>
    </row>
    <row r="169" spans="1:19" ht="39" customHeight="1">
      <c r="A169" s="624"/>
      <c r="B169" s="95" t="s">
        <v>382</v>
      </c>
      <c r="C169" s="574">
        <f>C163+C166</f>
        <v>241</v>
      </c>
      <c r="D169" s="574"/>
      <c r="E169" s="574">
        <f>E163+E166</f>
        <v>3</v>
      </c>
      <c r="F169" s="574"/>
      <c r="G169" s="574">
        <f>G163+G166</f>
        <v>244</v>
      </c>
      <c r="H169" s="574"/>
      <c r="I169" s="584">
        <f>I163+I166</f>
        <v>46326</v>
      </c>
      <c r="J169" s="585"/>
      <c r="K169" s="584">
        <f>K163+K166</f>
        <v>35267</v>
      </c>
      <c r="L169" s="585"/>
      <c r="M169" s="574">
        <f>I169+K169</f>
        <v>81593</v>
      </c>
      <c r="N169" s="574"/>
      <c r="O169" s="95" t="s">
        <v>602</v>
      </c>
      <c r="P169" s="624"/>
    </row>
    <row r="170" spans="1:19" ht="39" customHeight="1">
      <c r="A170" s="624"/>
      <c r="B170" s="95" t="s">
        <v>9</v>
      </c>
      <c r="C170" s="649">
        <f>SUM(C168:D169)</f>
        <v>512</v>
      </c>
      <c r="D170" s="649"/>
      <c r="E170" s="649">
        <f>SUM(E168:F169)</f>
        <v>3</v>
      </c>
      <c r="F170" s="649"/>
      <c r="G170" s="649">
        <f>SUM(G168:H169)</f>
        <v>515</v>
      </c>
      <c r="H170" s="649"/>
      <c r="I170" s="649">
        <f>I168+I169</f>
        <v>73529</v>
      </c>
      <c r="J170" s="649"/>
      <c r="K170" s="649">
        <f>K168+K169</f>
        <v>36913</v>
      </c>
      <c r="L170" s="649"/>
      <c r="M170" s="649">
        <f>M168+M169</f>
        <v>110442</v>
      </c>
      <c r="N170" s="649"/>
      <c r="O170" s="95" t="s">
        <v>8</v>
      </c>
      <c r="P170" s="624"/>
    </row>
    <row r="171" spans="1:19" ht="39" customHeight="1">
      <c r="A171" s="624" t="s">
        <v>589</v>
      </c>
      <c r="B171" s="95" t="s">
        <v>383</v>
      </c>
      <c r="C171" s="574">
        <v>93</v>
      </c>
      <c r="D171" s="574"/>
      <c r="E171" s="574">
        <v>0</v>
      </c>
      <c r="F171" s="574"/>
      <c r="G171" s="574">
        <f>C171+E171</f>
        <v>93</v>
      </c>
      <c r="H171" s="574"/>
      <c r="I171" s="574">
        <f>C26+F26+I26+L26+C55+F55+I55+L55+C84+F84+I84+L84+C113+F113+I113+L113+C142+F142+I142+L142+C171</f>
        <v>2766</v>
      </c>
      <c r="J171" s="574"/>
      <c r="K171" s="574">
        <f>D26+G26+J26+M26+D55+G55+J55+M55+D84+G84+J84+M84+D113+G113+J113+M113+D142+G142+J142+M142+E171</f>
        <v>47</v>
      </c>
      <c r="L171" s="574"/>
      <c r="M171" s="574">
        <f>I171+K171</f>
        <v>2813</v>
      </c>
      <c r="N171" s="574"/>
      <c r="O171" s="95" t="s">
        <v>601</v>
      </c>
      <c r="P171" s="624" t="s">
        <v>681</v>
      </c>
    </row>
    <row r="172" spans="1:19" ht="39" customHeight="1">
      <c r="A172" s="624"/>
      <c r="B172" s="95" t="s">
        <v>382</v>
      </c>
      <c r="C172" s="574">
        <v>89</v>
      </c>
      <c r="D172" s="574"/>
      <c r="E172" s="574">
        <v>0</v>
      </c>
      <c r="F172" s="574"/>
      <c r="G172" s="574">
        <f>C172+E172</f>
        <v>89</v>
      </c>
      <c r="H172" s="574"/>
      <c r="I172" s="574">
        <f>C27+F27+I27+L27+C56+F56+I56+L56+C85+F85+I85+L85+C114+F114+I114+L114+C143+F143+I143+L143+C172</f>
        <v>1915</v>
      </c>
      <c r="J172" s="574"/>
      <c r="K172" s="574">
        <f>D27+G27+J27+M27+D56+G56+J56+M56+D85+G85+J85+M85+D114+G114+J114+M114+D143+G143+J143+M143+E172</f>
        <v>45</v>
      </c>
      <c r="L172" s="574"/>
      <c r="M172" s="574">
        <f>I172+K172</f>
        <v>1960</v>
      </c>
      <c r="N172" s="574"/>
      <c r="O172" s="95" t="s">
        <v>602</v>
      </c>
      <c r="P172" s="624"/>
    </row>
    <row r="173" spans="1:19" ht="39" customHeight="1">
      <c r="A173" s="624"/>
      <c r="B173" s="95" t="s">
        <v>9</v>
      </c>
      <c r="C173" s="649">
        <f>SUM(C171:D172)</f>
        <v>182</v>
      </c>
      <c r="D173" s="649"/>
      <c r="E173" s="649">
        <v>0</v>
      </c>
      <c r="F173" s="649"/>
      <c r="G173" s="649">
        <f>SUM(G171:H172)</f>
        <v>182</v>
      </c>
      <c r="H173" s="649"/>
      <c r="I173" s="649">
        <f>I171+I172</f>
        <v>4681</v>
      </c>
      <c r="J173" s="649"/>
      <c r="K173" s="649">
        <f>K171+K172</f>
        <v>92</v>
      </c>
      <c r="L173" s="649"/>
      <c r="M173" s="649">
        <f>M171+M172</f>
        <v>4773</v>
      </c>
      <c r="N173" s="649"/>
      <c r="O173" s="95" t="s">
        <v>8</v>
      </c>
      <c r="P173" s="624"/>
    </row>
    <row r="174" spans="1:19" ht="39" customHeight="1">
      <c r="A174" s="624" t="s">
        <v>184</v>
      </c>
      <c r="B174" s="95" t="s">
        <v>383</v>
      </c>
      <c r="C174" s="574">
        <v>672</v>
      </c>
      <c r="D174" s="574"/>
      <c r="E174" s="574">
        <v>1</v>
      </c>
      <c r="F174" s="574"/>
      <c r="G174" s="574">
        <f>C174+E174</f>
        <v>673</v>
      </c>
      <c r="H174" s="574"/>
      <c r="I174" s="574">
        <f>C29+F29+I29+L29+C58+F58+I58+L58+C87+F87+I87+L87+C116+F116+I116+L116+C145+F145+I145+L145+C174</f>
        <v>58417</v>
      </c>
      <c r="J174" s="574"/>
      <c r="K174" s="574">
        <f>D29+G29+J29+M29+D58+G58+J58+M58+D87+G87+J87+M87+D116+G116+J116+M116+D145+G145+J145+M145+E174</f>
        <v>857</v>
      </c>
      <c r="L174" s="574"/>
      <c r="M174" s="574">
        <f>I174+K174</f>
        <v>59274</v>
      </c>
      <c r="N174" s="574"/>
      <c r="O174" s="95" t="s">
        <v>601</v>
      </c>
      <c r="P174" s="624" t="s">
        <v>682</v>
      </c>
    </row>
    <row r="175" spans="1:19" ht="39" customHeight="1">
      <c r="A175" s="624"/>
      <c r="B175" s="95" t="s">
        <v>382</v>
      </c>
      <c r="C175" s="574">
        <v>472</v>
      </c>
      <c r="D175" s="574"/>
      <c r="E175" s="574">
        <v>0</v>
      </c>
      <c r="F175" s="574"/>
      <c r="G175" s="574">
        <f>C175+E175</f>
        <v>472</v>
      </c>
      <c r="H175" s="574"/>
      <c r="I175" s="574">
        <f>C30+F30+I30+L30+C59+F59+I59+L59+C88+F88+I88+L88+C117+F117+I117+L117+C146+F146+I146+L146+C175</f>
        <v>25235</v>
      </c>
      <c r="J175" s="574"/>
      <c r="K175" s="574">
        <f>D30+G30+J30+M30+D59+G59+J59+M59+D88+G88+J88+M88+D117+G117+J117+M117+D146+G146+J146+M146+E175</f>
        <v>1756</v>
      </c>
      <c r="L175" s="574"/>
      <c r="M175" s="574">
        <f>I175+K175</f>
        <v>26991</v>
      </c>
      <c r="N175" s="574"/>
      <c r="O175" s="95" t="s">
        <v>602</v>
      </c>
      <c r="P175" s="624"/>
    </row>
    <row r="176" spans="1:19" ht="39" customHeight="1">
      <c r="A176" s="624"/>
      <c r="B176" s="95" t="s">
        <v>9</v>
      </c>
      <c r="C176" s="649">
        <f>SUM(C174:D175)</f>
        <v>1144</v>
      </c>
      <c r="D176" s="649"/>
      <c r="E176" s="649">
        <v>1</v>
      </c>
      <c r="F176" s="649"/>
      <c r="G176" s="649">
        <f>SUM(G174:H175)</f>
        <v>1145</v>
      </c>
      <c r="H176" s="649"/>
      <c r="I176" s="649">
        <f>I174+I175</f>
        <v>83652</v>
      </c>
      <c r="J176" s="649"/>
      <c r="K176" s="649">
        <f>K174+K175</f>
        <v>2613</v>
      </c>
      <c r="L176" s="649"/>
      <c r="M176" s="649">
        <f>M174+M175</f>
        <v>86265</v>
      </c>
      <c r="N176" s="649"/>
      <c r="O176" s="95" t="s">
        <v>8</v>
      </c>
      <c r="P176" s="624"/>
    </row>
  </sheetData>
  <mergeCells count="335">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2:G32"/>
    <mergeCell ref="H32:P32"/>
    <mergeCell ref="A17:A19"/>
    <mergeCell ref="P17:P19"/>
    <mergeCell ref="A20:A22"/>
    <mergeCell ref="P20:P22"/>
    <mergeCell ref="A23:A25"/>
    <mergeCell ref="P23:P25"/>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55:A57"/>
    <mergeCell ref="P55:P57"/>
    <mergeCell ref="A58:A60"/>
    <mergeCell ref="P58:P60"/>
    <mergeCell ref="A61:G61"/>
    <mergeCell ref="H61:P61"/>
    <mergeCell ref="A46:A48"/>
    <mergeCell ref="P46:P48"/>
    <mergeCell ref="A49:A51"/>
    <mergeCell ref="P49:P51"/>
    <mergeCell ref="A52:A54"/>
    <mergeCell ref="P52:P54"/>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84:A86"/>
    <mergeCell ref="P84:P86"/>
    <mergeCell ref="A87:A89"/>
    <mergeCell ref="P87:P89"/>
    <mergeCell ref="A90:G90"/>
    <mergeCell ref="H90:P90"/>
    <mergeCell ref="A75:A77"/>
    <mergeCell ref="P75:P77"/>
    <mergeCell ref="A78:A80"/>
    <mergeCell ref="P78:P80"/>
    <mergeCell ref="A81:A83"/>
    <mergeCell ref="P81:P83"/>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113:A115"/>
    <mergeCell ref="P113:P115"/>
    <mergeCell ref="A116:A118"/>
    <mergeCell ref="P116:P118"/>
    <mergeCell ref="A119:G119"/>
    <mergeCell ref="H119:P119"/>
    <mergeCell ref="A104:A106"/>
    <mergeCell ref="P104:P106"/>
    <mergeCell ref="A107:A109"/>
    <mergeCell ref="P107:P109"/>
    <mergeCell ref="A110:A112"/>
    <mergeCell ref="P110:P112"/>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42:A144"/>
    <mergeCell ref="P142:P144"/>
    <mergeCell ref="A145:A147"/>
    <mergeCell ref="P145:P147"/>
    <mergeCell ref="A148:G148"/>
    <mergeCell ref="H148:P148"/>
    <mergeCell ref="A133:A135"/>
    <mergeCell ref="P133:P135"/>
    <mergeCell ref="A136:A138"/>
    <mergeCell ref="P136:P138"/>
    <mergeCell ref="A139:A141"/>
    <mergeCell ref="P139:P141"/>
    <mergeCell ref="R150:T150"/>
    <mergeCell ref="C151:D151"/>
    <mergeCell ref="E151:F151"/>
    <mergeCell ref="G151:H151"/>
    <mergeCell ref="I151:J151"/>
    <mergeCell ref="K151:L151"/>
    <mergeCell ref="M151:N151"/>
    <mergeCell ref="A149:A152"/>
    <mergeCell ref="B149:B152"/>
    <mergeCell ref="C149:H149"/>
    <mergeCell ref="I149:N149"/>
    <mergeCell ref="O149:O152"/>
    <mergeCell ref="P149:P152"/>
    <mergeCell ref="C150:H150"/>
    <mergeCell ref="I150:N150"/>
    <mergeCell ref="C152:D152"/>
    <mergeCell ref="E152:F152"/>
    <mergeCell ref="G152:H152"/>
    <mergeCell ref="I152:J152"/>
    <mergeCell ref="K152:L152"/>
    <mergeCell ref="M152:N152"/>
    <mergeCell ref="A153:A155"/>
    <mergeCell ref="C153:D153"/>
    <mergeCell ref="E153:F153"/>
    <mergeCell ref="G153:H153"/>
    <mergeCell ref="I153:J153"/>
    <mergeCell ref="K153:L153"/>
    <mergeCell ref="M153:N153"/>
    <mergeCell ref="P153:P155"/>
    <mergeCell ref="C154:D154"/>
    <mergeCell ref="E154:F154"/>
    <mergeCell ref="G154:H154"/>
    <mergeCell ref="I154:J154"/>
    <mergeCell ref="K154:L154"/>
    <mergeCell ref="M154:N154"/>
    <mergeCell ref="C155:D155"/>
    <mergeCell ref="E155:F155"/>
    <mergeCell ref="G155:H155"/>
    <mergeCell ref="I155:J155"/>
    <mergeCell ref="K155:L155"/>
    <mergeCell ref="M155:N155"/>
    <mergeCell ref="A156:A158"/>
    <mergeCell ref="C156:D156"/>
    <mergeCell ref="E156:F156"/>
    <mergeCell ref="G156:H156"/>
    <mergeCell ref="I156:J156"/>
    <mergeCell ref="K156:L156"/>
    <mergeCell ref="M156:N156"/>
    <mergeCell ref="P156:P158"/>
    <mergeCell ref="C157:D157"/>
    <mergeCell ref="E157:F157"/>
    <mergeCell ref="G157:H157"/>
    <mergeCell ref="I157:J157"/>
    <mergeCell ref="K157:L157"/>
    <mergeCell ref="M157:N157"/>
    <mergeCell ref="C158:D158"/>
    <mergeCell ref="E158:F158"/>
    <mergeCell ref="G158:H158"/>
    <mergeCell ref="I158:J158"/>
    <mergeCell ref="K158:L158"/>
    <mergeCell ref="M158:N158"/>
    <mergeCell ref="A159:A161"/>
    <mergeCell ref="C159:D159"/>
    <mergeCell ref="E159:F159"/>
    <mergeCell ref="G159:H159"/>
    <mergeCell ref="I159:J159"/>
    <mergeCell ref="K159:L159"/>
    <mergeCell ref="M159:N159"/>
    <mergeCell ref="P159:P161"/>
    <mergeCell ref="C160:D160"/>
    <mergeCell ref="E160:F160"/>
    <mergeCell ref="G160:H160"/>
    <mergeCell ref="I160:J160"/>
    <mergeCell ref="K160:L160"/>
    <mergeCell ref="M160:N160"/>
    <mergeCell ref="C161:D161"/>
    <mergeCell ref="E161:F161"/>
    <mergeCell ref="G161:H161"/>
    <mergeCell ref="I161:J161"/>
    <mergeCell ref="K161:L161"/>
    <mergeCell ref="M161:N161"/>
    <mergeCell ref="A162:A164"/>
    <mergeCell ref="C162:D162"/>
    <mergeCell ref="E162:F162"/>
    <mergeCell ref="G162:H162"/>
    <mergeCell ref="I162:J162"/>
    <mergeCell ref="K162:L162"/>
    <mergeCell ref="M162:N162"/>
    <mergeCell ref="P162:P164"/>
    <mergeCell ref="C163:D163"/>
    <mergeCell ref="E163:F163"/>
    <mergeCell ref="G163:H163"/>
    <mergeCell ref="I163:J163"/>
    <mergeCell ref="K163:L163"/>
    <mergeCell ref="M163:N163"/>
    <mergeCell ref="C164:D164"/>
    <mergeCell ref="E164:F164"/>
    <mergeCell ref="G164:H164"/>
    <mergeCell ref="I164:J164"/>
    <mergeCell ref="K164:L164"/>
    <mergeCell ref="M164:N164"/>
    <mergeCell ref="A165:A167"/>
    <mergeCell ref="C165:D165"/>
    <mergeCell ref="E165:F165"/>
    <mergeCell ref="G165:H165"/>
    <mergeCell ref="I165:J165"/>
    <mergeCell ref="K165:L165"/>
    <mergeCell ref="M165:N165"/>
    <mergeCell ref="P165:P167"/>
    <mergeCell ref="C166:D166"/>
    <mergeCell ref="E166:F166"/>
    <mergeCell ref="G166:H166"/>
    <mergeCell ref="I166:J166"/>
    <mergeCell ref="K166:L166"/>
    <mergeCell ref="M166:N166"/>
    <mergeCell ref="C167:D167"/>
    <mergeCell ref="E167:F167"/>
    <mergeCell ref="G167:H167"/>
    <mergeCell ref="I167:J167"/>
    <mergeCell ref="K167:L167"/>
    <mergeCell ref="M167:N167"/>
    <mergeCell ref="A168:A170"/>
    <mergeCell ref="C168:D168"/>
    <mergeCell ref="E168:F168"/>
    <mergeCell ref="G168:H168"/>
    <mergeCell ref="I168:J168"/>
    <mergeCell ref="K168:L168"/>
    <mergeCell ref="M168:N168"/>
    <mergeCell ref="P168:P170"/>
    <mergeCell ref="C169:D169"/>
    <mergeCell ref="E169:F169"/>
    <mergeCell ref="G169:H169"/>
    <mergeCell ref="I169:J169"/>
    <mergeCell ref="K169:L169"/>
    <mergeCell ref="M169:N169"/>
    <mergeCell ref="C170:D170"/>
    <mergeCell ref="E170:F170"/>
    <mergeCell ref="G170:H170"/>
    <mergeCell ref="I170:J170"/>
    <mergeCell ref="K170:L170"/>
    <mergeCell ref="M170:N170"/>
    <mergeCell ref="A171:A173"/>
    <mergeCell ref="C171:D171"/>
    <mergeCell ref="E171:F171"/>
    <mergeCell ref="G171:H171"/>
    <mergeCell ref="I171:J171"/>
    <mergeCell ref="K171:L171"/>
    <mergeCell ref="M171:N171"/>
    <mergeCell ref="P171:P173"/>
    <mergeCell ref="C172:D172"/>
    <mergeCell ref="E172:F172"/>
    <mergeCell ref="G172:H172"/>
    <mergeCell ref="I172:J172"/>
    <mergeCell ref="K172:L172"/>
    <mergeCell ref="M172:N172"/>
    <mergeCell ref="C173:D173"/>
    <mergeCell ref="E173:F173"/>
    <mergeCell ref="G173:H173"/>
    <mergeCell ref="I173:J173"/>
    <mergeCell ref="K173:L173"/>
    <mergeCell ref="M173:N173"/>
    <mergeCell ref="A174:A176"/>
    <mergeCell ref="C174:D174"/>
    <mergeCell ref="E174:F174"/>
    <mergeCell ref="G174:H174"/>
    <mergeCell ref="I174:J174"/>
    <mergeCell ref="K174:L174"/>
    <mergeCell ref="G176:H176"/>
    <mergeCell ref="I176:J176"/>
    <mergeCell ref="K176:L176"/>
    <mergeCell ref="M176:N176"/>
    <mergeCell ref="M174:N174"/>
    <mergeCell ref="P174:P176"/>
    <mergeCell ref="C175:D175"/>
    <mergeCell ref="E175:F175"/>
    <mergeCell ref="G175:H175"/>
    <mergeCell ref="I175:J175"/>
    <mergeCell ref="K175:L175"/>
    <mergeCell ref="M175:N175"/>
    <mergeCell ref="C176:D176"/>
    <mergeCell ref="E176:F176"/>
  </mergeCells>
  <pageMargins left="0.7" right="0.7" top="0.75" bottom="0.75" header="0.3" footer="0.3"/>
  <pageSetup paperSize="9" scale="10"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showGridLines="0" rightToLeft="1" zoomScaleNormal="100" zoomScaleSheetLayoutView="100" workbookViewId="0">
      <selection activeCell="E10" sqref="E10"/>
    </sheetView>
  </sheetViews>
  <sheetFormatPr defaultColWidth="7.7109375" defaultRowHeight="54.95" customHeight="1"/>
  <cols>
    <col min="1" max="1" width="21.7109375" style="208" customWidth="1"/>
    <col min="2" max="2" width="13.7109375" style="37" customWidth="1"/>
    <col min="3" max="7" width="11.7109375" style="37" customWidth="1"/>
    <col min="8" max="8" width="13.7109375" style="37" customWidth="1"/>
    <col min="9" max="9" width="21.7109375" style="208" customWidth="1"/>
    <col min="10" max="10" width="19.28515625" style="37" customWidth="1"/>
    <col min="11" max="11" width="10" style="37" customWidth="1"/>
    <col min="12" max="258" width="7.7109375" style="37"/>
    <col min="259" max="259" width="12.85546875" style="37" customWidth="1"/>
    <col min="260" max="260" width="11.42578125" style="37" customWidth="1"/>
    <col min="261" max="262" width="7.42578125" style="37" customWidth="1"/>
    <col min="263" max="263" width="7.28515625" style="37" customWidth="1"/>
    <col min="264" max="265" width="7.7109375" style="37" customWidth="1"/>
    <col min="266" max="266" width="19.28515625" style="37" customWidth="1"/>
    <col min="267" max="267" width="10" style="37" customWidth="1"/>
    <col min="268" max="514" width="7.7109375" style="37"/>
    <col min="515" max="515" width="12.85546875" style="37" customWidth="1"/>
    <col min="516" max="516" width="11.42578125" style="37" customWidth="1"/>
    <col min="517" max="518" width="7.42578125" style="37" customWidth="1"/>
    <col min="519" max="519" width="7.28515625" style="37" customWidth="1"/>
    <col min="520" max="521" width="7.7109375" style="37" customWidth="1"/>
    <col min="522" max="522" width="19.28515625" style="37" customWidth="1"/>
    <col min="523" max="523" width="10" style="37" customWidth="1"/>
    <col min="524" max="770" width="7.7109375" style="37"/>
    <col min="771" max="771" width="12.85546875" style="37" customWidth="1"/>
    <col min="772" max="772" width="11.42578125" style="37" customWidth="1"/>
    <col min="773" max="774" width="7.42578125" style="37" customWidth="1"/>
    <col min="775" max="775" width="7.28515625" style="37" customWidth="1"/>
    <col min="776" max="777" width="7.7109375" style="37" customWidth="1"/>
    <col min="778" max="778" width="19.28515625" style="37" customWidth="1"/>
    <col min="779" max="779" width="10" style="37" customWidth="1"/>
    <col min="780" max="1026" width="7.7109375" style="37"/>
    <col min="1027" max="1027" width="12.85546875" style="37" customWidth="1"/>
    <col min="1028" max="1028" width="11.42578125" style="37" customWidth="1"/>
    <col min="1029" max="1030" width="7.42578125" style="37" customWidth="1"/>
    <col min="1031" max="1031" width="7.28515625" style="37" customWidth="1"/>
    <col min="1032" max="1033" width="7.7109375" style="37" customWidth="1"/>
    <col min="1034" max="1034" width="19.28515625" style="37" customWidth="1"/>
    <col min="1035" max="1035" width="10" style="37" customWidth="1"/>
    <col min="1036" max="1282" width="7.7109375" style="37"/>
    <col min="1283" max="1283" width="12.85546875" style="37" customWidth="1"/>
    <col min="1284" max="1284" width="11.42578125" style="37" customWidth="1"/>
    <col min="1285" max="1286" width="7.42578125" style="37" customWidth="1"/>
    <col min="1287" max="1287" width="7.28515625" style="37" customWidth="1"/>
    <col min="1288" max="1289" width="7.7109375" style="37" customWidth="1"/>
    <col min="1290" max="1290" width="19.28515625" style="37" customWidth="1"/>
    <col min="1291" max="1291" width="10" style="37" customWidth="1"/>
    <col min="1292" max="1538" width="7.7109375" style="37"/>
    <col min="1539" max="1539" width="12.85546875" style="37" customWidth="1"/>
    <col min="1540" max="1540" width="11.42578125" style="37" customWidth="1"/>
    <col min="1541" max="1542" width="7.42578125" style="37" customWidth="1"/>
    <col min="1543" max="1543" width="7.28515625" style="37" customWidth="1"/>
    <col min="1544" max="1545" width="7.7109375" style="37" customWidth="1"/>
    <col min="1546" max="1546" width="19.28515625" style="37" customWidth="1"/>
    <col min="1547" max="1547" width="10" style="37" customWidth="1"/>
    <col min="1548" max="1794" width="7.7109375" style="37"/>
    <col min="1795" max="1795" width="12.85546875" style="37" customWidth="1"/>
    <col min="1796" max="1796" width="11.42578125" style="37" customWidth="1"/>
    <col min="1797" max="1798" width="7.42578125" style="37" customWidth="1"/>
    <col min="1799" max="1799" width="7.28515625" style="37" customWidth="1"/>
    <col min="1800" max="1801" width="7.7109375" style="37" customWidth="1"/>
    <col min="1802" max="1802" width="19.28515625" style="37" customWidth="1"/>
    <col min="1803" max="1803" width="10" style="37" customWidth="1"/>
    <col min="1804" max="2050" width="7.7109375" style="37"/>
    <col min="2051" max="2051" width="12.85546875" style="37" customWidth="1"/>
    <col min="2052" max="2052" width="11.42578125" style="37" customWidth="1"/>
    <col min="2053" max="2054" width="7.42578125" style="37" customWidth="1"/>
    <col min="2055" max="2055" width="7.28515625" style="37" customWidth="1"/>
    <col min="2056" max="2057" width="7.7109375" style="37" customWidth="1"/>
    <col min="2058" max="2058" width="19.28515625" style="37" customWidth="1"/>
    <col min="2059" max="2059" width="10" style="37" customWidth="1"/>
    <col min="2060" max="2306" width="7.7109375" style="37"/>
    <col min="2307" max="2307" width="12.85546875" style="37" customWidth="1"/>
    <col min="2308" max="2308" width="11.42578125" style="37" customWidth="1"/>
    <col min="2309" max="2310" width="7.42578125" style="37" customWidth="1"/>
    <col min="2311" max="2311" width="7.28515625" style="37" customWidth="1"/>
    <col min="2312" max="2313" width="7.7109375" style="37" customWidth="1"/>
    <col min="2314" max="2314" width="19.28515625" style="37" customWidth="1"/>
    <col min="2315" max="2315" width="10" style="37" customWidth="1"/>
    <col min="2316" max="2562" width="7.7109375" style="37"/>
    <col min="2563" max="2563" width="12.85546875" style="37" customWidth="1"/>
    <col min="2564" max="2564" width="11.42578125" style="37" customWidth="1"/>
    <col min="2565" max="2566" width="7.42578125" style="37" customWidth="1"/>
    <col min="2567" max="2567" width="7.28515625" style="37" customWidth="1"/>
    <col min="2568" max="2569" width="7.7109375" style="37" customWidth="1"/>
    <col min="2570" max="2570" width="19.28515625" style="37" customWidth="1"/>
    <col min="2571" max="2571" width="10" style="37" customWidth="1"/>
    <col min="2572" max="2818" width="7.7109375" style="37"/>
    <col min="2819" max="2819" width="12.85546875" style="37" customWidth="1"/>
    <col min="2820" max="2820" width="11.42578125" style="37" customWidth="1"/>
    <col min="2821" max="2822" width="7.42578125" style="37" customWidth="1"/>
    <col min="2823" max="2823" width="7.28515625" style="37" customWidth="1"/>
    <col min="2824" max="2825" width="7.7109375" style="37" customWidth="1"/>
    <col min="2826" max="2826" width="19.28515625" style="37" customWidth="1"/>
    <col min="2827" max="2827" width="10" style="37" customWidth="1"/>
    <col min="2828" max="3074" width="7.7109375" style="37"/>
    <col min="3075" max="3075" width="12.85546875" style="37" customWidth="1"/>
    <col min="3076" max="3076" width="11.42578125" style="37" customWidth="1"/>
    <col min="3077" max="3078" width="7.42578125" style="37" customWidth="1"/>
    <col min="3079" max="3079" width="7.28515625" style="37" customWidth="1"/>
    <col min="3080" max="3081" width="7.7109375" style="37" customWidth="1"/>
    <col min="3082" max="3082" width="19.28515625" style="37" customWidth="1"/>
    <col min="3083" max="3083" width="10" style="37" customWidth="1"/>
    <col min="3084" max="3330" width="7.7109375" style="37"/>
    <col min="3331" max="3331" width="12.85546875" style="37" customWidth="1"/>
    <col min="3332" max="3332" width="11.42578125" style="37" customWidth="1"/>
    <col min="3333" max="3334" width="7.42578125" style="37" customWidth="1"/>
    <col min="3335" max="3335" width="7.28515625" style="37" customWidth="1"/>
    <col min="3336" max="3337" width="7.7109375" style="37" customWidth="1"/>
    <col min="3338" max="3338" width="19.28515625" style="37" customWidth="1"/>
    <col min="3339" max="3339" width="10" style="37" customWidth="1"/>
    <col min="3340" max="3586" width="7.7109375" style="37"/>
    <col min="3587" max="3587" width="12.85546875" style="37" customWidth="1"/>
    <col min="3588" max="3588" width="11.42578125" style="37" customWidth="1"/>
    <col min="3589" max="3590" width="7.42578125" style="37" customWidth="1"/>
    <col min="3591" max="3591" width="7.28515625" style="37" customWidth="1"/>
    <col min="3592" max="3593" width="7.7109375" style="37" customWidth="1"/>
    <col min="3594" max="3594" width="19.28515625" style="37" customWidth="1"/>
    <col min="3595" max="3595" width="10" style="37" customWidth="1"/>
    <col min="3596" max="3842" width="7.7109375" style="37"/>
    <col min="3843" max="3843" width="12.85546875" style="37" customWidth="1"/>
    <col min="3844" max="3844" width="11.42578125" style="37" customWidth="1"/>
    <col min="3845" max="3846" width="7.42578125" style="37" customWidth="1"/>
    <col min="3847" max="3847" width="7.28515625" style="37" customWidth="1"/>
    <col min="3848" max="3849" width="7.7109375" style="37" customWidth="1"/>
    <col min="3850" max="3850" width="19.28515625" style="37" customWidth="1"/>
    <col min="3851" max="3851" width="10" style="37" customWidth="1"/>
    <col min="3852" max="4098" width="7.7109375" style="37"/>
    <col min="4099" max="4099" width="12.85546875" style="37" customWidth="1"/>
    <col min="4100" max="4100" width="11.42578125" style="37" customWidth="1"/>
    <col min="4101" max="4102" width="7.42578125" style="37" customWidth="1"/>
    <col min="4103" max="4103" width="7.28515625" style="37" customWidth="1"/>
    <col min="4104" max="4105" width="7.7109375" style="37" customWidth="1"/>
    <col min="4106" max="4106" width="19.28515625" style="37" customWidth="1"/>
    <col min="4107" max="4107" width="10" style="37" customWidth="1"/>
    <col min="4108" max="4354" width="7.7109375" style="37"/>
    <col min="4355" max="4355" width="12.85546875" style="37" customWidth="1"/>
    <col min="4356" max="4356" width="11.42578125" style="37" customWidth="1"/>
    <col min="4357" max="4358" width="7.42578125" style="37" customWidth="1"/>
    <col min="4359" max="4359" width="7.28515625" style="37" customWidth="1"/>
    <col min="4360" max="4361" width="7.7109375" style="37" customWidth="1"/>
    <col min="4362" max="4362" width="19.28515625" style="37" customWidth="1"/>
    <col min="4363" max="4363" width="10" style="37" customWidth="1"/>
    <col min="4364" max="4610" width="7.7109375" style="37"/>
    <col min="4611" max="4611" width="12.85546875" style="37" customWidth="1"/>
    <col min="4612" max="4612" width="11.42578125" style="37" customWidth="1"/>
    <col min="4613" max="4614" width="7.42578125" style="37" customWidth="1"/>
    <col min="4615" max="4615" width="7.28515625" style="37" customWidth="1"/>
    <col min="4616" max="4617" width="7.7109375" style="37" customWidth="1"/>
    <col min="4618" max="4618" width="19.28515625" style="37" customWidth="1"/>
    <col min="4619" max="4619" width="10" style="37" customWidth="1"/>
    <col min="4620" max="4866" width="7.7109375" style="37"/>
    <col min="4867" max="4867" width="12.85546875" style="37" customWidth="1"/>
    <col min="4868" max="4868" width="11.42578125" style="37" customWidth="1"/>
    <col min="4869" max="4870" width="7.42578125" style="37" customWidth="1"/>
    <col min="4871" max="4871" width="7.28515625" style="37" customWidth="1"/>
    <col min="4872" max="4873" width="7.7109375" style="37" customWidth="1"/>
    <col min="4874" max="4874" width="19.28515625" style="37" customWidth="1"/>
    <col min="4875" max="4875" width="10" style="37" customWidth="1"/>
    <col min="4876" max="5122" width="7.7109375" style="37"/>
    <col min="5123" max="5123" width="12.85546875" style="37" customWidth="1"/>
    <col min="5124" max="5124" width="11.42578125" style="37" customWidth="1"/>
    <col min="5125" max="5126" width="7.42578125" style="37" customWidth="1"/>
    <col min="5127" max="5127" width="7.28515625" style="37" customWidth="1"/>
    <col min="5128" max="5129" width="7.7109375" style="37" customWidth="1"/>
    <col min="5130" max="5130" width="19.28515625" style="37" customWidth="1"/>
    <col min="5131" max="5131" width="10" style="37" customWidth="1"/>
    <col min="5132" max="5378" width="7.7109375" style="37"/>
    <col min="5379" max="5379" width="12.85546875" style="37" customWidth="1"/>
    <col min="5380" max="5380" width="11.42578125" style="37" customWidth="1"/>
    <col min="5381" max="5382" width="7.42578125" style="37" customWidth="1"/>
    <col min="5383" max="5383" width="7.28515625" style="37" customWidth="1"/>
    <col min="5384" max="5385" width="7.7109375" style="37" customWidth="1"/>
    <col min="5386" max="5386" width="19.28515625" style="37" customWidth="1"/>
    <col min="5387" max="5387" width="10" style="37" customWidth="1"/>
    <col min="5388" max="5634" width="7.7109375" style="37"/>
    <col min="5635" max="5635" width="12.85546875" style="37" customWidth="1"/>
    <col min="5636" max="5636" width="11.42578125" style="37" customWidth="1"/>
    <col min="5637" max="5638" width="7.42578125" style="37" customWidth="1"/>
    <col min="5639" max="5639" width="7.28515625" style="37" customWidth="1"/>
    <col min="5640" max="5641" width="7.7109375" style="37" customWidth="1"/>
    <col min="5642" max="5642" width="19.28515625" style="37" customWidth="1"/>
    <col min="5643" max="5643" width="10" style="37" customWidth="1"/>
    <col min="5644" max="5890" width="7.7109375" style="37"/>
    <col min="5891" max="5891" width="12.85546875" style="37" customWidth="1"/>
    <col min="5892" max="5892" width="11.42578125" style="37" customWidth="1"/>
    <col min="5893" max="5894" width="7.42578125" style="37" customWidth="1"/>
    <col min="5895" max="5895" width="7.28515625" style="37" customWidth="1"/>
    <col min="5896" max="5897" width="7.7109375" style="37" customWidth="1"/>
    <col min="5898" max="5898" width="19.28515625" style="37" customWidth="1"/>
    <col min="5899" max="5899" width="10" style="37" customWidth="1"/>
    <col min="5900" max="6146" width="7.7109375" style="37"/>
    <col min="6147" max="6147" width="12.85546875" style="37" customWidth="1"/>
    <col min="6148" max="6148" width="11.42578125" style="37" customWidth="1"/>
    <col min="6149" max="6150" width="7.42578125" style="37" customWidth="1"/>
    <col min="6151" max="6151" width="7.28515625" style="37" customWidth="1"/>
    <col min="6152" max="6153" width="7.7109375" style="37" customWidth="1"/>
    <col min="6154" max="6154" width="19.28515625" style="37" customWidth="1"/>
    <col min="6155" max="6155" width="10" style="37" customWidth="1"/>
    <col min="6156" max="6402" width="7.7109375" style="37"/>
    <col min="6403" max="6403" width="12.85546875" style="37" customWidth="1"/>
    <col min="6404" max="6404" width="11.42578125" style="37" customWidth="1"/>
    <col min="6405" max="6406" width="7.42578125" style="37" customWidth="1"/>
    <col min="6407" max="6407" width="7.28515625" style="37" customWidth="1"/>
    <col min="6408" max="6409" width="7.7109375" style="37" customWidth="1"/>
    <col min="6410" max="6410" width="19.28515625" style="37" customWidth="1"/>
    <col min="6411" max="6411" width="10" style="37" customWidth="1"/>
    <col min="6412" max="6658" width="7.7109375" style="37"/>
    <col min="6659" max="6659" width="12.85546875" style="37" customWidth="1"/>
    <col min="6660" max="6660" width="11.42578125" style="37" customWidth="1"/>
    <col min="6661" max="6662" width="7.42578125" style="37" customWidth="1"/>
    <col min="6663" max="6663" width="7.28515625" style="37" customWidth="1"/>
    <col min="6664" max="6665" width="7.7109375" style="37" customWidth="1"/>
    <col min="6666" max="6666" width="19.28515625" style="37" customWidth="1"/>
    <col min="6667" max="6667" width="10" style="37" customWidth="1"/>
    <col min="6668" max="6914" width="7.7109375" style="37"/>
    <col min="6915" max="6915" width="12.85546875" style="37" customWidth="1"/>
    <col min="6916" max="6916" width="11.42578125" style="37" customWidth="1"/>
    <col min="6917" max="6918" width="7.42578125" style="37" customWidth="1"/>
    <col min="6919" max="6919" width="7.28515625" style="37" customWidth="1"/>
    <col min="6920" max="6921" width="7.7109375" style="37" customWidth="1"/>
    <col min="6922" max="6922" width="19.28515625" style="37" customWidth="1"/>
    <col min="6923" max="6923" width="10" style="37" customWidth="1"/>
    <col min="6924" max="7170" width="7.7109375" style="37"/>
    <col min="7171" max="7171" width="12.85546875" style="37" customWidth="1"/>
    <col min="7172" max="7172" width="11.42578125" style="37" customWidth="1"/>
    <col min="7173" max="7174" width="7.42578125" style="37" customWidth="1"/>
    <col min="7175" max="7175" width="7.28515625" style="37" customWidth="1"/>
    <col min="7176" max="7177" width="7.7109375" style="37" customWidth="1"/>
    <col min="7178" max="7178" width="19.28515625" style="37" customWidth="1"/>
    <col min="7179" max="7179" width="10" style="37" customWidth="1"/>
    <col min="7180" max="7426" width="7.7109375" style="37"/>
    <col min="7427" max="7427" width="12.85546875" style="37" customWidth="1"/>
    <col min="7428" max="7428" width="11.42578125" style="37" customWidth="1"/>
    <col min="7429" max="7430" width="7.42578125" style="37" customWidth="1"/>
    <col min="7431" max="7431" width="7.28515625" style="37" customWidth="1"/>
    <col min="7432" max="7433" width="7.7109375" style="37" customWidth="1"/>
    <col min="7434" max="7434" width="19.28515625" style="37" customWidth="1"/>
    <col min="7435" max="7435" width="10" style="37" customWidth="1"/>
    <col min="7436" max="7682" width="7.7109375" style="37"/>
    <col min="7683" max="7683" width="12.85546875" style="37" customWidth="1"/>
    <col min="7684" max="7684" width="11.42578125" style="37" customWidth="1"/>
    <col min="7685" max="7686" width="7.42578125" style="37" customWidth="1"/>
    <col min="7687" max="7687" width="7.28515625" style="37" customWidth="1"/>
    <col min="7688" max="7689" width="7.7109375" style="37" customWidth="1"/>
    <col min="7690" max="7690" width="19.28515625" style="37" customWidth="1"/>
    <col min="7691" max="7691" width="10" style="37" customWidth="1"/>
    <col min="7692" max="7938" width="7.7109375" style="37"/>
    <col min="7939" max="7939" width="12.85546875" style="37" customWidth="1"/>
    <col min="7940" max="7940" width="11.42578125" style="37" customWidth="1"/>
    <col min="7941" max="7942" width="7.42578125" style="37" customWidth="1"/>
    <col min="7943" max="7943" width="7.28515625" style="37" customWidth="1"/>
    <col min="7944" max="7945" width="7.7109375" style="37" customWidth="1"/>
    <col min="7946" max="7946" width="19.28515625" style="37" customWidth="1"/>
    <col min="7947" max="7947" width="10" style="37" customWidth="1"/>
    <col min="7948" max="8194" width="7.7109375" style="37"/>
    <col min="8195" max="8195" width="12.85546875" style="37" customWidth="1"/>
    <col min="8196" max="8196" width="11.42578125" style="37" customWidth="1"/>
    <col min="8197" max="8198" width="7.42578125" style="37" customWidth="1"/>
    <col min="8199" max="8199" width="7.28515625" style="37" customWidth="1"/>
    <col min="8200" max="8201" width="7.7109375" style="37" customWidth="1"/>
    <col min="8202" max="8202" width="19.28515625" style="37" customWidth="1"/>
    <col min="8203" max="8203" width="10" style="37" customWidth="1"/>
    <col min="8204" max="8450" width="7.7109375" style="37"/>
    <col min="8451" max="8451" width="12.85546875" style="37" customWidth="1"/>
    <col min="8452" max="8452" width="11.42578125" style="37" customWidth="1"/>
    <col min="8453" max="8454" width="7.42578125" style="37" customWidth="1"/>
    <col min="8455" max="8455" width="7.28515625" style="37" customWidth="1"/>
    <col min="8456" max="8457" width="7.7109375" style="37" customWidth="1"/>
    <col min="8458" max="8458" width="19.28515625" style="37" customWidth="1"/>
    <col min="8459" max="8459" width="10" style="37" customWidth="1"/>
    <col min="8460" max="8706" width="7.7109375" style="37"/>
    <col min="8707" max="8707" width="12.85546875" style="37" customWidth="1"/>
    <col min="8708" max="8708" width="11.42578125" style="37" customWidth="1"/>
    <col min="8709" max="8710" width="7.42578125" style="37" customWidth="1"/>
    <col min="8711" max="8711" width="7.28515625" style="37" customWidth="1"/>
    <col min="8712" max="8713" width="7.7109375" style="37" customWidth="1"/>
    <col min="8714" max="8714" width="19.28515625" style="37" customWidth="1"/>
    <col min="8715" max="8715" width="10" style="37" customWidth="1"/>
    <col min="8716" max="8962" width="7.7109375" style="37"/>
    <col min="8963" max="8963" width="12.85546875" style="37" customWidth="1"/>
    <col min="8964" max="8964" width="11.42578125" style="37" customWidth="1"/>
    <col min="8965" max="8966" width="7.42578125" style="37" customWidth="1"/>
    <col min="8967" max="8967" width="7.28515625" style="37" customWidth="1"/>
    <col min="8968" max="8969" width="7.7109375" style="37" customWidth="1"/>
    <col min="8970" max="8970" width="19.28515625" style="37" customWidth="1"/>
    <col min="8971" max="8971" width="10" style="37" customWidth="1"/>
    <col min="8972" max="9218" width="7.7109375" style="37"/>
    <col min="9219" max="9219" width="12.85546875" style="37" customWidth="1"/>
    <col min="9220" max="9220" width="11.42578125" style="37" customWidth="1"/>
    <col min="9221" max="9222" width="7.42578125" style="37" customWidth="1"/>
    <col min="9223" max="9223" width="7.28515625" style="37" customWidth="1"/>
    <col min="9224" max="9225" width="7.7109375" style="37" customWidth="1"/>
    <col min="9226" max="9226" width="19.28515625" style="37" customWidth="1"/>
    <col min="9227" max="9227" width="10" style="37" customWidth="1"/>
    <col min="9228" max="9474" width="7.7109375" style="37"/>
    <col min="9475" max="9475" width="12.85546875" style="37" customWidth="1"/>
    <col min="9476" max="9476" width="11.42578125" style="37" customWidth="1"/>
    <col min="9477" max="9478" width="7.42578125" style="37" customWidth="1"/>
    <col min="9479" max="9479" width="7.28515625" style="37" customWidth="1"/>
    <col min="9480" max="9481" width="7.7109375" style="37" customWidth="1"/>
    <col min="9482" max="9482" width="19.28515625" style="37" customWidth="1"/>
    <col min="9483" max="9483" width="10" style="37" customWidth="1"/>
    <col min="9484" max="9730" width="7.7109375" style="37"/>
    <col min="9731" max="9731" width="12.85546875" style="37" customWidth="1"/>
    <col min="9732" max="9732" width="11.42578125" style="37" customWidth="1"/>
    <col min="9733" max="9734" width="7.42578125" style="37" customWidth="1"/>
    <col min="9735" max="9735" width="7.28515625" style="37" customWidth="1"/>
    <col min="9736" max="9737" width="7.7109375" style="37" customWidth="1"/>
    <col min="9738" max="9738" width="19.28515625" style="37" customWidth="1"/>
    <col min="9739" max="9739" width="10" style="37" customWidth="1"/>
    <col min="9740" max="9986" width="7.7109375" style="37"/>
    <col min="9987" max="9987" width="12.85546875" style="37" customWidth="1"/>
    <col min="9988" max="9988" width="11.42578125" style="37" customWidth="1"/>
    <col min="9989" max="9990" width="7.42578125" style="37" customWidth="1"/>
    <col min="9991" max="9991" width="7.28515625" style="37" customWidth="1"/>
    <col min="9992" max="9993" width="7.7109375" style="37" customWidth="1"/>
    <col min="9994" max="9994" width="19.28515625" style="37" customWidth="1"/>
    <col min="9995" max="9995" width="10" style="37" customWidth="1"/>
    <col min="9996" max="10242" width="7.7109375" style="37"/>
    <col min="10243" max="10243" width="12.85546875" style="37" customWidth="1"/>
    <col min="10244" max="10244" width="11.42578125" style="37" customWidth="1"/>
    <col min="10245" max="10246" width="7.42578125" style="37" customWidth="1"/>
    <col min="10247" max="10247" width="7.28515625" style="37" customWidth="1"/>
    <col min="10248" max="10249" width="7.7109375" style="37" customWidth="1"/>
    <col min="10250" max="10250" width="19.28515625" style="37" customWidth="1"/>
    <col min="10251" max="10251" width="10" style="37" customWidth="1"/>
    <col min="10252" max="10498" width="7.7109375" style="37"/>
    <col min="10499" max="10499" width="12.85546875" style="37" customWidth="1"/>
    <col min="10500" max="10500" width="11.42578125" style="37" customWidth="1"/>
    <col min="10501" max="10502" width="7.42578125" style="37" customWidth="1"/>
    <col min="10503" max="10503" width="7.28515625" style="37" customWidth="1"/>
    <col min="10504" max="10505" width="7.7109375" style="37" customWidth="1"/>
    <col min="10506" max="10506" width="19.28515625" style="37" customWidth="1"/>
    <col min="10507" max="10507" width="10" style="37" customWidth="1"/>
    <col min="10508" max="10754" width="7.7109375" style="37"/>
    <col min="10755" max="10755" width="12.85546875" style="37" customWidth="1"/>
    <col min="10756" max="10756" width="11.42578125" style="37" customWidth="1"/>
    <col min="10757" max="10758" width="7.42578125" style="37" customWidth="1"/>
    <col min="10759" max="10759" width="7.28515625" style="37" customWidth="1"/>
    <col min="10760" max="10761" width="7.7109375" style="37" customWidth="1"/>
    <col min="10762" max="10762" width="19.28515625" style="37" customWidth="1"/>
    <col min="10763" max="10763" width="10" style="37" customWidth="1"/>
    <col min="10764" max="11010" width="7.7109375" style="37"/>
    <col min="11011" max="11011" width="12.85546875" style="37" customWidth="1"/>
    <col min="11012" max="11012" width="11.42578125" style="37" customWidth="1"/>
    <col min="11013" max="11014" width="7.42578125" style="37" customWidth="1"/>
    <col min="11015" max="11015" width="7.28515625" style="37" customWidth="1"/>
    <col min="11016" max="11017" width="7.7109375" style="37" customWidth="1"/>
    <col min="11018" max="11018" width="19.28515625" style="37" customWidth="1"/>
    <col min="11019" max="11019" width="10" style="37" customWidth="1"/>
    <col min="11020" max="11266" width="7.7109375" style="37"/>
    <col min="11267" max="11267" width="12.85546875" style="37" customWidth="1"/>
    <col min="11268" max="11268" width="11.42578125" style="37" customWidth="1"/>
    <col min="11269" max="11270" width="7.42578125" style="37" customWidth="1"/>
    <col min="11271" max="11271" width="7.28515625" style="37" customWidth="1"/>
    <col min="11272" max="11273" width="7.7109375" style="37" customWidth="1"/>
    <col min="11274" max="11274" width="19.28515625" style="37" customWidth="1"/>
    <col min="11275" max="11275" width="10" style="37" customWidth="1"/>
    <col min="11276" max="11522" width="7.7109375" style="37"/>
    <col min="11523" max="11523" width="12.85546875" style="37" customWidth="1"/>
    <col min="11524" max="11524" width="11.42578125" style="37" customWidth="1"/>
    <col min="11525" max="11526" width="7.42578125" style="37" customWidth="1"/>
    <col min="11527" max="11527" width="7.28515625" style="37" customWidth="1"/>
    <col min="11528" max="11529" width="7.7109375" style="37" customWidth="1"/>
    <col min="11530" max="11530" width="19.28515625" style="37" customWidth="1"/>
    <col min="11531" max="11531" width="10" style="37" customWidth="1"/>
    <col min="11532" max="11778" width="7.7109375" style="37"/>
    <col min="11779" max="11779" width="12.85546875" style="37" customWidth="1"/>
    <col min="11780" max="11780" width="11.42578125" style="37" customWidth="1"/>
    <col min="11781" max="11782" width="7.42578125" style="37" customWidth="1"/>
    <col min="11783" max="11783" width="7.28515625" style="37" customWidth="1"/>
    <col min="11784" max="11785" width="7.7109375" style="37" customWidth="1"/>
    <col min="11786" max="11786" width="19.28515625" style="37" customWidth="1"/>
    <col min="11787" max="11787" width="10" style="37" customWidth="1"/>
    <col min="11788" max="12034" width="7.7109375" style="37"/>
    <col min="12035" max="12035" width="12.85546875" style="37" customWidth="1"/>
    <col min="12036" max="12036" width="11.42578125" style="37" customWidth="1"/>
    <col min="12037" max="12038" width="7.42578125" style="37" customWidth="1"/>
    <col min="12039" max="12039" width="7.28515625" style="37" customWidth="1"/>
    <col min="12040" max="12041" width="7.7109375" style="37" customWidth="1"/>
    <col min="12042" max="12042" width="19.28515625" style="37" customWidth="1"/>
    <col min="12043" max="12043" width="10" style="37" customWidth="1"/>
    <col min="12044" max="12290" width="7.7109375" style="37"/>
    <col min="12291" max="12291" width="12.85546875" style="37" customWidth="1"/>
    <col min="12292" max="12292" width="11.42578125" style="37" customWidth="1"/>
    <col min="12293" max="12294" width="7.42578125" style="37" customWidth="1"/>
    <col min="12295" max="12295" width="7.28515625" style="37" customWidth="1"/>
    <col min="12296" max="12297" width="7.7109375" style="37" customWidth="1"/>
    <col min="12298" max="12298" width="19.28515625" style="37" customWidth="1"/>
    <col min="12299" max="12299" width="10" style="37" customWidth="1"/>
    <col min="12300" max="12546" width="7.7109375" style="37"/>
    <col min="12547" max="12547" width="12.85546875" style="37" customWidth="1"/>
    <col min="12548" max="12548" width="11.42578125" style="37" customWidth="1"/>
    <col min="12549" max="12550" width="7.42578125" style="37" customWidth="1"/>
    <col min="12551" max="12551" width="7.28515625" style="37" customWidth="1"/>
    <col min="12552" max="12553" width="7.7109375" style="37" customWidth="1"/>
    <col min="12554" max="12554" width="19.28515625" style="37" customWidth="1"/>
    <col min="12555" max="12555" width="10" style="37" customWidth="1"/>
    <col min="12556" max="12802" width="7.7109375" style="37"/>
    <col min="12803" max="12803" width="12.85546875" style="37" customWidth="1"/>
    <col min="12804" max="12804" width="11.42578125" style="37" customWidth="1"/>
    <col min="12805" max="12806" width="7.42578125" style="37" customWidth="1"/>
    <col min="12807" max="12807" width="7.28515625" style="37" customWidth="1"/>
    <col min="12808" max="12809" width="7.7109375" style="37" customWidth="1"/>
    <col min="12810" max="12810" width="19.28515625" style="37" customWidth="1"/>
    <col min="12811" max="12811" width="10" style="37" customWidth="1"/>
    <col min="12812" max="13058" width="7.7109375" style="37"/>
    <col min="13059" max="13059" width="12.85546875" style="37" customWidth="1"/>
    <col min="13060" max="13060" width="11.42578125" style="37" customWidth="1"/>
    <col min="13061" max="13062" width="7.42578125" style="37" customWidth="1"/>
    <col min="13063" max="13063" width="7.28515625" style="37" customWidth="1"/>
    <col min="13064" max="13065" width="7.7109375" style="37" customWidth="1"/>
    <col min="13066" max="13066" width="19.28515625" style="37" customWidth="1"/>
    <col min="13067" max="13067" width="10" style="37" customWidth="1"/>
    <col min="13068" max="13314" width="7.7109375" style="37"/>
    <col min="13315" max="13315" width="12.85546875" style="37" customWidth="1"/>
    <col min="13316" max="13316" width="11.42578125" style="37" customWidth="1"/>
    <col min="13317" max="13318" width="7.42578125" style="37" customWidth="1"/>
    <col min="13319" max="13319" width="7.28515625" style="37" customWidth="1"/>
    <col min="13320" max="13321" width="7.7109375" style="37" customWidth="1"/>
    <col min="13322" max="13322" width="19.28515625" style="37" customWidth="1"/>
    <col min="13323" max="13323" width="10" style="37" customWidth="1"/>
    <col min="13324" max="13570" width="7.7109375" style="37"/>
    <col min="13571" max="13571" width="12.85546875" style="37" customWidth="1"/>
    <col min="13572" max="13572" width="11.42578125" style="37" customWidth="1"/>
    <col min="13573" max="13574" width="7.42578125" style="37" customWidth="1"/>
    <col min="13575" max="13575" width="7.28515625" style="37" customWidth="1"/>
    <col min="13576" max="13577" width="7.7109375" style="37" customWidth="1"/>
    <col min="13578" max="13578" width="19.28515625" style="37" customWidth="1"/>
    <col min="13579" max="13579" width="10" style="37" customWidth="1"/>
    <col min="13580" max="13826" width="7.7109375" style="37"/>
    <col min="13827" max="13827" width="12.85546875" style="37" customWidth="1"/>
    <col min="13828" max="13828" width="11.42578125" style="37" customWidth="1"/>
    <col min="13829" max="13830" width="7.42578125" style="37" customWidth="1"/>
    <col min="13831" max="13831" width="7.28515625" style="37" customWidth="1"/>
    <col min="13832" max="13833" width="7.7109375" style="37" customWidth="1"/>
    <col min="13834" max="13834" width="19.28515625" style="37" customWidth="1"/>
    <col min="13835" max="13835" width="10" style="37" customWidth="1"/>
    <col min="13836" max="14082" width="7.7109375" style="37"/>
    <col min="14083" max="14083" width="12.85546875" style="37" customWidth="1"/>
    <col min="14084" max="14084" width="11.42578125" style="37" customWidth="1"/>
    <col min="14085" max="14086" width="7.42578125" style="37" customWidth="1"/>
    <col min="14087" max="14087" width="7.28515625" style="37" customWidth="1"/>
    <col min="14088" max="14089" width="7.7109375" style="37" customWidth="1"/>
    <col min="14090" max="14090" width="19.28515625" style="37" customWidth="1"/>
    <col min="14091" max="14091" width="10" style="37" customWidth="1"/>
    <col min="14092" max="14338" width="7.7109375" style="37"/>
    <col min="14339" max="14339" width="12.85546875" style="37" customWidth="1"/>
    <col min="14340" max="14340" width="11.42578125" style="37" customWidth="1"/>
    <col min="14341" max="14342" width="7.42578125" style="37" customWidth="1"/>
    <col min="14343" max="14343" width="7.28515625" style="37" customWidth="1"/>
    <col min="14344" max="14345" width="7.7109375" style="37" customWidth="1"/>
    <col min="14346" max="14346" width="19.28515625" style="37" customWidth="1"/>
    <col min="14347" max="14347" width="10" style="37" customWidth="1"/>
    <col min="14348" max="14594" width="7.7109375" style="37"/>
    <col min="14595" max="14595" width="12.85546875" style="37" customWidth="1"/>
    <col min="14596" max="14596" width="11.42578125" style="37" customWidth="1"/>
    <col min="14597" max="14598" width="7.42578125" style="37" customWidth="1"/>
    <col min="14599" max="14599" width="7.28515625" style="37" customWidth="1"/>
    <col min="14600" max="14601" width="7.7109375" style="37" customWidth="1"/>
    <col min="14602" max="14602" width="19.28515625" style="37" customWidth="1"/>
    <col min="14603" max="14603" width="10" style="37" customWidth="1"/>
    <col min="14604" max="14850" width="7.7109375" style="37"/>
    <col min="14851" max="14851" width="12.85546875" style="37" customWidth="1"/>
    <col min="14852" max="14852" width="11.42578125" style="37" customWidth="1"/>
    <col min="14853" max="14854" width="7.42578125" style="37" customWidth="1"/>
    <col min="14855" max="14855" width="7.28515625" style="37" customWidth="1"/>
    <col min="14856" max="14857" width="7.7109375" style="37" customWidth="1"/>
    <col min="14858" max="14858" width="19.28515625" style="37" customWidth="1"/>
    <col min="14859" max="14859" width="10" style="37" customWidth="1"/>
    <col min="14860" max="15106" width="7.7109375" style="37"/>
    <col min="15107" max="15107" width="12.85546875" style="37" customWidth="1"/>
    <col min="15108" max="15108" width="11.42578125" style="37" customWidth="1"/>
    <col min="15109" max="15110" width="7.42578125" style="37" customWidth="1"/>
    <col min="15111" max="15111" width="7.28515625" style="37" customWidth="1"/>
    <col min="15112" max="15113" width="7.7109375" style="37" customWidth="1"/>
    <col min="15114" max="15114" width="19.28515625" style="37" customWidth="1"/>
    <col min="15115" max="15115" width="10" style="37" customWidth="1"/>
    <col min="15116" max="15362" width="7.7109375" style="37"/>
    <col min="15363" max="15363" width="12.85546875" style="37" customWidth="1"/>
    <col min="15364" max="15364" width="11.42578125" style="37" customWidth="1"/>
    <col min="15365" max="15366" width="7.42578125" style="37" customWidth="1"/>
    <col min="15367" max="15367" width="7.28515625" style="37" customWidth="1"/>
    <col min="15368" max="15369" width="7.7109375" style="37" customWidth="1"/>
    <col min="15370" max="15370" width="19.28515625" style="37" customWidth="1"/>
    <col min="15371" max="15371" width="10" style="37" customWidth="1"/>
    <col min="15372" max="15618" width="7.7109375" style="37"/>
    <col min="15619" max="15619" width="12.85546875" style="37" customWidth="1"/>
    <col min="15620" max="15620" width="11.42578125" style="37" customWidth="1"/>
    <col min="15621" max="15622" width="7.42578125" style="37" customWidth="1"/>
    <col min="15623" max="15623" width="7.28515625" style="37" customWidth="1"/>
    <col min="15624" max="15625" width="7.7109375" style="37" customWidth="1"/>
    <col min="15626" max="15626" width="19.28515625" style="37" customWidth="1"/>
    <col min="15627" max="15627" width="10" style="37" customWidth="1"/>
    <col min="15628" max="15874" width="7.7109375" style="37"/>
    <col min="15875" max="15875" width="12.85546875" style="37" customWidth="1"/>
    <col min="15876" max="15876" width="11.42578125" style="37" customWidth="1"/>
    <col min="15877" max="15878" width="7.42578125" style="37" customWidth="1"/>
    <col min="15879" max="15879" width="7.28515625" style="37" customWidth="1"/>
    <col min="15880" max="15881" width="7.7109375" style="37" customWidth="1"/>
    <col min="15882" max="15882" width="19.28515625" style="37" customWidth="1"/>
    <col min="15883" max="15883" width="10" style="37" customWidth="1"/>
    <col min="15884" max="16130" width="7.7109375" style="37"/>
    <col min="16131" max="16131" width="12.85546875" style="37" customWidth="1"/>
    <col min="16132" max="16132" width="11.42578125" style="37" customWidth="1"/>
    <col min="16133" max="16134" width="7.42578125" style="37" customWidth="1"/>
    <col min="16135" max="16135" width="7.28515625" style="37" customWidth="1"/>
    <col min="16136" max="16137" width="7.7109375" style="37" customWidth="1"/>
    <col min="16138" max="16138" width="19.28515625" style="37" customWidth="1"/>
    <col min="16139" max="16139" width="10" style="37" customWidth="1"/>
    <col min="16140" max="16384" width="7.7109375" style="37"/>
  </cols>
  <sheetData>
    <row r="1" spans="1:16" ht="33" customHeight="1">
      <c r="A1" s="657" t="s">
        <v>194</v>
      </c>
      <c r="B1" s="658"/>
      <c r="C1" s="658"/>
      <c r="D1" s="658"/>
      <c r="E1" s="658"/>
      <c r="F1" s="658"/>
      <c r="G1" s="658"/>
      <c r="H1" s="658"/>
      <c r="I1" s="658"/>
    </row>
    <row r="2" spans="1:16" ht="33" customHeight="1">
      <c r="A2" s="659" t="s">
        <v>1163</v>
      </c>
      <c r="B2" s="659"/>
      <c r="C2" s="659"/>
      <c r="D2" s="659"/>
      <c r="E2" s="659"/>
      <c r="F2" s="659"/>
      <c r="G2" s="659"/>
      <c r="H2" s="659"/>
      <c r="I2" s="659"/>
    </row>
    <row r="3" spans="1:16" s="142" customFormat="1" ht="24" customHeight="1">
      <c r="A3" s="660" t="s">
        <v>699</v>
      </c>
      <c r="B3" s="661"/>
      <c r="C3" s="662" t="s">
        <v>700</v>
      </c>
      <c r="D3" s="662"/>
      <c r="E3" s="662"/>
      <c r="F3" s="662"/>
      <c r="G3" s="662"/>
      <c r="H3" s="662"/>
      <c r="I3" s="663"/>
    </row>
    <row r="4" spans="1:16" ht="33" customHeight="1">
      <c r="A4" s="664" t="s">
        <v>190</v>
      </c>
      <c r="B4" s="665" t="s">
        <v>193</v>
      </c>
      <c r="C4" s="364" t="s">
        <v>669</v>
      </c>
      <c r="D4" s="364"/>
      <c r="E4" s="364"/>
      <c r="F4" s="364"/>
      <c r="G4" s="364" t="s">
        <v>18</v>
      </c>
      <c r="H4" s="665" t="s">
        <v>192</v>
      </c>
      <c r="I4" s="664" t="s">
        <v>69</v>
      </c>
    </row>
    <row r="5" spans="1:16" ht="33" customHeight="1">
      <c r="A5" s="664"/>
      <c r="B5" s="665"/>
      <c r="C5" s="206" t="s">
        <v>577</v>
      </c>
      <c r="D5" s="206" t="s">
        <v>578</v>
      </c>
      <c r="E5" s="206" t="s">
        <v>670</v>
      </c>
      <c r="F5" s="206" t="s">
        <v>858</v>
      </c>
      <c r="G5" s="412" t="s">
        <v>1180</v>
      </c>
      <c r="H5" s="665"/>
      <c r="I5" s="664"/>
    </row>
    <row r="6" spans="1:16" ht="33" customHeight="1">
      <c r="A6" s="656" t="s">
        <v>586</v>
      </c>
      <c r="B6" s="96" t="s">
        <v>188</v>
      </c>
      <c r="C6" s="82">
        <v>19615</v>
      </c>
      <c r="D6" s="82">
        <v>20311</v>
      </c>
      <c r="E6" s="82">
        <v>23585</v>
      </c>
      <c r="F6" s="82">
        <v>26344</v>
      </c>
      <c r="G6" s="411">
        <v>29960</v>
      </c>
      <c r="H6" s="96" t="s">
        <v>595</v>
      </c>
      <c r="I6" s="656" t="s">
        <v>679</v>
      </c>
      <c r="J6" s="207"/>
      <c r="K6" s="207"/>
      <c r="L6" s="207"/>
      <c r="M6" s="207"/>
      <c r="N6" s="207"/>
      <c r="O6" s="207"/>
      <c r="P6" s="207"/>
    </row>
    <row r="7" spans="1:16" ht="33" customHeight="1">
      <c r="A7" s="656"/>
      <c r="B7" s="96" t="s">
        <v>189</v>
      </c>
      <c r="C7" s="82">
        <v>29524</v>
      </c>
      <c r="D7" s="82">
        <v>29754</v>
      </c>
      <c r="E7" s="82">
        <v>29735</v>
      </c>
      <c r="F7" s="82">
        <v>29143</v>
      </c>
      <c r="G7" s="411">
        <v>28300</v>
      </c>
      <c r="H7" s="96" t="s">
        <v>596</v>
      </c>
      <c r="I7" s="656"/>
      <c r="J7" s="207"/>
      <c r="K7" s="207"/>
      <c r="L7" s="207"/>
      <c r="M7" s="207"/>
      <c r="N7" s="207"/>
      <c r="O7" s="207"/>
      <c r="P7" s="207"/>
    </row>
    <row r="8" spans="1:16" ht="33" customHeight="1">
      <c r="A8" s="656"/>
      <c r="B8" s="96" t="s">
        <v>9</v>
      </c>
      <c r="C8" s="79">
        <f>C6+C7</f>
        <v>49139</v>
      </c>
      <c r="D8" s="79">
        <f>D6+D7</f>
        <v>50065</v>
      </c>
      <c r="E8" s="79">
        <f>SUM(E6:E7)</f>
        <v>53320</v>
      </c>
      <c r="F8" s="79">
        <f>SUM(F6:F7)</f>
        <v>55487</v>
      </c>
      <c r="G8" s="410">
        <f>SUM(G6:G7)</f>
        <v>58260</v>
      </c>
      <c r="H8" s="96" t="s">
        <v>8</v>
      </c>
      <c r="I8" s="656"/>
      <c r="J8" s="207"/>
      <c r="K8" s="207"/>
      <c r="L8" s="207"/>
      <c r="M8" s="207"/>
      <c r="N8" s="207"/>
      <c r="O8" s="207"/>
      <c r="P8" s="207"/>
    </row>
    <row r="9" spans="1:16" ht="33" customHeight="1">
      <c r="A9" s="656" t="s">
        <v>587</v>
      </c>
      <c r="B9" s="96" t="s">
        <v>188</v>
      </c>
      <c r="C9" s="82">
        <v>4270</v>
      </c>
      <c r="D9" s="82">
        <v>5227</v>
      </c>
      <c r="E9" s="82">
        <v>6220</v>
      </c>
      <c r="F9" s="82">
        <v>6593</v>
      </c>
      <c r="G9" s="411">
        <v>6527</v>
      </c>
      <c r="H9" s="96" t="s">
        <v>595</v>
      </c>
      <c r="I9" s="656" t="s">
        <v>591</v>
      </c>
      <c r="J9" s="207"/>
      <c r="K9" s="207"/>
      <c r="L9" s="207"/>
    </row>
    <row r="10" spans="1:16" ht="33" customHeight="1">
      <c r="A10" s="656"/>
      <c r="B10" s="96" t="s">
        <v>189</v>
      </c>
      <c r="C10" s="82">
        <v>573</v>
      </c>
      <c r="D10" s="82">
        <v>588</v>
      </c>
      <c r="E10" s="82">
        <v>590</v>
      </c>
      <c r="F10" s="82">
        <v>560</v>
      </c>
      <c r="G10" s="411">
        <v>529</v>
      </c>
      <c r="H10" s="96" t="s">
        <v>596</v>
      </c>
      <c r="I10" s="656"/>
      <c r="J10" s="207"/>
      <c r="K10" s="207"/>
      <c r="L10" s="207"/>
    </row>
    <row r="11" spans="1:16" ht="33" customHeight="1">
      <c r="A11" s="656"/>
      <c r="B11" s="96" t="s">
        <v>9</v>
      </c>
      <c r="C11" s="79">
        <f>C9+C10</f>
        <v>4843</v>
      </c>
      <c r="D11" s="79">
        <f>D9+D10</f>
        <v>5815</v>
      </c>
      <c r="E11" s="79">
        <f>SUM(E9:E10)</f>
        <v>6810</v>
      </c>
      <c r="F11" s="79">
        <f>SUM(F9:F10)</f>
        <v>7153</v>
      </c>
      <c r="G11" s="410">
        <f>SUM(G9:G10)</f>
        <v>7056</v>
      </c>
      <c r="H11" s="96" t="s">
        <v>8</v>
      </c>
      <c r="I11" s="656"/>
      <c r="J11" s="207"/>
      <c r="K11" s="207"/>
      <c r="L11" s="207"/>
    </row>
    <row r="12" spans="1:16" ht="33" customHeight="1">
      <c r="A12" s="656" t="s">
        <v>588</v>
      </c>
      <c r="B12" s="96" t="s">
        <v>188</v>
      </c>
      <c r="C12" s="82">
        <f>C6+C9</f>
        <v>23885</v>
      </c>
      <c r="D12" s="82">
        <f>D6+D9</f>
        <v>25538</v>
      </c>
      <c r="E12" s="82">
        <f t="shared" ref="E12:G13" si="0">E6+E9</f>
        <v>29805</v>
      </c>
      <c r="F12" s="82">
        <f t="shared" si="0"/>
        <v>32937</v>
      </c>
      <c r="G12" s="411">
        <f t="shared" si="0"/>
        <v>36487</v>
      </c>
      <c r="H12" s="96" t="s">
        <v>595</v>
      </c>
      <c r="I12" s="656" t="s">
        <v>680</v>
      </c>
      <c r="J12" s="207"/>
      <c r="K12" s="207"/>
    </row>
    <row r="13" spans="1:16" ht="33" customHeight="1">
      <c r="A13" s="656"/>
      <c r="B13" s="96" t="s">
        <v>189</v>
      </c>
      <c r="C13" s="82">
        <f>C7+C10</f>
        <v>30097</v>
      </c>
      <c r="D13" s="82">
        <f>D7+D10</f>
        <v>30342</v>
      </c>
      <c r="E13" s="82">
        <f t="shared" si="0"/>
        <v>30325</v>
      </c>
      <c r="F13" s="82">
        <f t="shared" si="0"/>
        <v>29703</v>
      </c>
      <c r="G13" s="411">
        <f t="shared" si="0"/>
        <v>28829</v>
      </c>
      <c r="H13" s="96" t="s">
        <v>596</v>
      </c>
      <c r="I13" s="656"/>
      <c r="J13" s="207"/>
      <c r="K13" s="207"/>
    </row>
    <row r="14" spans="1:16" ht="33" customHeight="1">
      <c r="A14" s="656"/>
      <c r="B14" s="96" t="s">
        <v>9</v>
      </c>
      <c r="C14" s="79">
        <f>C12+C13</f>
        <v>53982</v>
      </c>
      <c r="D14" s="79">
        <f>D12+D13</f>
        <v>55880</v>
      </c>
      <c r="E14" s="79">
        <f>SUM(E12:E13)</f>
        <v>60130</v>
      </c>
      <c r="F14" s="79">
        <f>SUM(F12:F13)</f>
        <v>62640</v>
      </c>
      <c r="G14" s="410">
        <f>SUM(G12:G13)</f>
        <v>65316</v>
      </c>
      <c r="H14" s="96" t="s">
        <v>8</v>
      </c>
      <c r="I14" s="656"/>
      <c r="J14" s="207"/>
      <c r="K14" s="207"/>
    </row>
    <row r="15" spans="1:16" ht="33" customHeight="1">
      <c r="A15" s="656" t="s">
        <v>671</v>
      </c>
      <c r="B15" s="96" t="s">
        <v>188</v>
      </c>
      <c r="C15" s="82">
        <v>62888</v>
      </c>
      <c r="D15" s="82">
        <v>66236</v>
      </c>
      <c r="E15" s="82">
        <v>67061</v>
      </c>
      <c r="F15" s="82">
        <v>69850</v>
      </c>
      <c r="G15" s="411">
        <v>72323</v>
      </c>
      <c r="H15" s="96" t="s">
        <v>595</v>
      </c>
      <c r="I15" s="656" t="s">
        <v>185</v>
      </c>
      <c r="K15" s="207"/>
    </row>
    <row r="16" spans="1:16" ht="33" customHeight="1">
      <c r="A16" s="656"/>
      <c r="B16" s="96" t="s">
        <v>189</v>
      </c>
      <c r="C16" s="82">
        <v>42706</v>
      </c>
      <c r="D16" s="82">
        <v>40019</v>
      </c>
      <c r="E16" s="82">
        <v>39282</v>
      </c>
      <c r="F16" s="82">
        <v>34378</v>
      </c>
      <c r="G16" s="411">
        <v>36430</v>
      </c>
      <c r="H16" s="96" t="s">
        <v>596</v>
      </c>
      <c r="I16" s="656"/>
      <c r="K16" s="207"/>
    </row>
    <row r="17" spans="1:19" ht="33" customHeight="1">
      <c r="A17" s="656"/>
      <c r="B17" s="96" t="s">
        <v>9</v>
      </c>
      <c r="C17" s="79">
        <f>C15+C16</f>
        <v>105594</v>
      </c>
      <c r="D17" s="79">
        <f>D15+D16</f>
        <v>106255</v>
      </c>
      <c r="E17" s="79">
        <f>SUM(E15:E16)</f>
        <v>106343</v>
      </c>
      <c r="F17" s="79">
        <f>SUM(F15:F16)</f>
        <v>104228</v>
      </c>
      <c r="G17" s="410">
        <f>SUM(G15:G16)</f>
        <v>108753</v>
      </c>
      <c r="H17" s="96" t="s">
        <v>8</v>
      </c>
      <c r="I17" s="656"/>
      <c r="J17" s="264"/>
      <c r="K17" s="264"/>
      <c r="L17" s="264"/>
      <c r="M17" s="264"/>
      <c r="N17" s="264"/>
    </row>
    <row r="18" spans="1:19" ht="33" customHeight="1">
      <c r="A18" s="656" t="s">
        <v>672</v>
      </c>
      <c r="B18" s="96" t="s">
        <v>188</v>
      </c>
      <c r="C18" s="82">
        <v>997</v>
      </c>
      <c r="D18" s="82">
        <v>1053</v>
      </c>
      <c r="E18" s="82">
        <v>1128</v>
      </c>
      <c r="F18" s="82">
        <v>1187</v>
      </c>
      <c r="G18" s="411">
        <v>1206</v>
      </c>
      <c r="H18" s="96" t="s">
        <v>595</v>
      </c>
      <c r="I18" s="656" t="s">
        <v>674</v>
      </c>
      <c r="J18" s="264"/>
      <c r="K18" s="264"/>
      <c r="L18" s="264"/>
      <c r="M18" s="264"/>
      <c r="N18" s="264"/>
      <c r="O18" s="264"/>
      <c r="P18" s="264"/>
      <c r="Q18" s="264"/>
    </row>
    <row r="19" spans="1:19" ht="33" customHeight="1">
      <c r="A19" s="656"/>
      <c r="B19" s="96" t="s">
        <v>189</v>
      </c>
      <c r="C19" s="82">
        <v>501</v>
      </c>
      <c r="D19" s="82">
        <v>538</v>
      </c>
      <c r="E19" s="82">
        <v>533</v>
      </c>
      <c r="F19" s="82">
        <v>468</v>
      </c>
      <c r="G19" s="411">
        <v>483</v>
      </c>
      <c r="H19" s="96" t="s">
        <v>596</v>
      </c>
      <c r="I19" s="656"/>
      <c r="K19" s="207"/>
    </row>
    <row r="20" spans="1:19" ht="33" customHeight="1">
      <c r="A20" s="656"/>
      <c r="B20" s="96" t="s">
        <v>9</v>
      </c>
      <c r="C20" s="79">
        <f>C18+C19</f>
        <v>1498</v>
      </c>
      <c r="D20" s="79">
        <f>D18+D19</f>
        <v>1591</v>
      </c>
      <c r="E20" s="79">
        <f>SUM(E18:E19)</f>
        <v>1661</v>
      </c>
      <c r="F20" s="79">
        <f>SUM(F18:F19)</f>
        <v>1655</v>
      </c>
      <c r="G20" s="410">
        <f>SUM(G18:G19)</f>
        <v>1689</v>
      </c>
      <c r="H20" s="96" t="s">
        <v>8</v>
      </c>
      <c r="I20" s="656"/>
      <c r="K20" s="207"/>
    </row>
    <row r="21" spans="1:19" ht="33" customHeight="1">
      <c r="A21" s="656" t="s">
        <v>673</v>
      </c>
      <c r="B21" s="96" t="s">
        <v>188</v>
      </c>
      <c r="C21" s="82">
        <f>C15+C18</f>
        <v>63885</v>
      </c>
      <c r="D21" s="82">
        <f>D15+D18</f>
        <v>67289</v>
      </c>
      <c r="E21" s="82">
        <f t="shared" ref="E21:G22" si="1">E15+E18</f>
        <v>68189</v>
      </c>
      <c r="F21" s="82">
        <f t="shared" si="1"/>
        <v>71037</v>
      </c>
      <c r="G21" s="411">
        <f t="shared" si="1"/>
        <v>73529</v>
      </c>
      <c r="H21" s="96" t="s">
        <v>595</v>
      </c>
      <c r="I21" s="656" t="s">
        <v>675</v>
      </c>
      <c r="K21" s="207"/>
    </row>
    <row r="22" spans="1:19" ht="33" customHeight="1">
      <c r="A22" s="656"/>
      <c r="B22" s="96" t="s">
        <v>189</v>
      </c>
      <c r="C22" s="82">
        <f>C16+C19</f>
        <v>43207</v>
      </c>
      <c r="D22" s="82">
        <f>D16+D19</f>
        <v>40557</v>
      </c>
      <c r="E22" s="82">
        <f t="shared" si="1"/>
        <v>39815</v>
      </c>
      <c r="F22" s="82">
        <f t="shared" si="1"/>
        <v>34846</v>
      </c>
      <c r="G22" s="411">
        <f t="shared" si="1"/>
        <v>36913</v>
      </c>
      <c r="H22" s="96" t="s">
        <v>596</v>
      </c>
      <c r="I22" s="656"/>
      <c r="K22" s="207"/>
    </row>
    <row r="23" spans="1:19" ht="33" customHeight="1">
      <c r="A23" s="656"/>
      <c r="B23" s="96" t="s">
        <v>9</v>
      </c>
      <c r="C23" s="79">
        <f>C21+C22</f>
        <v>107092</v>
      </c>
      <c r="D23" s="79">
        <f>D21+D22</f>
        <v>107846</v>
      </c>
      <c r="E23" s="79">
        <f>SUM(E21:E22)</f>
        <v>108004</v>
      </c>
      <c r="F23" s="79">
        <f>SUM(F21:F22)</f>
        <v>105883</v>
      </c>
      <c r="G23" s="410">
        <f>SUM(G21:G22)</f>
        <v>110442</v>
      </c>
      <c r="H23" s="96" t="s">
        <v>8</v>
      </c>
      <c r="I23" s="656"/>
      <c r="K23" s="207"/>
    </row>
    <row r="24" spans="1:19" ht="33" customHeight="1">
      <c r="A24" s="656" t="s">
        <v>589</v>
      </c>
      <c r="B24" s="96" t="s">
        <v>188</v>
      </c>
      <c r="C24" s="82">
        <v>3930</v>
      </c>
      <c r="D24" s="82">
        <v>4214</v>
      </c>
      <c r="E24" s="82">
        <v>4266</v>
      </c>
      <c r="F24" s="82">
        <v>4527</v>
      </c>
      <c r="G24" s="411">
        <v>4681</v>
      </c>
      <c r="H24" s="96" t="s">
        <v>595</v>
      </c>
      <c r="I24" s="656" t="s">
        <v>681</v>
      </c>
      <c r="K24" s="207"/>
      <c r="Q24" s="38"/>
      <c r="R24" s="38"/>
      <c r="S24" s="38"/>
    </row>
    <row r="25" spans="1:19" ht="33" customHeight="1">
      <c r="A25" s="656"/>
      <c r="B25" s="96" t="s">
        <v>189</v>
      </c>
      <c r="C25" s="82">
        <v>291</v>
      </c>
      <c r="D25" s="82">
        <v>144</v>
      </c>
      <c r="E25" s="82">
        <v>131</v>
      </c>
      <c r="F25" s="82">
        <v>119</v>
      </c>
      <c r="G25" s="411">
        <v>92</v>
      </c>
      <c r="H25" s="96" t="s">
        <v>596</v>
      </c>
      <c r="I25" s="656"/>
      <c r="K25" s="207"/>
    </row>
    <row r="26" spans="1:19" ht="33" customHeight="1">
      <c r="A26" s="656"/>
      <c r="B26" s="96" t="s">
        <v>9</v>
      </c>
      <c r="C26" s="79">
        <f>C24+C25</f>
        <v>4221</v>
      </c>
      <c r="D26" s="79">
        <f>D24+D25</f>
        <v>4358</v>
      </c>
      <c r="E26" s="79">
        <f>SUM(E24:E25)</f>
        <v>4397</v>
      </c>
      <c r="F26" s="79">
        <f>SUM(F24:F25)</f>
        <v>4646</v>
      </c>
      <c r="G26" s="410">
        <f>SUM(G24:G25)</f>
        <v>4773</v>
      </c>
      <c r="H26" s="96" t="s">
        <v>8</v>
      </c>
      <c r="I26" s="656"/>
      <c r="K26" s="207"/>
    </row>
    <row r="27" spans="1:19" ht="33" customHeight="1">
      <c r="A27" s="656" t="s">
        <v>184</v>
      </c>
      <c r="B27" s="96" t="s">
        <v>188</v>
      </c>
      <c r="C27" s="82">
        <v>67949</v>
      </c>
      <c r="D27" s="82">
        <v>68859</v>
      </c>
      <c r="E27" s="82">
        <v>70937</v>
      </c>
      <c r="F27" s="82">
        <v>76963</v>
      </c>
      <c r="G27" s="411">
        <v>83652</v>
      </c>
      <c r="H27" s="96" t="s">
        <v>595</v>
      </c>
      <c r="I27" s="656" t="s">
        <v>682</v>
      </c>
      <c r="K27" s="207"/>
      <c r="Q27" s="38"/>
      <c r="R27" s="38"/>
      <c r="S27" s="38"/>
    </row>
    <row r="28" spans="1:19" ht="33" customHeight="1">
      <c r="A28" s="656"/>
      <c r="B28" s="96" t="s">
        <v>189</v>
      </c>
      <c r="C28" s="82">
        <v>3335</v>
      </c>
      <c r="D28" s="82">
        <v>2979</v>
      </c>
      <c r="E28" s="82">
        <v>2748</v>
      </c>
      <c r="F28" s="82">
        <v>2674</v>
      </c>
      <c r="G28" s="411">
        <v>2613</v>
      </c>
      <c r="H28" s="96" t="s">
        <v>596</v>
      </c>
      <c r="I28" s="656"/>
      <c r="K28" s="207"/>
    </row>
    <row r="29" spans="1:19" ht="33" customHeight="1">
      <c r="A29" s="656"/>
      <c r="B29" s="96" t="s">
        <v>9</v>
      </c>
      <c r="C29" s="79">
        <f>C27+C28</f>
        <v>71284</v>
      </c>
      <c r="D29" s="79">
        <f>D27+D28</f>
        <v>71838</v>
      </c>
      <c r="E29" s="79">
        <f>SUM(E27:E28)</f>
        <v>73685</v>
      </c>
      <c r="F29" s="79">
        <f>SUM(F27:F28)</f>
        <v>79637</v>
      </c>
      <c r="G29" s="410">
        <f>SUM(G27:G28)</f>
        <v>86265</v>
      </c>
      <c r="H29" s="96" t="s">
        <v>8</v>
      </c>
      <c r="I29" s="656"/>
      <c r="K29" s="207"/>
    </row>
  </sheetData>
  <mergeCells count="24">
    <mergeCell ref="A1:I1"/>
    <mergeCell ref="A2:I2"/>
    <mergeCell ref="A3:B3"/>
    <mergeCell ref="C3:I3"/>
    <mergeCell ref="A4:A5"/>
    <mergeCell ref="B4:B5"/>
    <mergeCell ref="H4:H5"/>
    <mergeCell ref="I4:I5"/>
    <mergeCell ref="A6:A8"/>
    <mergeCell ref="I6:I8"/>
    <mergeCell ref="A9:A11"/>
    <mergeCell ref="I9:I11"/>
    <mergeCell ref="A12:A14"/>
    <mergeCell ref="I12:I14"/>
    <mergeCell ref="A24:A26"/>
    <mergeCell ref="I24:I26"/>
    <mergeCell ref="A27:A29"/>
    <mergeCell ref="I27:I29"/>
    <mergeCell ref="A15:A17"/>
    <mergeCell ref="I15:I17"/>
    <mergeCell ref="A18:A20"/>
    <mergeCell ref="I18:I20"/>
    <mergeCell ref="A21:A23"/>
    <mergeCell ref="I21:I23"/>
  </mergeCells>
  <printOptions horizontalCentered="1" verticalCentered="1"/>
  <pageMargins left="0.78740157480314965" right="0.78740157480314965" top="0.51181102362204722" bottom="0.51181102362204722" header="0.51181102362204722" footer="0.51181102362204722"/>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9"/>
  <sheetViews>
    <sheetView rightToLeft="1" zoomScale="120" zoomScaleNormal="120" workbookViewId="0">
      <selection activeCell="E4" sqref="E4:G4"/>
    </sheetView>
  </sheetViews>
  <sheetFormatPr defaultColWidth="8.85546875" defaultRowHeight="42.95" customHeight="1"/>
  <cols>
    <col min="1" max="1" width="24.85546875" style="155" customWidth="1"/>
    <col min="2" max="8" width="11.7109375" style="155" customWidth="1"/>
    <col min="9" max="9" width="36" style="155" customWidth="1"/>
    <col min="10" max="12" width="8.85546875" style="155"/>
    <col min="13" max="13" width="9.85546875" style="155" customWidth="1"/>
    <col min="14" max="256" width="8.85546875" style="155"/>
    <col min="257" max="257" width="24.85546875" style="155" customWidth="1"/>
    <col min="258" max="258" width="27.85546875" style="155" customWidth="1"/>
    <col min="259" max="512" width="8.85546875" style="155"/>
    <col min="513" max="513" width="24.85546875" style="155" customWidth="1"/>
    <col min="514" max="514" width="27.85546875" style="155" customWidth="1"/>
    <col min="515" max="768" width="8.85546875" style="155"/>
    <col min="769" max="769" width="24.85546875" style="155" customWidth="1"/>
    <col min="770" max="770" width="27.85546875" style="155" customWidth="1"/>
    <col min="771" max="1024" width="8.85546875" style="155"/>
    <col min="1025" max="1025" width="24.85546875" style="155" customWidth="1"/>
    <col min="1026" max="1026" width="27.85546875" style="155" customWidth="1"/>
    <col min="1027" max="1280" width="8.85546875" style="155"/>
    <col min="1281" max="1281" width="24.85546875" style="155" customWidth="1"/>
    <col min="1282" max="1282" width="27.85546875" style="155" customWidth="1"/>
    <col min="1283" max="1536" width="8.85546875" style="155"/>
    <col min="1537" max="1537" width="24.85546875" style="155" customWidth="1"/>
    <col min="1538" max="1538" width="27.85546875" style="155" customWidth="1"/>
    <col min="1539" max="1792" width="8.85546875" style="155"/>
    <col min="1793" max="1793" width="24.85546875" style="155" customWidth="1"/>
    <col min="1794" max="1794" width="27.85546875" style="155" customWidth="1"/>
    <col min="1795" max="2048" width="8.85546875" style="155"/>
    <col min="2049" max="2049" width="24.85546875" style="155" customWidth="1"/>
    <col min="2050" max="2050" width="27.85546875" style="155" customWidth="1"/>
    <col min="2051" max="2304" width="8.85546875" style="155"/>
    <col min="2305" max="2305" width="24.85546875" style="155" customWidth="1"/>
    <col min="2306" max="2306" width="27.85546875" style="155" customWidth="1"/>
    <col min="2307" max="2560" width="8.85546875" style="155"/>
    <col min="2561" max="2561" width="24.85546875" style="155" customWidth="1"/>
    <col min="2562" max="2562" width="27.85546875" style="155" customWidth="1"/>
    <col min="2563" max="2816" width="8.85546875" style="155"/>
    <col min="2817" max="2817" width="24.85546875" style="155" customWidth="1"/>
    <col min="2818" max="2818" width="27.85546875" style="155" customWidth="1"/>
    <col min="2819" max="3072" width="8.85546875" style="155"/>
    <col min="3073" max="3073" width="24.85546875" style="155" customWidth="1"/>
    <col min="3074" max="3074" width="27.85546875" style="155" customWidth="1"/>
    <col min="3075" max="3328" width="8.85546875" style="155"/>
    <col min="3329" max="3329" width="24.85546875" style="155" customWidth="1"/>
    <col min="3330" max="3330" width="27.85546875" style="155" customWidth="1"/>
    <col min="3331" max="3584" width="8.85546875" style="155"/>
    <col min="3585" max="3585" width="24.85546875" style="155" customWidth="1"/>
    <col min="3586" max="3586" width="27.85546875" style="155" customWidth="1"/>
    <col min="3587" max="3840" width="8.85546875" style="155"/>
    <col min="3841" max="3841" width="24.85546875" style="155" customWidth="1"/>
    <col min="3842" max="3842" width="27.85546875" style="155" customWidth="1"/>
    <col min="3843" max="4096" width="8.85546875" style="155"/>
    <col min="4097" max="4097" width="24.85546875" style="155" customWidth="1"/>
    <col min="4098" max="4098" width="27.85546875" style="155" customWidth="1"/>
    <col min="4099" max="4352" width="8.85546875" style="155"/>
    <col min="4353" max="4353" width="24.85546875" style="155" customWidth="1"/>
    <col min="4354" max="4354" width="27.85546875" style="155" customWidth="1"/>
    <col min="4355" max="4608" width="8.85546875" style="155"/>
    <col min="4609" max="4609" width="24.85546875" style="155" customWidth="1"/>
    <col min="4610" max="4610" width="27.85546875" style="155" customWidth="1"/>
    <col min="4611" max="4864" width="8.85546875" style="155"/>
    <col min="4865" max="4865" width="24.85546875" style="155" customWidth="1"/>
    <col min="4866" max="4866" width="27.85546875" style="155" customWidth="1"/>
    <col min="4867" max="5120" width="8.85546875" style="155"/>
    <col min="5121" max="5121" width="24.85546875" style="155" customWidth="1"/>
    <col min="5122" max="5122" width="27.85546875" style="155" customWidth="1"/>
    <col min="5123" max="5376" width="8.85546875" style="155"/>
    <col min="5377" max="5377" width="24.85546875" style="155" customWidth="1"/>
    <col min="5378" max="5378" width="27.85546875" style="155" customWidth="1"/>
    <col min="5379" max="5632" width="8.85546875" style="155"/>
    <col min="5633" max="5633" width="24.85546875" style="155" customWidth="1"/>
    <col min="5634" max="5634" width="27.85546875" style="155" customWidth="1"/>
    <col min="5635" max="5888" width="8.85546875" style="155"/>
    <col min="5889" max="5889" width="24.85546875" style="155" customWidth="1"/>
    <col min="5890" max="5890" width="27.85546875" style="155" customWidth="1"/>
    <col min="5891" max="6144" width="8.85546875" style="155"/>
    <col min="6145" max="6145" width="24.85546875" style="155" customWidth="1"/>
    <col min="6146" max="6146" width="27.85546875" style="155" customWidth="1"/>
    <col min="6147" max="6400" width="8.85546875" style="155"/>
    <col min="6401" max="6401" width="24.85546875" style="155" customWidth="1"/>
    <col min="6402" max="6402" width="27.85546875" style="155" customWidth="1"/>
    <col min="6403" max="6656" width="8.85546875" style="155"/>
    <col min="6657" max="6657" width="24.85546875" style="155" customWidth="1"/>
    <col min="6658" max="6658" width="27.85546875" style="155" customWidth="1"/>
    <col min="6659" max="6912" width="8.85546875" style="155"/>
    <col min="6913" max="6913" width="24.85546875" style="155" customWidth="1"/>
    <col min="6914" max="6914" width="27.85546875" style="155" customWidth="1"/>
    <col min="6915" max="7168" width="8.85546875" style="155"/>
    <col min="7169" max="7169" width="24.85546875" style="155" customWidth="1"/>
    <col min="7170" max="7170" width="27.85546875" style="155" customWidth="1"/>
    <col min="7171" max="7424" width="8.85546875" style="155"/>
    <col min="7425" max="7425" width="24.85546875" style="155" customWidth="1"/>
    <col min="7426" max="7426" width="27.85546875" style="155" customWidth="1"/>
    <col min="7427" max="7680" width="8.85546875" style="155"/>
    <col min="7681" max="7681" width="24.85546875" style="155" customWidth="1"/>
    <col min="7682" max="7682" width="27.85546875" style="155" customWidth="1"/>
    <col min="7683" max="7936" width="8.85546875" style="155"/>
    <col min="7937" max="7937" width="24.85546875" style="155" customWidth="1"/>
    <col min="7938" max="7938" width="27.85546875" style="155" customWidth="1"/>
    <col min="7939" max="8192" width="8.85546875" style="155"/>
    <col min="8193" max="8193" width="24.85546875" style="155" customWidth="1"/>
    <col min="8194" max="8194" width="27.85546875" style="155" customWidth="1"/>
    <col min="8195" max="8448" width="8.85546875" style="155"/>
    <col min="8449" max="8449" width="24.85546875" style="155" customWidth="1"/>
    <col min="8450" max="8450" width="27.85546875" style="155" customWidth="1"/>
    <col min="8451" max="8704" width="8.85546875" style="155"/>
    <col min="8705" max="8705" width="24.85546875" style="155" customWidth="1"/>
    <col min="8706" max="8706" width="27.85546875" style="155" customWidth="1"/>
    <col min="8707" max="8960" width="8.85546875" style="155"/>
    <col min="8961" max="8961" width="24.85546875" style="155" customWidth="1"/>
    <col min="8962" max="8962" width="27.85546875" style="155" customWidth="1"/>
    <col min="8963" max="9216" width="8.85546875" style="155"/>
    <col min="9217" max="9217" width="24.85546875" style="155" customWidth="1"/>
    <col min="9218" max="9218" width="27.85546875" style="155" customWidth="1"/>
    <col min="9219" max="9472" width="8.85546875" style="155"/>
    <col min="9473" max="9473" width="24.85546875" style="155" customWidth="1"/>
    <col min="9474" max="9474" width="27.85546875" style="155" customWidth="1"/>
    <col min="9475" max="9728" width="8.85546875" style="155"/>
    <col min="9729" max="9729" width="24.85546875" style="155" customWidth="1"/>
    <col min="9730" max="9730" width="27.85546875" style="155" customWidth="1"/>
    <col min="9731" max="9984" width="8.85546875" style="155"/>
    <col min="9985" max="9985" width="24.85546875" style="155" customWidth="1"/>
    <col min="9986" max="9986" width="27.85546875" style="155" customWidth="1"/>
    <col min="9987" max="10240" width="8.85546875" style="155"/>
    <col min="10241" max="10241" width="24.85546875" style="155" customWidth="1"/>
    <col min="10242" max="10242" width="27.85546875" style="155" customWidth="1"/>
    <col min="10243" max="10496" width="8.85546875" style="155"/>
    <col min="10497" max="10497" width="24.85546875" style="155" customWidth="1"/>
    <col min="10498" max="10498" width="27.85546875" style="155" customWidth="1"/>
    <col min="10499" max="10752" width="8.85546875" style="155"/>
    <col min="10753" max="10753" width="24.85546875" style="155" customWidth="1"/>
    <col min="10754" max="10754" width="27.85546875" style="155" customWidth="1"/>
    <col min="10755" max="11008" width="8.85546875" style="155"/>
    <col min="11009" max="11009" width="24.85546875" style="155" customWidth="1"/>
    <col min="11010" max="11010" width="27.85546875" style="155" customWidth="1"/>
    <col min="11011" max="11264" width="8.85546875" style="155"/>
    <col min="11265" max="11265" width="24.85546875" style="155" customWidth="1"/>
    <col min="11266" max="11266" width="27.85546875" style="155" customWidth="1"/>
    <col min="11267" max="11520" width="8.85546875" style="155"/>
    <col min="11521" max="11521" width="24.85546875" style="155" customWidth="1"/>
    <col min="11522" max="11522" width="27.85546875" style="155" customWidth="1"/>
    <col min="11523" max="11776" width="8.85546875" style="155"/>
    <col min="11777" max="11777" width="24.85546875" style="155" customWidth="1"/>
    <col min="11778" max="11778" width="27.85546875" style="155" customWidth="1"/>
    <col min="11779" max="12032" width="8.85546875" style="155"/>
    <col min="12033" max="12033" width="24.85546875" style="155" customWidth="1"/>
    <col min="12034" max="12034" width="27.85546875" style="155" customWidth="1"/>
    <col min="12035" max="12288" width="8.85546875" style="155"/>
    <col min="12289" max="12289" width="24.85546875" style="155" customWidth="1"/>
    <col min="12290" max="12290" width="27.85546875" style="155" customWidth="1"/>
    <col min="12291" max="12544" width="8.85546875" style="155"/>
    <col min="12545" max="12545" width="24.85546875" style="155" customWidth="1"/>
    <col min="12546" max="12546" width="27.85546875" style="155" customWidth="1"/>
    <col min="12547" max="12800" width="8.85546875" style="155"/>
    <col min="12801" max="12801" width="24.85546875" style="155" customWidth="1"/>
    <col min="12802" max="12802" width="27.85546875" style="155" customWidth="1"/>
    <col min="12803" max="13056" width="8.85546875" style="155"/>
    <col min="13057" max="13057" width="24.85546875" style="155" customWidth="1"/>
    <col min="13058" max="13058" width="27.85546875" style="155" customWidth="1"/>
    <col min="13059" max="13312" width="8.85546875" style="155"/>
    <col min="13313" max="13313" width="24.85546875" style="155" customWidth="1"/>
    <col min="13314" max="13314" width="27.85546875" style="155" customWidth="1"/>
    <col min="13315" max="13568" width="8.85546875" style="155"/>
    <col min="13569" max="13569" width="24.85546875" style="155" customWidth="1"/>
    <col min="13570" max="13570" width="27.85546875" style="155" customWidth="1"/>
    <col min="13571" max="13824" width="8.85546875" style="155"/>
    <col min="13825" max="13825" width="24.85546875" style="155" customWidth="1"/>
    <col min="13826" max="13826" width="27.85546875" style="155" customWidth="1"/>
    <col min="13827" max="14080" width="8.85546875" style="155"/>
    <col min="14081" max="14081" width="24.85546875" style="155" customWidth="1"/>
    <col min="14082" max="14082" width="27.85546875" style="155" customWidth="1"/>
    <col min="14083" max="14336" width="8.85546875" style="155"/>
    <col min="14337" max="14337" width="24.85546875" style="155" customWidth="1"/>
    <col min="14338" max="14338" width="27.85546875" style="155" customWidth="1"/>
    <col min="14339" max="14592" width="8.85546875" style="155"/>
    <col min="14593" max="14593" width="24.85546875" style="155" customWidth="1"/>
    <col min="14594" max="14594" width="27.85546875" style="155" customWidth="1"/>
    <col min="14595" max="14848" width="8.85546875" style="155"/>
    <col min="14849" max="14849" width="24.85546875" style="155" customWidth="1"/>
    <col min="14850" max="14850" width="27.85546875" style="155" customWidth="1"/>
    <col min="14851" max="15104" width="8.85546875" style="155"/>
    <col min="15105" max="15105" width="24.85546875" style="155" customWidth="1"/>
    <col min="15106" max="15106" width="27.85546875" style="155" customWidth="1"/>
    <col min="15107" max="15360" width="8.85546875" style="155"/>
    <col min="15361" max="15361" width="24.85546875" style="155" customWidth="1"/>
    <col min="15362" max="15362" width="27.85546875" style="155" customWidth="1"/>
    <col min="15363" max="15616" width="8.85546875" style="155"/>
    <col min="15617" max="15617" width="24.85546875" style="155" customWidth="1"/>
    <col min="15618" max="15618" width="27.85546875" style="155" customWidth="1"/>
    <col min="15619" max="15872" width="8.85546875" style="155"/>
    <col min="15873" max="15873" width="24.85546875" style="155" customWidth="1"/>
    <col min="15874" max="15874" width="27.85546875" style="155" customWidth="1"/>
    <col min="15875" max="16128" width="8.85546875" style="155"/>
    <col min="16129" max="16129" width="24.85546875" style="155" customWidth="1"/>
    <col min="16130" max="16130" width="27.85546875" style="155" customWidth="1"/>
    <col min="16131" max="16384" width="8.85546875" style="155"/>
  </cols>
  <sheetData>
    <row r="1" spans="1:10" ht="42.95" customHeight="1">
      <c r="A1" s="666" t="s">
        <v>1472</v>
      </c>
      <c r="B1" s="666"/>
      <c r="C1" s="666"/>
      <c r="D1" s="666"/>
      <c r="E1" s="666"/>
      <c r="F1" s="666"/>
      <c r="G1" s="666"/>
      <c r="H1" s="666"/>
      <c r="I1" s="666"/>
      <c r="J1" s="173"/>
    </row>
    <row r="2" spans="1:10" ht="42.95" customHeight="1">
      <c r="A2" s="607" t="s">
        <v>1473</v>
      </c>
      <c r="B2" s="607"/>
      <c r="C2" s="607"/>
      <c r="D2" s="607"/>
      <c r="E2" s="607"/>
      <c r="F2" s="607"/>
      <c r="G2" s="607"/>
      <c r="H2" s="607"/>
      <c r="I2" s="607"/>
      <c r="J2" s="173"/>
    </row>
    <row r="3" spans="1:10" ht="24.75" customHeight="1">
      <c r="A3" s="569" t="s">
        <v>701</v>
      </c>
      <c r="B3" s="569"/>
      <c r="C3" s="569"/>
      <c r="D3" s="569"/>
      <c r="E3" s="569"/>
      <c r="F3" s="595"/>
      <c r="G3" s="586" t="s">
        <v>1545</v>
      </c>
      <c r="H3" s="570"/>
      <c r="I3" s="570"/>
      <c r="J3" s="173"/>
    </row>
    <row r="4" spans="1:10" ht="42.95" customHeight="1">
      <c r="A4" s="667" t="s">
        <v>232</v>
      </c>
      <c r="B4" s="669" t="s">
        <v>230</v>
      </c>
      <c r="C4" s="669"/>
      <c r="D4" s="669"/>
      <c r="E4" s="669" t="s">
        <v>229</v>
      </c>
      <c r="F4" s="669"/>
      <c r="G4" s="669"/>
      <c r="H4" s="209" t="s">
        <v>9</v>
      </c>
      <c r="I4" s="667" t="s">
        <v>231</v>
      </c>
      <c r="J4" s="173"/>
    </row>
    <row r="5" spans="1:10" ht="42.95" customHeight="1">
      <c r="A5" s="668"/>
      <c r="B5" s="210" t="s">
        <v>228</v>
      </c>
      <c r="C5" s="210" t="s">
        <v>227</v>
      </c>
      <c r="D5" s="210" t="s">
        <v>226</v>
      </c>
      <c r="E5" s="210" t="s">
        <v>228</v>
      </c>
      <c r="F5" s="210" t="s">
        <v>227</v>
      </c>
      <c r="G5" s="210" t="s">
        <v>226</v>
      </c>
      <c r="H5" s="210" t="s">
        <v>8</v>
      </c>
      <c r="I5" s="668"/>
      <c r="J5" s="173"/>
    </row>
    <row r="6" spans="1:10" ht="42.95" customHeight="1">
      <c r="A6" s="84" t="s">
        <v>107</v>
      </c>
      <c r="B6" s="79">
        <v>9201</v>
      </c>
      <c r="C6" s="79">
        <v>4136</v>
      </c>
      <c r="D6" s="79">
        <f t="shared" ref="D6:D27" si="0">B6+C6</f>
        <v>13337</v>
      </c>
      <c r="E6" s="79">
        <v>97</v>
      </c>
      <c r="F6" s="79">
        <v>210</v>
      </c>
      <c r="G6" s="79">
        <f t="shared" ref="G6:G27" si="1">E6+F6</f>
        <v>307</v>
      </c>
      <c r="H6" s="79">
        <f t="shared" ref="H6:H27" si="2">G6+D6</f>
        <v>13644</v>
      </c>
      <c r="I6" s="84" t="s">
        <v>106</v>
      </c>
      <c r="J6" s="173"/>
    </row>
    <row r="7" spans="1:10" ht="42.95" customHeight="1">
      <c r="A7" s="84" t="s">
        <v>225</v>
      </c>
      <c r="B7" s="82">
        <v>7537</v>
      </c>
      <c r="C7" s="82">
        <v>1203</v>
      </c>
      <c r="D7" s="82">
        <f t="shared" si="0"/>
        <v>8740</v>
      </c>
      <c r="E7" s="82">
        <v>89</v>
      </c>
      <c r="F7" s="82">
        <v>66</v>
      </c>
      <c r="G7" s="82">
        <f t="shared" si="1"/>
        <v>155</v>
      </c>
      <c r="H7" s="82">
        <f t="shared" si="2"/>
        <v>8895</v>
      </c>
      <c r="I7" s="84" t="s">
        <v>224</v>
      </c>
      <c r="J7" s="173"/>
    </row>
    <row r="8" spans="1:10" ht="42.95" customHeight="1">
      <c r="A8" s="84" t="s">
        <v>109</v>
      </c>
      <c r="B8" s="79">
        <v>6126</v>
      </c>
      <c r="C8" s="79">
        <v>2135</v>
      </c>
      <c r="D8" s="79">
        <f t="shared" si="0"/>
        <v>8261</v>
      </c>
      <c r="E8" s="79">
        <v>67</v>
      </c>
      <c r="F8" s="79">
        <v>111</v>
      </c>
      <c r="G8" s="79">
        <f t="shared" si="1"/>
        <v>178</v>
      </c>
      <c r="H8" s="79">
        <f t="shared" si="2"/>
        <v>8439</v>
      </c>
      <c r="I8" s="84" t="s">
        <v>108</v>
      </c>
      <c r="J8" s="173"/>
    </row>
    <row r="9" spans="1:10" ht="42.95" customHeight="1">
      <c r="A9" s="84" t="s">
        <v>223</v>
      </c>
      <c r="B9" s="82">
        <v>4520</v>
      </c>
      <c r="C9" s="82">
        <v>800</v>
      </c>
      <c r="D9" s="82">
        <f t="shared" si="0"/>
        <v>5320</v>
      </c>
      <c r="E9" s="82">
        <v>9</v>
      </c>
      <c r="F9" s="82">
        <v>17</v>
      </c>
      <c r="G9" s="82">
        <f t="shared" si="1"/>
        <v>26</v>
      </c>
      <c r="H9" s="82">
        <f t="shared" si="2"/>
        <v>5346</v>
      </c>
      <c r="I9" s="84" t="s">
        <v>111</v>
      </c>
      <c r="J9" s="173"/>
    </row>
    <row r="10" spans="1:10" ht="42.95" customHeight="1">
      <c r="A10" s="84" t="s">
        <v>222</v>
      </c>
      <c r="B10" s="79">
        <v>2230</v>
      </c>
      <c r="C10" s="79">
        <v>1625</v>
      </c>
      <c r="D10" s="79">
        <f t="shared" si="0"/>
        <v>3855</v>
      </c>
      <c r="E10" s="79">
        <v>63</v>
      </c>
      <c r="F10" s="79">
        <v>99</v>
      </c>
      <c r="G10" s="79">
        <f t="shared" si="1"/>
        <v>162</v>
      </c>
      <c r="H10" s="79">
        <f t="shared" si="2"/>
        <v>4017</v>
      </c>
      <c r="I10" s="84" t="s">
        <v>221</v>
      </c>
      <c r="J10" s="173"/>
    </row>
    <row r="11" spans="1:10" ht="42.95" customHeight="1">
      <c r="A11" s="84" t="s">
        <v>220</v>
      </c>
      <c r="B11" s="82">
        <v>1827</v>
      </c>
      <c r="C11" s="82">
        <v>3483</v>
      </c>
      <c r="D11" s="82">
        <f t="shared" si="0"/>
        <v>5310</v>
      </c>
      <c r="E11" s="82">
        <v>19</v>
      </c>
      <c r="F11" s="82">
        <v>30</v>
      </c>
      <c r="G11" s="82">
        <f t="shared" si="1"/>
        <v>49</v>
      </c>
      <c r="H11" s="82">
        <f t="shared" si="2"/>
        <v>5359</v>
      </c>
      <c r="I11" s="84" t="s">
        <v>219</v>
      </c>
      <c r="J11" s="173"/>
    </row>
    <row r="12" spans="1:10" ht="42.95" customHeight="1">
      <c r="A12" s="84" t="s">
        <v>218</v>
      </c>
      <c r="B12" s="79">
        <v>4369</v>
      </c>
      <c r="C12" s="79">
        <v>510</v>
      </c>
      <c r="D12" s="79">
        <f t="shared" si="0"/>
        <v>4879</v>
      </c>
      <c r="E12" s="79">
        <v>1</v>
      </c>
      <c r="F12" s="79">
        <v>4</v>
      </c>
      <c r="G12" s="79">
        <f t="shared" si="1"/>
        <v>5</v>
      </c>
      <c r="H12" s="79">
        <f t="shared" si="2"/>
        <v>4884</v>
      </c>
      <c r="I12" s="99" t="s">
        <v>217</v>
      </c>
      <c r="J12" s="173"/>
    </row>
    <row r="13" spans="1:10" ht="42.95" customHeight="1">
      <c r="A13" s="84" t="s">
        <v>216</v>
      </c>
      <c r="B13" s="82">
        <v>3113</v>
      </c>
      <c r="C13" s="82">
        <v>1938</v>
      </c>
      <c r="D13" s="82">
        <f t="shared" si="0"/>
        <v>5051</v>
      </c>
      <c r="E13" s="82">
        <v>3</v>
      </c>
      <c r="F13" s="82">
        <v>0</v>
      </c>
      <c r="G13" s="82">
        <f t="shared" si="1"/>
        <v>3</v>
      </c>
      <c r="H13" s="82">
        <f t="shared" si="2"/>
        <v>5054</v>
      </c>
      <c r="I13" s="84" t="s">
        <v>215</v>
      </c>
      <c r="J13" s="173"/>
    </row>
    <row r="14" spans="1:10" ht="42.95" customHeight="1">
      <c r="A14" s="84" t="s">
        <v>214</v>
      </c>
      <c r="B14" s="79">
        <v>1324</v>
      </c>
      <c r="C14" s="79">
        <v>119</v>
      </c>
      <c r="D14" s="79">
        <f t="shared" si="0"/>
        <v>1443</v>
      </c>
      <c r="E14" s="79">
        <v>24</v>
      </c>
      <c r="F14" s="79">
        <v>44</v>
      </c>
      <c r="G14" s="79">
        <f t="shared" si="1"/>
        <v>68</v>
      </c>
      <c r="H14" s="79">
        <f t="shared" si="2"/>
        <v>1511</v>
      </c>
      <c r="I14" s="84" t="s">
        <v>213</v>
      </c>
      <c r="J14" s="173"/>
    </row>
    <row r="15" spans="1:10" ht="42.95" customHeight="1">
      <c r="A15" s="84" t="s">
        <v>212</v>
      </c>
      <c r="B15" s="82">
        <v>2257</v>
      </c>
      <c r="C15" s="82">
        <v>859</v>
      </c>
      <c r="D15" s="82">
        <f t="shared" si="0"/>
        <v>3116</v>
      </c>
      <c r="E15" s="82">
        <v>0</v>
      </c>
      <c r="F15" s="82">
        <v>0</v>
      </c>
      <c r="G15" s="82">
        <f t="shared" si="1"/>
        <v>0</v>
      </c>
      <c r="H15" s="82">
        <f t="shared" si="2"/>
        <v>3116</v>
      </c>
      <c r="I15" s="84" t="s">
        <v>211</v>
      </c>
      <c r="J15" s="173"/>
    </row>
    <row r="16" spans="1:10" ht="42.95" customHeight="1">
      <c r="A16" s="84" t="s">
        <v>105</v>
      </c>
      <c r="B16" s="79">
        <v>1592</v>
      </c>
      <c r="C16" s="79">
        <v>125</v>
      </c>
      <c r="D16" s="79">
        <f t="shared" si="0"/>
        <v>1717</v>
      </c>
      <c r="E16" s="79">
        <v>58</v>
      </c>
      <c r="F16" s="79">
        <v>99</v>
      </c>
      <c r="G16" s="79">
        <f t="shared" si="1"/>
        <v>157</v>
      </c>
      <c r="H16" s="79">
        <f t="shared" si="2"/>
        <v>1874</v>
      </c>
      <c r="I16" s="84" t="s">
        <v>210</v>
      </c>
      <c r="J16" s="173"/>
    </row>
    <row r="17" spans="1:10" ht="42.95" customHeight="1">
      <c r="A17" s="84" t="s">
        <v>209</v>
      </c>
      <c r="B17" s="82">
        <v>1380</v>
      </c>
      <c r="C17" s="82">
        <v>957</v>
      </c>
      <c r="D17" s="82">
        <f t="shared" si="0"/>
        <v>2337</v>
      </c>
      <c r="E17" s="82">
        <v>0</v>
      </c>
      <c r="F17" s="82">
        <v>1</v>
      </c>
      <c r="G17" s="82">
        <f t="shared" si="1"/>
        <v>1</v>
      </c>
      <c r="H17" s="82">
        <f t="shared" si="2"/>
        <v>2338</v>
      </c>
      <c r="I17" s="84" t="s">
        <v>208</v>
      </c>
      <c r="J17" s="173"/>
    </row>
    <row r="18" spans="1:10" ht="42.95" customHeight="1">
      <c r="A18" s="84" t="s">
        <v>207</v>
      </c>
      <c r="B18" s="79">
        <v>934</v>
      </c>
      <c r="C18" s="79">
        <v>1293</v>
      </c>
      <c r="D18" s="79">
        <f t="shared" si="0"/>
        <v>2227</v>
      </c>
      <c r="E18" s="79">
        <v>99</v>
      </c>
      <c r="F18" s="79">
        <v>111</v>
      </c>
      <c r="G18" s="79">
        <f t="shared" si="1"/>
        <v>210</v>
      </c>
      <c r="H18" s="79">
        <f t="shared" si="2"/>
        <v>2437</v>
      </c>
      <c r="I18" s="84" t="s">
        <v>931</v>
      </c>
      <c r="J18" s="173"/>
    </row>
    <row r="19" spans="1:10" ht="42.95" customHeight="1">
      <c r="A19" s="84" t="s">
        <v>206</v>
      </c>
      <c r="B19" s="82">
        <v>660</v>
      </c>
      <c r="C19" s="82">
        <v>370</v>
      </c>
      <c r="D19" s="82">
        <f t="shared" si="0"/>
        <v>1030</v>
      </c>
      <c r="E19" s="82">
        <v>2</v>
      </c>
      <c r="F19" s="82">
        <v>9</v>
      </c>
      <c r="G19" s="82">
        <f t="shared" si="1"/>
        <v>11</v>
      </c>
      <c r="H19" s="82">
        <f t="shared" si="2"/>
        <v>1041</v>
      </c>
      <c r="I19" s="84" t="s">
        <v>205</v>
      </c>
      <c r="J19" s="173"/>
    </row>
    <row r="20" spans="1:10" ht="42.95" customHeight="1">
      <c r="A20" s="84" t="s">
        <v>204</v>
      </c>
      <c r="B20" s="79">
        <v>384</v>
      </c>
      <c r="C20" s="79">
        <v>77</v>
      </c>
      <c r="D20" s="79">
        <f t="shared" si="0"/>
        <v>461</v>
      </c>
      <c r="E20" s="79">
        <v>2</v>
      </c>
      <c r="F20" s="79">
        <v>1</v>
      </c>
      <c r="G20" s="79">
        <f t="shared" si="1"/>
        <v>3</v>
      </c>
      <c r="H20" s="79">
        <f t="shared" si="2"/>
        <v>464</v>
      </c>
      <c r="I20" s="84" t="s">
        <v>203</v>
      </c>
      <c r="J20" s="173"/>
    </row>
    <row r="21" spans="1:10" ht="42.95" customHeight="1">
      <c r="A21" s="84" t="s">
        <v>202</v>
      </c>
      <c r="B21" s="82">
        <v>658</v>
      </c>
      <c r="C21" s="82">
        <v>271</v>
      </c>
      <c r="D21" s="82">
        <f t="shared" si="0"/>
        <v>929</v>
      </c>
      <c r="E21" s="82">
        <v>0</v>
      </c>
      <c r="F21" s="82">
        <v>0</v>
      </c>
      <c r="G21" s="82">
        <f t="shared" si="1"/>
        <v>0</v>
      </c>
      <c r="H21" s="82">
        <f t="shared" si="2"/>
        <v>929</v>
      </c>
      <c r="I21" s="84" t="s">
        <v>201</v>
      </c>
      <c r="J21" s="173"/>
    </row>
    <row r="22" spans="1:10" ht="42.95" customHeight="1">
      <c r="A22" s="84" t="s">
        <v>200</v>
      </c>
      <c r="B22" s="79">
        <v>116</v>
      </c>
      <c r="C22" s="79">
        <v>194</v>
      </c>
      <c r="D22" s="79">
        <f t="shared" si="0"/>
        <v>310</v>
      </c>
      <c r="E22" s="79">
        <v>15</v>
      </c>
      <c r="F22" s="79">
        <v>33</v>
      </c>
      <c r="G22" s="79">
        <f t="shared" si="1"/>
        <v>48</v>
      </c>
      <c r="H22" s="79">
        <f t="shared" si="2"/>
        <v>358</v>
      </c>
      <c r="I22" s="84" t="s">
        <v>199</v>
      </c>
      <c r="J22" s="173"/>
    </row>
    <row r="23" spans="1:10" ht="42.95" customHeight="1">
      <c r="A23" s="84" t="s">
        <v>198</v>
      </c>
      <c r="B23" s="82">
        <v>7</v>
      </c>
      <c r="C23" s="82">
        <v>11</v>
      </c>
      <c r="D23" s="82">
        <f t="shared" si="0"/>
        <v>18</v>
      </c>
      <c r="E23" s="82">
        <v>15</v>
      </c>
      <c r="F23" s="82">
        <v>155</v>
      </c>
      <c r="G23" s="82">
        <f t="shared" si="1"/>
        <v>170</v>
      </c>
      <c r="H23" s="82">
        <f t="shared" si="2"/>
        <v>188</v>
      </c>
      <c r="I23" s="84" t="s">
        <v>197</v>
      </c>
      <c r="J23" s="173"/>
    </row>
    <row r="24" spans="1:10" ht="42.95" customHeight="1">
      <c r="A24" s="84" t="s">
        <v>196</v>
      </c>
      <c r="B24" s="79">
        <v>59</v>
      </c>
      <c r="C24" s="79">
        <v>141</v>
      </c>
      <c r="D24" s="79">
        <f t="shared" si="0"/>
        <v>200</v>
      </c>
      <c r="E24" s="79">
        <v>7</v>
      </c>
      <c r="F24" s="79">
        <v>14</v>
      </c>
      <c r="G24" s="79">
        <f t="shared" si="1"/>
        <v>21</v>
      </c>
      <c r="H24" s="79">
        <f t="shared" si="2"/>
        <v>221</v>
      </c>
      <c r="I24" s="84" t="s">
        <v>195</v>
      </c>
      <c r="J24" s="173"/>
    </row>
    <row r="25" spans="1:10" ht="42.95" customHeight="1">
      <c r="A25" s="84" t="s">
        <v>684</v>
      </c>
      <c r="B25" s="82">
        <v>921</v>
      </c>
      <c r="C25" s="82">
        <v>650</v>
      </c>
      <c r="D25" s="82">
        <f>SUM(B25:C25)</f>
        <v>1571</v>
      </c>
      <c r="E25" s="82">
        <v>187</v>
      </c>
      <c r="F25" s="82">
        <v>288</v>
      </c>
      <c r="G25" s="82">
        <f>SUM(E25:F25)</f>
        <v>475</v>
      </c>
      <c r="H25" s="82">
        <f t="shared" si="2"/>
        <v>2046</v>
      </c>
      <c r="I25" s="84" t="s">
        <v>685</v>
      </c>
      <c r="J25" s="173"/>
    </row>
    <row r="26" spans="1:10" ht="42.95" customHeight="1">
      <c r="A26" s="84" t="s">
        <v>686</v>
      </c>
      <c r="B26" s="79">
        <v>889</v>
      </c>
      <c r="C26" s="79">
        <v>42</v>
      </c>
      <c r="D26" s="79">
        <f>SUM(B26:C26)</f>
        <v>931</v>
      </c>
      <c r="E26" s="79">
        <v>2</v>
      </c>
      <c r="F26" s="79">
        <v>8</v>
      </c>
      <c r="G26" s="79">
        <f>SUM(E26:F26)</f>
        <v>10</v>
      </c>
      <c r="H26" s="79">
        <f t="shared" si="2"/>
        <v>941</v>
      </c>
      <c r="I26" s="84" t="s">
        <v>687</v>
      </c>
      <c r="J26" s="173"/>
    </row>
    <row r="27" spans="1:10" ht="42.95" customHeight="1">
      <c r="A27" s="84" t="s">
        <v>76</v>
      </c>
      <c r="B27" s="82">
        <v>8313</v>
      </c>
      <c r="C27" s="82">
        <v>4296</v>
      </c>
      <c r="D27" s="82">
        <f t="shared" si="0"/>
        <v>12609</v>
      </c>
      <c r="E27" s="82">
        <v>98</v>
      </c>
      <c r="F27" s="82">
        <v>456</v>
      </c>
      <c r="G27" s="82">
        <f t="shared" si="1"/>
        <v>554</v>
      </c>
      <c r="H27" s="82">
        <f t="shared" si="2"/>
        <v>13163</v>
      </c>
      <c r="I27" s="84" t="s">
        <v>75</v>
      </c>
      <c r="J27" s="173"/>
    </row>
    <row r="28" spans="1:10" ht="42.95" customHeight="1">
      <c r="A28" s="211" t="s">
        <v>9</v>
      </c>
      <c r="B28" s="212">
        <f t="shared" ref="B28:H28" si="3">SUM(B6:B27)</f>
        <v>58417</v>
      </c>
      <c r="C28" s="212">
        <f t="shared" si="3"/>
        <v>25235</v>
      </c>
      <c r="D28" s="212">
        <f t="shared" si="3"/>
        <v>83652</v>
      </c>
      <c r="E28" s="212">
        <f t="shared" si="3"/>
        <v>857</v>
      </c>
      <c r="F28" s="212">
        <f t="shared" si="3"/>
        <v>1756</v>
      </c>
      <c r="G28" s="212">
        <f t="shared" si="3"/>
        <v>2613</v>
      </c>
      <c r="H28" s="212">
        <f t="shared" si="3"/>
        <v>86265</v>
      </c>
      <c r="I28" s="211" t="s">
        <v>8</v>
      </c>
      <c r="J28" s="173"/>
    </row>
    <row r="29" spans="1:10" ht="42.95" customHeight="1">
      <c r="A29" s="174"/>
      <c r="B29" s="174"/>
      <c r="C29" s="174"/>
      <c r="D29" s="174"/>
      <c r="E29" s="174"/>
      <c r="F29" s="174"/>
      <c r="G29" s="174"/>
      <c r="H29" s="174"/>
      <c r="I29" s="174"/>
    </row>
  </sheetData>
  <mergeCells count="8">
    <mergeCell ref="A1:I1"/>
    <mergeCell ref="A2:I2"/>
    <mergeCell ref="A3:F3"/>
    <mergeCell ref="G3:I3"/>
    <mergeCell ref="A4:A5"/>
    <mergeCell ref="B4:D4"/>
    <mergeCell ref="E4:G4"/>
    <mergeCell ref="I4:I5"/>
  </mergeCells>
  <pageMargins left="0.7" right="0.7" top="0.75" bottom="0.75" header="0.3" footer="0.3"/>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2"/>
  <sheetViews>
    <sheetView rightToLeft="1" zoomScale="90" zoomScaleNormal="90" workbookViewId="0">
      <selection activeCell="H9" sqref="H9"/>
    </sheetView>
  </sheetViews>
  <sheetFormatPr defaultColWidth="13.42578125" defaultRowHeight="17.25"/>
  <cols>
    <col min="1" max="1" width="27.7109375" style="150" customWidth="1"/>
    <col min="2" max="13" width="11.7109375" style="150" customWidth="1"/>
    <col min="14" max="14" width="28.28515625" style="150" customWidth="1"/>
    <col min="15" max="175" width="13.42578125" style="150"/>
    <col min="176" max="177" width="23" style="150" customWidth="1"/>
    <col min="178" max="185" width="9.42578125" style="150" customWidth="1"/>
    <col min="186" max="431" width="13.42578125" style="150"/>
    <col min="432" max="433" width="23" style="150" customWidth="1"/>
    <col min="434" max="441" width="9.42578125" style="150" customWidth="1"/>
    <col min="442" max="687" width="13.42578125" style="150"/>
    <col min="688" max="689" width="23" style="150" customWidth="1"/>
    <col min="690" max="697" width="9.42578125" style="150" customWidth="1"/>
    <col min="698" max="943" width="13.42578125" style="150"/>
    <col min="944" max="945" width="23" style="150" customWidth="1"/>
    <col min="946" max="953" width="9.42578125" style="150" customWidth="1"/>
    <col min="954" max="1199" width="13.42578125" style="150"/>
    <col min="1200" max="1201" width="23" style="150" customWidth="1"/>
    <col min="1202" max="1209" width="9.42578125" style="150" customWidth="1"/>
    <col min="1210" max="1455" width="13.42578125" style="150"/>
    <col min="1456" max="1457" width="23" style="150" customWidth="1"/>
    <col min="1458" max="1465" width="9.42578125" style="150" customWidth="1"/>
    <col min="1466" max="1711" width="13.42578125" style="150"/>
    <col min="1712" max="1713" width="23" style="150" customWidth="1"/>
    <col min="1714" max="1721" width="9.42578125" style="150" customWidth="1"/>
    <col min="1722" max="1967" width="13.42578125" style="150"/>
    <col min="1968" max="1969" width="23" style="150" customWidth="1"/>
    <col min="1970" max="1977" width="9.42578125" style="150" customWidth="1"/>
    <col min="1978" max="2223" width="13.42578125" style="150"/>
    <col min="2224" max="2225" width="23" style="150" customWidth="1"/>
    <col min="2226" max="2233" width="9.42578125" style="150" customWidth="1"/>
    <col min="2234" max="2479" width="13.42578125" style="150"/>
    <col min="2480" max="2481" width="23" style="150" customWidth="1"/>
    <col min="2482" max="2489" width="9.42578125" style="150" customWidth="1"/>
    <col min="2490" max="2735" width="13.42578125" style="150"/>
    <col min="2736" max="2737" width="23" style="150" customWidth="1"/>
    <col min="2738" max="2745" width="9.42578125" style="150" customWidth="1"/>
    <col min="2746" max="2991" width="13.42578125" style="150"/>
    <col min="2992" max="2993" width="23" style="150" customWidth="1"/>
    <col min="2994" max="3001" width="9.42578125" style="150" customWidth="1"/>
    <col min="3002" max="3247" width="13.42578125" style="150"/>
    <col min="3248" max="3249" width="23" style="150" customWidth="1"/>
    <col min="3250" max="3257" width="9.42578125" style="150" customWidth="1"/>
    <col min="3258" max="3503" width="13.42578125" style="150"/>
    <col min="3504" max="3505" width="23" style="150" customWidth="1"/>
    <col min="3506" max="3513" width="9.42578125" style="150" customWidth="1"/>
    <col min="3514" max="3759" width="13.42578125" style="150"/>
    <col min="3760" max="3761" width="23" style="150" customWidth="1"/>
    <col min="3762" max="3769" width="9.42578125" style="150" customWidth="1"/>
    <col min="3770" max="4015" width="13.42578125" style="150"/>
    <col min="4016" max="4017" width="23" style="150" customWidth="1"/>
    <col min="4018" max="4025" width="9.42578125" style="150" customWidth="1"/>
    <col min="4026" max="4271" width="13.42578125" style="150"/>
    <col min="4272" max="4273" width="23" style="150" customWidth="1"/>
    <col min="4274" max="4281" width="9.42578125" style="150" customWidth="1"/>
    <col min="4282" max="4527" width="13.42578125" style="150"/>
    <col min="4528" max="4529" width="23" style="150" customWidth="1"/>
    <col min="4530" max="4537" width="9.42578125" style="150" customWidth="1"/>
    <col min="4538" max="4783" width="13.42578125" style="150"/>
    <col min="4784" max="4785" width="23" style="150" customWidth="1"/>
    <col min="4786" max="4793" width="9.42578125" style="150" customWidth="1"/>
    <col min="4794" max="5039" width="13.42578125" style="150"/>
    <col min="5040" max="5041" width="23" style="150" customWidth="1"/>
    <col min="5042" max="5049" width="9.42578125" style="150" customWidth="1"/>
    <col min="5050" max="5295" width="13.42578125" style="150"/>
    <col min="5296" max="5297" width="23" style="150" customWidth="1"/>
    <col min="5298" max="5305" width="9.42578125" style="150" customWidth="1"/>
    <col min="5306" max="5551" width="13.42578125" style="150"/>
    <col min="5552" max="5553" width="23" style="150" customWidth="1"/>
    <col min="5554" max="5561" width="9.42578125" style="150" customWidth="1"/>
    <col min="5562" max="5807" width="13.42578125" style="150"/>
    <col min="5808" max="5809" width="23" style="150" customWidth="1"/>
    <col min="5810" max="5817" width="9.42578125" style="150" customWidth="1"/>
    <col min="5818" max="6063" width="13.42578125" style="150"/>
    <col min="6064" max="6065" width="23" style="150" customWidth="1"/>
    <col min="6066" max="6073" width="9.42578125" style="150" customWidth="1"/>
    <col min="6074" max="6319" width="13.42578125" style="150"/>
    <col min="6320" max="6321" width="23" style="150" customWidth="1"/>
    <col min="6322" max="6329" width="9.42578125" style="150" customWidth="1"/>
    <col min="6330" max="6575" width="13.42578125" style="150"/>
    <col min="6576" max="6577" width="23" style="150" customWidth="1"/>
    <col min="6578" max="6585" width="9.42578125" style="150" customWidth="1"/>
    <col min="6586" max="6831" width="13.42578125" style="150"/>
    <col min="6832" max="6833" width="23" style="150" customWidth="1"/>
    <col min="6834" max="6841" width="9.42578125" style="150" customWidth="1"/>
    <col min="6842" max="7087" width="13.42578125" style="150"/>
    <col min="7088" max="7089" width="23" style="150" customWidth="1"/>
    <col min="7090" max="7097" width="9.42578125" style="150" customWidth="1"/>
    <col min="7098" max="7343" width="13.42578125" style="150"/>
    <col min="7344" max="7345" width="23" style="150" customWidth="1"/>
    <col min="7346" max="7353" width="9.42578125" style="150" customWidth="1"/>
    <col min="7354" max="7599" width="13.42578125" style="150"/>
    <col min="7600" max="7601" width="23" style="150" customWidth="1"/>
    <col min="7602" max="7609" width="9.42578125" style="150" customWidth="1"/>
    <col min="7610" max="7855" width="13.42578125" style="150"/>
    <col min="7856" max="7857" width="23" style="150" customWidth="1"/>
    <col min="7858" max="7865" width="9.42578125" style="150" customWidth="1"/>
    <col min="7866" max="8111" width="13.42578125" style="150"/>
    <col min="8112" max="8113" width="23" style="150" customWidth="1"/>
    <col min="8114" max="8121" width="9.42578125" style="150" customWidth="1"/>
    <col min="8122" max="8367" width="13.42578125" style="150"/>
    <col min="8368" max="8369" width="23" style="150" customWidth="1"/>
    <col min="8370" max="8377" width="9.42578125" style="150" customWidth="1"/>
    <col min="8378" max="8623" width="13.42578125" style="150"/>
    <col min="8624" max="8625" width="23" style="150" customWidth="1"/>
    <col min="8626" max="8633" width="9.42578125" style="150" customWidth="1"/>
    <col min="8634" max="8879" width="13.42578125" style="150"/>
    <col min="8880" max="8881" width="23" style="150" customWidth="1"/>
    <col min="8882" max="8889" width="9.42578125" style="150" customWidth="1"/>
    <col min="8890" max="9135" width="13.42578125" style="150"/>
    <col min="9136" max="9137" width="23" style="150" customWidth="1"/>
    <col min="9138" max="9145" width="9.42578125" style="150" customWidth="1"/>
    <col min="9146" max="9391" width="13.42578125" style="150"/>
    <col min="9392" max="9393" width="23" style="150" customWidth="1"/>
    <col min="9394" max="9401" width="9.42578125" style="150" customWidth="1"/>
    <col min="9402" max="9647" width="13.42578125" style="150"/>
    <col min="9648" max="9649" width="23" style="150" customWidth="1"/>
    <col min="9650" max="9657" width="9.42578125" style="150" customWidth="1"/>
    <col min="9658" max="9903" width="13.42578125" style="150"/>
    <col min="9904" max="9905" width="23" style="150" customWidth="1"/>
    <col min="9906" max="9913" width="9.42578125" style="150" customWidth="1"/>
    <col min="9914" max="10159" width="13.42578125" style="150"/>
    <col min="10160" max="10161" width="23" style="150" customWidth="1"/>
    <col min="10162" max="10169" width="9.42578125" style="150" customWidth="1"/>
    <col min="10170" max="10415" width="13.42578125" style="150"/>
    <col min="10416" max="10417" width="23" style="150" customWidth="1"/>
    <col min="10418" max="10425" width="9.42578125" style="150" customWidth="1"/>
    <col min="10426" max="10671" width="13.42578125" style="150"/>
    <col min="10672" max="10673" width="23" style="150" customWidth="1"/>
    <col min="10674" max="10681" width="9.42578125" style="150" customWidth="1"/>
    <col min="10682" max="10927" width="13.42578125" style="150"/>
    <col min="10928" max="10929" width="23" style="150" customWidth="1"/>
    <col min="10930" max="10937" width="9.42578125" style="150" customWidth="1"/>
    <col min="10938" max="11183" width="13.42578125" style="150"/>
    <col min="11184" max="11185" width="23" style="150" customWidth="1"/>
    <col min="11186" max="11193" width="9.42578125" style="150" customWidth="1"/>
    <col min="11194" max="11439" width="13.42578125" style="150"/>
    <col min="11440" max="11441" width="23" style="150" customWidth="1"/>
    <col min="11442" max="11449" width="9.42578125" style="150" customWidth="1"/>
    <col min="11450" max="11695" width="13.42578125" style="150"/>
    <col min="11696" max="11697" width="23" style="150" customWidth="1"/>
    <col min="11698" max="11705" width="9.42578125" style="150" customWidth="1"/>
    <col min="11706" max="11951" width="13.42578125" style="150"/>
    <col min="11952" max="11953" width="23" style="150" customWidth="1"/>
    <col min="11954" max="11961" width="9.42578125" style="150" customWidth="1"/>
    <col min="11962" max="12207" width="13.42578125" style="150"/>
    <col min="12208" max="12209" width="23" style="150" customWidth="1"/>
    <col min="12210" max="12217" width="9.42578125" style="150" customWidth="1"/>
    <col min="12218" max="12463" width="13.42578125" style="150"/>
    <col min="12464" max="12465" width="23" style="150" customWidth="1"/>
    <col min="12466" max="12473" width="9.42578125" style="150" customWidth="1"/>
    <col min="12474" max="12719" width="13.42578125" style="150"/>
    <col min="12720" max="12721" width="23" style="150" customWidth="1"/>
    <col min="12722" max="12729" width="9.42578125" style="150" customWidth="1"/>
    <col min="12730" max="12975" width="13.42578125" style="150"/>
    <col min="12976" max="12977" width="23" style="150" customWidth="1"/>
    <col min="12978" max="12985" width="9.42578125" style="150" customWidth="1"/>
    <col min="12986" max="13231" width="13.42578125" style="150"/>
    <col min="13232" max="13233" width="23" style="150" customWidth="1"/>
    <col min="13234" max="13241" width="9.42578125" style="150" customWidth="1"/>
    <col min="13242" max="13487" width="13.42578125" style="150"/>
    <col min="13488" max="13489" width="23" style="150" customWidth="1"/>
    <col min="13490" max="13497" width="9.42578125" style="150" customWidth="1"/>
    <col min="13498" max="13743" width="13.42578125" style="150"/>
    <col min="13744" max="13745" width="23" style="150" customWidth="1"/>
    <col min="13746" max="13753" width="9.42578125" style="150" customWidth="1"/>
    <col min="13754" max="13999" width="13.42578125" style="150"/>
    <col min="14000" max="14001" width="23" style="150" customWidth="1"/>
    <col min="14002" max="14009" width="9.42578125" style="150" customWidth="1"/>
    <col min="14010" max="14255" width="13.42578125" style="150"/>
    <col min="14256" max="14257" width="23" style="150" customWidth="1"/>
    <col min="14258" max="14265" width="9.42578125" style="150" customWidth="1"/>
    <col min="14266" max="14511" width="13.42578125" style="150"/>
    <col min="14512" max="14513" width="23" style="150" customWidth="1"/>
    <col min="14514" max="14521" width="9.42578125" style="150" customWidth="1"/>
    <col min="14522" max="14767" width="13.42578125" style="150"/>
    <col min="14768" max="14769" width="23" style="150" customWidth="1"/>
    <col min="14770" max="14777" width="9.42578125" style="150" customWidth="1"/>
    <col min="14778" max="15023" width="13.42578125" style="150"/>
    <col min="15024" max="15025" width="23" style="150" customWidth="1"/>
    <col min="15026" max="15033" width="9.42578125" style="150" customWidth="1"/>
    <col min="15034" max="15279" width="13.42578125" style="150"/>
    <col min="15280" max="15281" width="23" style="150" customWidth="1"/>
    <col min="15282" max="15289" width="9.42578125" style="150" customWidth="1"/>
    <col min="15290" max="15535" width="13.42578125" style="150"/>
    <col min="15536" max="15537" width="23" style="150" customWidth="1"/>
    <col min="15538" max="15545" width="9.42578125" style="150" customWidth="1"/>
    <col min="15546" max="15791" width="13.42578125" style="150"/>
    <col min="15792" max="15793" width="23" style="150" customWidth="1"/>
    <col min="15794" max="15801" width="9.42578125" style="150" customWidth="1"/>
    <col min="15802" max="16047" width="13.42578125" style="150"/>
    <col min="16048" max="16049" width="23" style="150" customWidth="1"/>
    <col min="16050" max="16057" width="9.42578125" style="150" customWidth="1"/>
    <col min="16058" max="16384" width="13.42578125" style="150"/>
  </cols>
  <sheetData>
    <row r="1" spans="1:14" ht="33" customHeight="1">
      <c r="A1" s="666" t="s">
        <v>1174</v>
      </c>
      <c r="B1" s="666"/>
      <c r="C1" s="666"/>
      <c r="D1" s="666"/>
      <c r="E1" s="666"/>
      <c r="F1" s="666"/>
      <c r="G1" s="666"/>
      <c r="H1" s="666"/>
      <c r="I1" s="666"/>
      <c r="J1" s="666"/>
      <c r="K1" s="666"/>
      <c r="L1" s="666"/>
      <c r="M1" s="666"/>
      <c r="N1" s="666"/>
    </row>
    <row r="2" spans="1:14" ht="33" customHeight="1">
      <c r="A2" s="607" t="s">
        <v>1175</v>
      </c>
      <c r="B2" s="607"/>
      <c r="C2" s="607"/>
      <c r="D2" s="607"/>
      <c r="E2" s="607"/>
      <c r="F2" s="607"/>
      <c r="G2" s="607"/>
      <c r="H2" s="607"/>
      <c r="I2" s="607"/>
      <c r="J2" s="607"/>
      <c r="K2" s="607"/>
      <c r="L2" s="607"/>
      <c r="M2" s="607"/>
      <c r="N2" s="607"/>
    </row>
    <row r="3" spans="1:14" ht="33" customHeight="1">
      <c r="A3" s="677" t="s">
        <v>295</v>
      </c>
      <c r="B3" s="678"/>
      <c r="C3" s="678"/>
      <c r="D3" s="678"/>
      <c r="E3" s="678"/>
      <c r="F3" s="678"/>
      <c r="G3" s="679" t="s">
        <v>1546</v>
      </c>
      <c r="H3" s="680"/>
      <c r="I3" s="680"/>
      <c r="J3" s="680"/>
      <c r="K3" s="680"/>
      <c r="L3" s="680"/>
      <c r="M3" s="680"/>
      <c r="N3" s="680"/>
    </row>
    <row r="4" spans="1:14" ht="43.5" customHeight="1">
      <c r="A4" s="676" t="s">
        <v>634</v>
      </c>
      <c r="B4" s="676" t="s">
        <v>16</v>
      </c>
      <c r="C4" s="676"/>
      <c r="D4" s="676"/>
      <c r="E4" s="676" t="s">
        <v>531</v>
      </c>
      <c r="F4" s="676"/>
      <c r="G4" s="676"/>
      <c r="H4" s="681" t="s">
        <v>802</v>
      </c>
      <c r="I4" s="682"/>
      <c r="J4" s="683"/>
      <c r="K4" s="676" t="s">
        <v>19</v>
      </c>
      <c r="L4" s="676"/>
      <c r="M4" s="676"/>
      <c r="N4" s="676" t="s">
        <v>633</v>
      </c>
    </row>
    <row r="5" spans="1:14" ht="53.25" customHeight="1">
      <c r="A5" s="676"/>
      <c r="B5" s="676" t="s">
        <v>17</v>
      </c>
      <c r="C5" s="676"/>
      <c r="D5" s="676"/>
      <c r="E5" s="676" t="s">
        <v>534</v>
      </c>
      <c r="F5" s="676"/>
      <c r="G5" s="676"/>
      <c r="H5" s="684" t="s">
        <v>803</v>
      </c>
      <c r="I5" s="685"/>
      <c r="J5" s="686"/>
      <c r="K5" s="676" t="s">
        <v>8</v>
      </c>
      <c r="L5" s="676"/>
      <c r="M5" s="676"/>
      <c r="N5" s="676"/>
    </row>
    <row r="6" spans="1:14" ht="50.25" customHeight="1">
      <c r="A6" s="676"/>
      <c r="B6" s="213" t="s">
        <v>532</v>
      </c>
      <c r="C6" s="213" t="s">
        <v>533</v>
      </c>
      <c r="D6" s="213" t="s">
        <v>9</v>
      </c>
      <c r="E6" s="213" t="s">
        <v>532</v>
      </c>
      <c r="F6" s="213" t="s">
        <v>533</v>
      </c>
      <c r="G6" s="213" t="s">
        <v>9</v>
      </c>
      <c r="H6" s="213" t="s">
        <v>532</v>
      </c>
      <c r="I6" s="213" t="s">
        <v>533</v>
      </c>
      <c r="J6" s="213" t="s">
        <v>9</v>
      </c>
      <c r="K6" s="213" t="s">
        <v>532</v>
      </c>
      <c r="L6" s="213" t="s">
        <v>533</v>
      </c>
      <c r="M6" s="213" t="s">
        <v>9</v>
      </c>
      <c r="N6" s="676"/>
    </row>
    <row r="7" spans="1:14" ht="33" customHeight="1">
      <c r="A7" s="676"/>
      <c r="B7" s="213" t="s">
        <v>186</v>
      </c>
      <c r="C7" s="213" t="s">
        <v>187</v>
      </c>
      <c r="D7" s="213" t="s">
        <v>8</v>
      </c>
      <c r="E7" s="213" t="s">
        <v>186</v>
      </c>
      <c r="F7" s="213" t="s">
        <v>187</v>
      </c>
      <c r="G7" s="213" t="s">
        <v>8</v>
      </c>
      <c r="H7" s="213" t="s">
        <v>186</v>
      </c>
      <c r="I7" s="213" t="s">
        <v>187</v>
      </c>
      <c r="J7" s="213" t="s">
        <v>8</v>
      </c>
      <c r="K7" s="213" t="s">
        <v>186</v>
      </c>
      <c r="L7" s="213" t="s">
        <v>187</v>
      </c>
      <c r="M7" s="213" t="s">
        <v>8</v>
      </c>
      <c r="N7" s="676"/>
    </row>
    <row r="8" spans="1:14" ht="33" customHeight="1">
      <c r="A8" s="84" t="s">
        <v>191</v>
      </c>
      <c r="B8" s="266"/>
      <c r="C8" s="266"/>
      <c r="D8" s="266"/>
      <c r="E8" s="266"/>
      <c r="F8" s="266"/>
      <c r="G8" s="266"/>
      <c r="H8" s="82">
        <v>4</v>
      </c>
      <c r="I8" s="82">
        <v>0</v>
      </c>
      <c r="J8" s="82">
        <f>H8+I8</f>
        <v>4</v>
      </c>
      <c r="K8" s="82">
        <f>B8+E8+H8</f>
        <v>4</v>
      </c>
      <c r="L8" s="82">
        <f>C8+F8+I8</f>
        <v>0</v>
      </c>
      <c r="M8" s="82">
        <f>K8+L8</f>
        <v>4</v>
      </c>
      <c r="N8" s="84" t="s">
        <v>804</v>
      </c>
    </row>
    <row r="9" spans="1:14" ht="33" customHeight="1">
      <c r="A9" s="84" t="s">
        <v>57</v>
      </c>
      <c r="B9" s="79">
        <v>78</v>
      </c>
      <c r="C9" s="79">
        <v>103</v>
      </c>
      <c r="D9" s="79">
        <f>SUM(B9:C9)</f>
        <v>181</v>
      </c>
      <c r="E9" s="79">
        <v>18</v>
      </c>
      <c r="F9" s="79">
        <v>1</v>
      </c>
      <c r="G9" s="79">
        <f>SUM(E9:F9)</f>
        <v>19</v>
      </c>
      <c r="H9" s="79">
        <v>0</v>
      </c>
      <c r="I9" s="79">
        <v>0</v>
      </c>
      <c r="J9" s="79">
        <f>H9+I9</f>
        <v>0</v>
      </c>
      <c r="K9" s="79">
        <f t="shared" ref="K9:K28" si="0">B9+E9+H9</f>
        <v>96</v>
      </c>
      <c r="L9" s="79">
        <f t="shared" ref="L9:L28" si="1">C9+F9+I9</f>
        <v>104</v>
      </c>
      <c r="M9" s="79">
        <f t="shared" ref="M9:M28" si="2">K9+L9</f>
        <v>200</v>
      </c>
      <c r="N9" s="84" t="s">
        <v>56</v>
      </c>
    </row>
    <row r="10" spans="1:14" ht="33" customHeight="1">
      <c r="A10" s="84" t="s">
        <v>585</v>
      </c>
      <c r="B10" s="82">
        <v>62</v>
      </c>
      <c r="C10" s="82">
        <v>57</v>
      </c>
      <c r="D10" s="82">
        <f t="shared" ref="D10:D28" si="3">SUM(B10:C10)</f>
        <v>119</v>
      </c>
      <c r="E10" s="82">
        <v>23</v>
      </c>
      <c r="F10" s="82">
        <v>0</v>
      </c>
      <c r="G10" s="82">
        <f t="shared" ref="G10:G28" si="4">SUM(E10:F10)</f>
        <v>23</v>
      </c>
      <c r="H10" s="82">
        <v>4</v>
      </c>
      <c r="I10" s="82">
        <v>0</v>
      </c>
      <c r="J10" s="82">
        <f t="shared" ref="J10:J28" si="5">H10+I10</f>
        <v>4</v>
      </c>
      <c r="K10" s="82">
        <f t="shared" si="0"/>
        <v>89</v>
      </c>
      <c r="L10" s="82">
        <f t="shared" si="1"/>
        <v>57</v>
      </c>
      <c r="M10" s="82">
        <f t="shared" si="2"/>
        <v>146</v>
      </c>
      <c r="N10" s="84" t="s">
        <v>807</v>
      </c>
    </row>
    <row r="11" spans="1:14" ht="33" customHeight="1">
      <c r="A11" s="84" t="s">
        <v>55</v>
      </c>
      <c r="B11" s="79">
        <v>88</v>
      </c>
      <c r="C11" s="79">
        <v>24</v>
      </c>
      <c r="D11" s="79">
        <f t="shared" si="3"/>
        <v>112</v>
      </c>
      <c r="E11" s="79">
        <v>6</v>
      </c>
      <c r="F11" s="79">
        <v>1</v>
      </c>
      <c r="G11" s="79">
        <f t="shared" si="4"/>
        <v>7</v>
      </c>
      <c r="H11" s="79">
        <v>1</v>
      </c>
      <c r="I11" s="79">
        <v>0</v>
      </c>
      <c r="J11" s="79">
        <f t="shared" si="5"/>
        <v>1</v>
      </c>
      <c r="K11" s="79">
        <f t="shared" si="0"/>
        <v>95</v>
      </c>
      <c r="L11" s="79">
        <f t="shared" si="1"/>
        <v>25</v>
      </c>
      <c r="M11" s="79">
        <f t="shared" si="2"/>
        <v>120</v>
      </c>
      <c r="N11" s="84" t="s">
        <v>54</v>
      </c>
    </row>
    <row r="12" spans="1:14" ht="33" customHeight="1">
      <c r="A12" s="84" t="s">
        <v>53</v>
      </c>
      <c r="B12" s="82">
        <v>35</v>
      </c>
      <c r="C12" s="82">
        <v>10</v>
      </c>
      <c r="D12" s="82">
        <f t="shared" si="3"/>
        <v>45</v>
      </c>
      <c r="E12" s="82">
        <v>12</v>
      </c>
      <c r="F12" s="82">
        <v>0</v>
      </c>
      <c r="G12" s="82">
        <f t="shared" si="4"/>
        <v>12</v>
      </c>
      <c r="H12" s="82">
        <v>7</v>
      </c>
      <c r="I12" s="82">
        <v>0</v>
      </c>
      <c r="J12" s="82">
        <f t="shared" si="5"/>
        <v>7</v>
      </c>
      <c r="K12" s="82">
        <f t="shared" si="0"/>
        <v>54</v>
      </c>
      <c r="L12" s="82">
        <f t="shared" si="1"/>
        <v>10</v>
      </c>
      <c r="M12" s="82">
        <f t="shared" si="2"/>
        <v>64</v>
      </c>
      <c r="N12" s="84" t="s">
        <v>52</v>
      </c>
    </row>
    <row r="13" spans="1:14" ht="33" customHeight="1">
      <c r="A13" s="84" t="s">
        <v>51</v>
      </c>
      <c r="B13" s="79">
        <v>66</v>
      </c>
      <c r="C13" s="79">
        <v>39</v>
      </c>
      <c r="D13" s="79">
        <f t="shared" si="3"/>
        <v>105</v>
      </c>
      <c r="E13" s="79">
        <v>4</v>
      </c>
      <c r="F13" s="79">
        <v>1</v>
      </c>
      <c r="G13" s="79">
        <f t="shared" si="4"/>
        <v>5</v>
      </c>
      <c r="H13" s="79">
        <v>2</v>
      </c>
      <c r="I13" s="79">
        <v>0</v>
      </c>
      <c r="J13" s="79">
        <f t="shared" si="5"/>
        <v>2</v>
      </c>
      <c r="K13" s="79">
        <f t="shared" si="0"/>
        <v>72</v>
      </c>
      <c r="L13" s="79">
        <f t="shared" si="1"/>
        <v>40</v>
      </c>
      <c r="M13" s="79">
        <f t="shared" si="2"/>
        <v>112</v>
      </c>
      <c r="N13" s="84" t="s">
        <v>50</v>
      </c>
    </row>
    <row r="14" spans="1:14" ht="33" customHeight="1">
      <c r="A14" s="84" t="s">
        <v>49</v>
      </c>
      <c r="B14" s="82">
        <v>18</v>
      </c>
      <c r="C14" s="82">
        <v>36</v>
      </c>
      <c r="D14" s="82">
        <f t="shared" si="3"/>
        <v>54</v>
      </c>
      <c r="E14" s="82">
        <v>57</v>
      </c>
      <c r="F14" s="82">
        <v>1</v>
      </c>
      <c r="G14" s="82">
        <f t="shared" si="4"/>
        <v>58</v>
      </c>
      <c r="H14" s="82">
        <v>1</v>
      </c>
      <c r="I14" s="82">
        <v>0</v>
      </c>
      <c r="J14" s="82">
        <f t="shared" si="5"/>
        <v>1</v>
      </c>
      <c r="K14" s="82">
        <f t="shared" si="0"/>
        <v>76</v>
      </c>
      <c r="L14" s="82">
        <f t="shared" si="1"/>
        <v>37</v>
      </c>
      <c r="M14" s="82">
        <f t="shared" si="2"/>
        <v>113</v>
      </c>
      <c r="N14" s="84" t="s">
        <v>48</v>
      </c>
    </row>
    <row r="15" spans="1:14" ht="33" customHeight="1">
      <c r="A15" s="84" t="s">
        <v>47</v>
      </c>
      <c r="B15" s="79">
        <v>75</v>
      </c>
      <c r="C15" s="79">
        <v>12</v>
      </c>
      <c r="D15" s="79">
        <f t="shared" si="3"/>
        <v>87</v>
      </c>
      <c r="E15" s="79">
        <v>16</v>
      </c>
      <c r="F15" s="79">
        <v>3</v>
      </c>
      <c r="G15" s="79">
        <f t="shared" si="4"/>
        <v>19</v>
      </c>
      <c r="H15" s="79">
        <v>0</v>
      </c>
      <c r="I15" s="79">
        <v>0</v>
      </c>
      <c r="J15" s="79">
        <f t="shared" si="5"/>
        <v>0</v>
      </c>
      <c r="K15" s="79">
        <f t="shared" si="0"/>
        <v>91</v>
      </c>
      <c r="L15" s="79">
        <f t="shared" si="1"/>
        <v>15</v>
      </c>
      <c r="M15" s="79">
        <f t="shared" si="2"/>
        <v>106</v>
      </c>
      <c r="N15" s="84" t="s">
        <v>46</v>
      </c>
    </row>
    <row r="16" spans="1:14" ht="33" customHeight="1">
      <c r="A16" s="84" t="s">
        <v>45</v>
      </c>
      <c r="B16" s="82">
        <v>15</v>
      </c>
      <c r="C16" s="82">
        <v>16</v>
      </c>
      <c r="D16" s="82">
        <f t="shared" si="3"/>
        <v>31</v>
      </c>
      <c r="E16" s="82">
        <v>1</v>
      </c>
      <c r="F16" s="82">
        <v>3</v>
      </c>
      <c r="G16" s="82">
        <f t="shared" si="4"/>
        <v>4</v>
      </c>
      <c r="H16" s="82">
        <v>1</v>
      </c>
      <c r="I16" s="82">
        <v>0</v>
      </c>
      <c r="J16" s="82">
        <f t="shared" si="5"/>
        <v>1</v>
      </c>
      <c r="K16" s="82">
        <f t="shared" si="0"/>
        <v>17</v>
      </c>
      <c r="L16" s="82">
        <f t="shared" si="1"/>
        <v>19</v>
      </c>
      <c r="M16" s="82">
        <f t="shared" si="2"/>
        <v>36</v>
      </c>
      <c r="N16" s="84" t="s">
        <v>44</v>
      </c>
    </row>
    <row r="17" spans="1:14" ht="33" customHeight="1">
      <c r="A17" s="84" t="s">
        <v>43</v>
      </c>
      <c r="B17" s="79">
        <v>43</v>
      </c>
      <c r="C17" s="79">
        <v>6</v>
      </c>
      <c r="D17" s="79">
        <f t="shared" si="3"/>
        <v>49</v>
      </c>
      <c r="E17" s="79">
        <v>2</v>
      </c>
      <c r="F17" s="79">
        <v>1</v>
      </c>
      <c r="G17" s="79">
        <f t="shared" si="4"/>
        <v>3</v>
      </c>
      <c r="H17" s="79">
        <v>6</v>
      </c>
      <c r="I17" s="79">
        <v>0</v>
      </c>
      <c r="J17" s="79">
        <f t="shared" si="5"/>
        <v>6</v>
      </c>
      <c r="K17" s="79">
        <f t="shared" si="0"/>
        <v>51</v>
      </c>
      <c r="L17" s="79">
        <f t="shared" si="1"/>
        <v>7</v>
      </c>
      <c r="M17" s="79">
        <f t="shared" si="2"/>
        <v>58</v>
      </c>
      <c r="N17" s="84" t="s">
        <v>42</v>
      </c>
    </row>
    <row r="18" spans="1:14" ht="33" customHeight="1">
      <c r="A18" s="84" t="s">
        <v>41</v>
      </c>
      <c r="B18" s="82">
        <v>107</v>
      </c>
      <c r="C18" s="82">
        <v>10</v>
      </c>
      <c r="D18" s="82">
        <f t="shared" si="3"/>
        <v>117</v>
      </c>
      <c r="E18" s="82">
        <v>23</v>
      </c>
      <c r="F18" s="82">
        <v>4</v>
      </c>
      <c r="G18" s="82">
        <f t="shared" si="4"/>
        <v>27</v>
      </c>
      <c r="H18" s="82">
        <v>1</v>
      </c>
      <c r="I18" s="82">
        <v>0</v>
      </c>
      <c r="J18" s="82">
        <f t="shared" si="5"/>
        <v>1</v>
      </c>
      <c r="K18" s="82">
        <f t="shared" si="0"/>
        <v>131</v>
      </c>
      <c r="L18" s="82">
        <f t="shared" si="1"/>
        <v>14</v>
      </c>
      <c r="M18" s="82">
        <f t="shared" si="2"/>
        <v>145</v>
      </c>
      <c r="N18" s="84" t="s">
        <v>40</v>
      </c>
    </row>
    <row r="19" spans="1:14" ht="33" customHeight="1">
      <c r="A19" s="84" t="s">
        <v>39</v>
      </c>
      <c r="B19" s="79">
        <v>4</v>
      </c>
      <c r="C19" s="79">
        <v>21</v>
      </c>
      <c r="D19" s="79">
        <f t="shared" si="3"/>
        <v>25</v>
      </c>
      <c r="E19" s="79">
        <v>0</v>
      </c>
      <c r="F19" s="79">
        <v>0</v>
      </c>
      <c r="G19" s="79">
        <f t="shared" si="4"/>
        <v>0</v>
      </c>
      <c r="H19" s="79">
        <v>0</v>
      </c>
      <c r="I19" s="79">
        <v>0</v>
      </c>
      <c r="J19" s="79">
        <f t="shared" si="5"/>
        <v>0</v>
      </c>
      <c r="K19" s="79">
        <f t="shared" si="0"/>
        <v>4</v>
      </c>
      <c r="L19" s="79">
        <f t="shared" si="1"/>
        <v>21</v>
      </c>
      <c r="M19" s="79">
        <f t="shared" si="2"/>
        <v>25</v>
      </c>
      <c r="N19" s="84" t="s">
        <v>38</v>
      </c>
    </row>
    <row r="20" spans="1:14" ht="33" customHeight="1">
      <c r="A20" s="84" t="s">
        <v>37</v>
      </c>
      <c r="B20" s="82">
        <v>66</v>
      </c>
      <c r="C20" s="82">
        <v>29</v>
      </c>
      <c r="D20" s="82">
        <f t="shared" si="3"/>
        <v>95</v>
      </c>
      <c r="E20" s="82">
        <v>7</v>
      </c>
      <c r="F20" s="82">
        <v>0</v>
      </c>
      <c r="G20" s="82">
        <f t="shared" si="4"/>
        <v>7</v>
      </c>
      <c r="H20" s="82">
        <v>1</v>
      </c>
      <c r="I20" s="82">
        <v>0</v>
      </c>
      <c r="J20" s="82">
        <f t="shared" si="5"/>
        <v>1</v>
      </c>
      <c r="K20" s="82">
        <f t="shared" si="0"/>
        <v>74</v>
      </c>
      <c r="L20" s="82">
        <f t="shared" si="1"/>
        <v>29</v>
      </c>
      <c r="M20" s="82">
        <f t="shared" si="2"/>
        <v>103</v>
      </c>
      <c r="N20" s="84" t="s">
        <v>36</v>
      </c>
    </row>
    <row r="21" spans="1:14" ht="33" customHeight="1">
      <c r="A21" s="84" t="s">
        <v>35</v>
      </c>
      <c r="B21" s="79">
        <v>43</v>
      </c>
      <c r="C21" s="79">
        <v>10</v>
      </c>
      <c r="D21" s="79">
        <f t="shared" si="3"/>
        <v>53</v>
      </c>
      <c r="E21" s="79">
        <v>8</v>
      </c>
      <c r="F21" s="79">
        <v>0</v>
      </c>
      <c r="G21" s="79">
        <f t="shared" si="4"/>
        <v>8</v>
      </c>
      <c r="H21" s="79">
        <v>1</v>
      </c>
      <c r="I21" s="79">
        <v>0</v>
      </c>
      <c r="J21" s="79">
        <f t="shared" si="5"/>
        <v>1</v>
      </c>
      <c r="K21" s="79">
        <f t="shared" si="0"/>
        <v>52</v>
      </c>
      <c r="L21" s="79">
        <f t="shared" si="1"/>
        <v>10</v>
      </c>
      <c r="M21" s="79">
        <f t="shared" si="2"/>
        <v>62</v>
      </c>
      <c r="N21" s="84" t="s">
        <v>34</v>
      </c>
    </row>
    <row r="22" spans="1:14" ht="33" customHeight="1">
      <c r="A22" s="84" t="s">
        <v>33</v>
      </c>
      <c r="B22" s="82">
        <v>76</v>
      </c>
      <c r="C22" s="82">
        <v>10</v>
      </c>
      <c r="D22" s="82">
        <f t="shared" si="3"/>
        <v>86</v>
      </c>
      <c r="E22" s="82">
        <v>1</v>
      </c>
      <c r="F22" s="82">
        <v>0</v>
      </c>
      <c r="G22" s="82">
        <f t="shared" si="4"/>
        <v>1</v>
      </c>
      <c r="H22" s="82">
        <v>0</v>
      </c>
      <c r="I22" s="82">
        <v>0</v>
      </c>
      <c r="J22" s="82">
        <f t="shared" si="5"/>
        <v>0</v>
      </c>
      <c r="K22" s="82">
        <f t="shared" si="0"/>
        <v>77</v>
      </c>
      <c r="L22" s="82">
        <f t="shared" si="1"/>
        <v>10</v>
      </c>
      <c r="M22" s="82">
        <f t="shared" si="2"/>
        <v>87</v>
      </c>
      <c r="N22" s="84" t="s">
        <v>1527</v>
      </c>
    </row>
    <row r="23" spans="1:14" ht="33" customHeight="1">
      <c r="A23" s="84" t="s">
        <v>31</v>
      </c>
      <c r="B23" s="79">
        <v>74</v>
      </c>
      <c r="C23" s="79">
        <v>11</v>
      </c>
      <c r="D23" s="79">
        <f t="shared" si="3"/>
        <v>85</v>
      </c>
      <c r="E23" s="79">
        <v>21</v>
      </c>
      <c r="F23" s="79">
        <v>1</v>
      </c>
      <c r="G23" s="79">
        <f t="shared" si="4"/>
        <v>22</v>
      </c>
      <c r="H23" s="79">
        <v>2</v>
      </c>
      <c r="I23" s="79">
        <v>0</v>
      </c>
      <c r="J23" s="79">
        <f t="shared" si="5"/>
        <v>2</v>
      </c>
      <c r="K23" s="79">
        <f t="shared" si="0"/>
        <v>97</v>
      </c>
      <c r="L23" s="79">
        <f t="shared" si="1"/>
        <v>12</v>
      </c>
      <c r="M23" s="79">
        <f t="shared" si="2"/>
        <v>109</v>
      </c>
      <c r="N23" s="84" t="s">
        <v>30</v>
      </c>
    </row>
    <row r="24" spans="1:14" ht="33" customHeight="1">
      <c r="A24" s="84" t="s">
        <v>29</v>
      </c>
      <c r="B24" s="82">
        <v>32</v>
      </c>
      <c r="C24" s="82">
        <v>16</v>
      </c>
      <c r="D24" s="82">
        <f t="shared" si="3"/>
        <v>48</v>
      </c>
      <c r="E24" s="82">
        <v>12</v>
      </c>
      <c r="F24" s="82">
        <v>0</v>
      </c>
      <c r="G24" s="82">
        <f t="shared" si="4"/>
        <v>12</v>
      </c>
      <c r="H24" s="82">
        <v>5</v>
      </c>
      <c r="I24" s="82">
        <v>0</v>
      </c>
      <c r="J24" s="82">
        <f t="shared" si="5"/>
        <v>5</v>
      </c>
      <c r="K24" s="82">
        <f t="shared" si="0"/>
        <v>49</v>
      </c>
      <c r="L24" s="82">
        <f t="shared" si="1"/>
        <v>16</v>
      </c>
      <c r="M24" s="82">
        <f t="shared" si="2"/>
        <v>65</v>
      </c>
      <c r="N24" s="84" t="s">
        <v>28</v>
      </c>
    </row>
    <row r="25" spans="1:14" ht="33" customHeight="1">
      <c r="A25" s="84" t="s">
        <v>27</v>
      </c>
      <c r="B25" s="79">
        <v>8</v>
      </c>
      <c r="C25" s="79">
        <v>35</v>
      </c>
      <c r="D25" s="79">
        <f t="shared" si="3"/>
        <v>43</v>
      </c>
      <c r="E25" s="79">
        <v>5</v>
      </c>
      <c r="F25" s="79">
        <v>1</v>
      </c>
      <c r="G25" s="79">
        <f t="shared" si="4"/>
        <v>6</v>
      </c>
      <c r="H25" s="79">
        <v>1</v>
      </c>
      <c r="I25" s="79">
        <v>0</v>
      </c>
      <c r="J25" s="79">
        <f t="shared" si="5"/>
        <v>1</v>
      </c>
      <c r="K25" s="79">
        <f t="shared" si="0"/>
        <v>14</v>
      </c>
      <c r="L25" s="79">
        <f t="shared" si="1"/>
        <v>36</v>
      </c>
      <c r="M25" s="79">
        <f t="shared" si="2"/>
        <v>50</v>
      </c>
      <c r="N25" s="84" t="s">
        <v>26</v>
      </c>
    </row>
    <row r="26" spans="1:14" ht="33" customHeight="1">
      <c r="A26" s="84" t="s">
        <v>25</v>
      </c>
      <c r="B26" s="82">
        <v>35</v>
      </c>
      <c r="C26" s="82">
        <v>6</v>
      </c>
      <c r="D26" s="82">
        <f t="shared" si="3"/>
        <v>41</v>
      </c>
      <c r="E26" s="82">
        <v>1</v>
      </c>
      <c r="F26" s="82">
        <v>0</v>
      </c>
      <c r="G26" s="82">
        <f t="shared" si="4"/>
        <v>1</v>
      </c>
      <c r="H26" s="82">
        <v>0</v>
      </c>
      <c r="I26" s="82">
        <v>0</v>
      </c>
      <c r="J26" s="82">
        <f t="shared" si="5"/>
        <v>0</v>
      </c>
      <c r="K26" s="82">
        <f t="shared" si="0"/>
        <v>36</v>
      </c>
      <c r="L26" s="82">
        <f t="shared" si="1"/>
        <v>6</v>
      </c>
      <c r="M26" s="82">
        <f t="shared" si="2"/>
        <v>42</v>
      </c>
      <c r="N26" s="84" t="s">
        <v>24</v>
      </c>
    </row>
    <row r="27" spans="1:14" ht="33" customHeight="1">
      <c r="A27" s="84" t="s">
        <v>23</v>
      </c>
      <c r="B27" s="79">
        <v>2</v>
      </c>
      <c r="C27" s="79">
        <v>6</v>
      </c>
      <c r="D27" s="79">
        <f t="shared" si="3"/>
        <v>8</v>
      </c>
      <c r="E27" s="79">
        <v>0</v>
      </c>
      <c r="F27" s="79">
        <v>0</v>
      </c>
      <c r="G27" s="79">
        <f t="shared" si="4"/>
        <v>0</v>
      </c>
      <c r="H27" s="79">
        <v>0</v>
      </c>
      <c r="I27" s="79">
        <v>0</v>
      </c>
      <c r="J27" s="79">
        <f t="shared" si="5"/>
        <v>0</v>
      </c>
      <c r="K27" s="79">
        <f t="shared" si="0"/>
        <v>2</v>
      </c>
      <c r="L27" s="79">
        <f t="shared" si="1"/>
        <v>6</v>
      </c>
      <c r="M27" s="79">
        <f t="shared" si="2"/>
        <v>8</v>
      </c>
      <c r="N27" s="84" t="s">
        <v>22</v>
      </c>
    </row>
    <row r="28" spans="1:14" ht="33" customHeight="1">
      <c r="A28" s="84" t="s">
        <v>21</v>
      </c>
      <c r="B28" s="82">
        <v>21</v>
      </c>
      <c r="C28" s="82">
        <v>9</v>
      </c>
      <c r="D28" s="82">
        <f t="shared" si="3"/>
        <v>30</v>
      </c>
      <c r="E28" s="82">
        <v>4</v>
      </c>
      <c r="F28" s="82">
        <v>0</v>
      </c>
      <c r="G28" s="82">
        <f t="shared" si="4"/>
        <v>4</v>
      </c>
      <c r="H28" s="82">
        <v>0</v>
      </c>
      <c r="I28" s="82">
        <v>0</v>
      </c>
      <c r="J28" s="82">
        <f t="shared" si="5"/>
        <v>0</v>
      </c>
      <c r="K28" s="82">
        <f t="shared" si="0"/>
        <v>25</v>
      </c>
      <c r="L28" s="82">
        <f t="shared" si="1"/>
        <v>9</v>
      </c>
      <c r="M28" s="82">
        <f t="shared" si="2"/>
        <v>34</v>
      </c>
      <c r="N28" s="84" t="s">
        <v>20</v>
      </c>
    </row>
    <row r="29" spans="1:14" ht="33" customHeight="1">
      <c r="A29" s="213" t="s">
        <v>19</v>
      </c>
      <c r="B29" s="213">
        <f t="shared" ref="B29:G29" si="6">SUM(B9:B28)</f>
        <v>948</v>
      </c>
      <c r="C29" s="213">
        <f t="shared" si="6"/>
        <v>466</v>
      </c>
      <c r="D29" s="213">
        <f t="shared" si="6"/>
        <v>1414</v>
      </c>
      <c r="E29" s="213">
        <f t="shared" si="6"/>
        <v>221</v>
      </c>
      <c r="F29" s="213">
        <f t="shared" si="6"/>
        <v>17</v>
      </c>
      <c r="G29" s="213">
        <f t="shared" si="6"/>
        <v>238</v>
      </c>
      <c r="H29" s="267">
        <f t="shared" ref="H29:M29" si="7">SUM(H8:H28)</f>
        <v>37</v>
      </c>
      <c r="I29" s="267">
        <f t="shared" si="7"/>
        <v>0</v>
      </c>
      <c r="J29" s="267">
        <f t="shared" si="7"/>
        <v>37</v>
      </c>
      <c r="K29" s="267">
        <f t="shared" si="7"/>
        <v>1206</v>
      </c>
      <c r="L29" s="267">
        <f t="shared" si="7"/>
        <v>483</v>
      </c>
      <c r="M29" s="267">
        <f t="shared" si="7"/>
        <v>1689</v>
      </c>
      <c r="N29" s="213" t="s">
        <v>8</v>
      </c>
    </row>
    <row r="30" spans="1:14" ht="21" customHeight="1">
      <c r="A30" s="291" t="s">
        <v>805</v>
      </c>
      <c r="B30" s="292"/>
      <c r="C30" s="292"/>
      <c r="D30" s="292"/>
      <c r="E30" s="292"/>
      <c r="F30" s="292"/>
      <c r="G30" s="292"/>
      <c r="H30" s="292"/>
      <c r="I30" s="292"/>
      <c r="J30" s="292"/>
      <c r="K30" s="292"/>
      <c r="L30" s="670" t="s">
        <v>806</v>
      </c>
      <c r="M30" s="671"/>
      <c r="N30" s="672"/>
    </row>
    <row r="31" spans="1:14" ht="21" customHeight="1">
      <c r="A31" s="293" t="s">
        <v>859</v>
      </c>
      <c r="B31" s="294"/>
      <c r="C31" s="294"/>
      <c r="D31" s="295"/>
      <c r="E31" s="296"/>
      <c r="F31" s="296"/>
      <c r="G31" s="673" t="s">
        <v>860</v>
      </c>
      <c r="H31" s="674"/>
      <c r="I31" s="674"/>
      <c r="J31" s="674"/>
      <c r="K31" s="674"/>
      <c r="L31" s="674"/>
      <c r="M31" s="674"/>
      <c r="N31" s="675"/>
    </row>
    <row r="32" spans="1:14" ht="18">
      <c r="A32" s="268"/>
    </row>
  </sheetData>
  <mergeCells count="16">
    <mergeCell ref="L30:N30"/>
    <mergeCell ref="G31:N31"/>
    <mergeCell ref="E5:G5"/>
    <mergeCell ref="K5:M5"/>
    <mergeCell ref="A1:N1"/>
    <mergeCell ref="A2:N2"/>
    <mergeCell ref="A3:F3"/>
    <mergeCell ref="G3:N3"/>
    <mergeCell ref="A4:A7"/>
    <mergeCell ref="B4:D4"/>
    <mergeCell ref="E4:G4"/>
    <mergeCell ref="K4:M4"/>
    <mergeCell ref="N4:N7"/>
    <mergeCell ref="B5:D5"/>
    <mergeCell ref="H4:J4"/>
    <mergeCell ref="H5:J5"/>
  </mergeCells>
  <pageMargins left="0.7" right="0.7" top="0.75" bottom="0.75" header="0.3" footer="0.3"/>
  <pageSetup paperSize="9" scale="4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30"/>
  <sheetViews>
    <sheetView showGridLines="0" rightToLeft="1" zoomScaleNormal="100" zoomScaleSheetLayoutView="80" workbookViewId="0">
      <selection activeCell="H4" sqref="H4:I4"/>
    </sheetView>
  </sheetViews>
  <sheetFormatPr defaultColWidth="7.7109375" defaultRowHeight="33" customHeight="1"/>
  <cols>
    <col min="1" max="1" width="18.42578125" style="41" bestFit="1" customWidth="1"/>
    <col min="2" max="2" width="13.140625" style="1" hidden="1" customWidth="1"/>
    <col min="3" max="3" width="10.28515625" style="1" hidden="1" customWidth="1"/>
    <col min="4" max="4" width="13.140625" style="1" hidden="1" customWidth="1"/>
    <col min="5" max="5" width="10.28515625" style="1" hidden="1" customWidth="1"/>
    <col min="6" max="6" width="13.140625" style="1" bestFit="1" customWidth="1"/>
    <col min="7" max="7" width="10.28515625" style="1" bestFit="1" customWidth="1"/>
    <col min="8" max="8" width="13.140625" style="1" bestFit="1" customWidth="1"/>
    <col min="9" max="9" width="10.28515625" style="1" bestFit="1" customWidth="1"/>
    <col min="10" max="10" width="13.140625" style="1" bestFit="1" customWidth="1"/>
    <col min="11" max="11" width="10.28515625" style="1" bestFit="1" customWidth="1"/>
    <col min="12" max="12" width="13.140625" style="1" bestFit="1" customWidth="1"/>
    <col min="13" max="13" width="10.28515625" style="1" bestFit="1" customWidth="1"/>
    <col min="14" max="14" width="13.140625" style="1" bestFit="1" customWidth="1"/>
    <col min="15" max="15" width="10.28515625" style="1" bestFit="1" customWidth="1"/>
    <col min="16" max="16" width="21.28515625" style="9" bestFit="1" customWidth="1"/>
    <col min="17" max="248" width="7.7109375" style="1"/>
    <col min="249" max="249" width="12.85546875" style="1" customWidth="1"/>
    <col min="250" max="250" width="14" style="1" customWidth="1"/>
    <col min="251" max="251" width="8.42578125" style="1" customWidth="1"/>
    <col min="252" max="252" width="6.42578125" style="1" bestFit="1" customWidth="1"/>
    <col min="253" max="253" width="8.28515625" style="1" customWidth="1"/>
    <col min="254" max="254" width="6.42578125" style="1" bestFit="1" customWidth="1"/>
    <col min="255" max="255" width="8.28515625" style="1" customWidth="1"/>
    <col min="256" max="256" width="6.42578125" style="1" bestFit="1" customWidth="1"/>
    <col min="257" max="257" width="8.28515625" style="1" customWidth="1"/>
    <col min="258" max="258" width="7.28515625" style="1" customWidth="1"/>
    <col min="259" max="260" width="7.7109375" style="1"/>
    <col min="261" max="261" width="7.7109375" style="1" customWidth="1"/>
    <col min="262" max="504" width="7.7109375" style="1"/>
    <col min="505" max="505" width="12.85546875" style="1" customWidth="1"/>
    <col min="506" max="506" width="14" style="1" customWidth="1"/>
    <col min="507" max="507" width="8.42578125" style="1" customWidth="1"/>
    <col min="508" max="508" width="6.42578125" style="1" bestFit="1" customWidth="1"/>
    <col min="509" max="509" width="8.28515625" style="1" customWidth="1"/>
    <col min="510" max="510" width="6.42578125" style="1" bestFit="1" customWidth="1"/>
    <col min="511" max="511" width="8.28515625" style="1" customWidth="1"/>
    <col min="512" max="512" width="6.42578125" style="1" bestFit="1" customWidth="1"/>
    <col min="513" max="513" width="8.28515625" style="1" customWidth="1"/>
    <col min="514" max="514" width="7.28515625" style="1" customWidth="1"/>
    <col min="515" max="516" width="7.7109375" style="1"/>
    <col min="517" max="517" width="7.7109375" style="1" customWidth="1"/>
    <col min="518" max="760" width="7.7109375" style="1"/>
    <col min="761" max="761" width="12.85546875" style="1" customWidth="1"/>
    <col min="762" max="762" width="14" style="1" customWidth="1"/>
    <col min="763" max="763" width="8.42578125" style="1" customWidth="1"/>
    <col min="764" max="764" width="6.42578125" style="1" bestFit="1" customWidth="1"/>
    <col min="765" max="765" width="8.28515625" style="1" customWidth="1"/>
    <col min="766" max="766" width="6.42578125" style="1" bestFit="1" customWidth="1"/>
    <col min="767" max="767" width="8.28515625" style="1" customWidth="1"/>
    <col min="768" max="768" width="6.42578125" style="1" bestFit="1" customWidth="1"/>
    <col min="769" max="769" width="8.28515625" style="1" customWidth="1"/>
    <col min="770" max="770" width="7.28515625" style="1" customWidth="1"/>
    <col min="771" max="772" width="7.7109375" style="1"/>
    <col min="773" max="773" width="7.7109375" style="1" customWidth="1"/>
    <col min="774" max="1016" width="7.7109375" style="1"/>
    <col min="1017" max="1017" width="12.85546875" style="1" customWidth="1"/>
    <col min="1018" max="1018" width="14" style="1" customWidth="1"/>
    <col min="1019" max="1019" width="8.42578125" style="1" customWidth="1"/>
    <col min="1020" max="1020" width="6.42578125" style="1" bestFit="1" customWidth="1"/>
    <col min="1021" max="1021" width="8.28515625" style="1" customWidth="1"/>
    <col min="1022" max="1022" width="6.42578125" style="1" bestFit="1" customWidth="1"/>
    <col min="1023" max="1023" width="8.28515625" style="1" customWidth="1"/>
    <col min="1024" max="1024" width="6.42578125" style="1" bestFit="1" customWidth="1"/>
    <col min="1025" max="1025" width="8.28515625" style="1" customWidth="1"/>
    <col min="1026" max="1026" width="7.28515625" style="1" customWidth="1"/>
    <col min="1027" max="1028" width="7.7109375" style="1"/>
    <col min="1029" max="1029" width="7.7109375" style="1" customWidth="1"/>
    <col min="1030" max="1272" width="7.7109375" style="1"/>
    <col min="1273" max="1273" width="12.85546875" style="1" customWidth="1"/>
    <col min="1274" max="1274" width="14" style="1" customWidth="1"/>
    <col min="1275" max="1275" width="8.42578125" style="1" customWidth="1"/>
    <col min="1276" max="1276" width="6.42578125" style="1" bestFit="1" customWidth="1"/>
    <col min="1277" max="1277" width="8.28515625" style="1" customWidth="1"/>
    <col min="1278" max="1278" width="6.42578125" style="1" bestFit="1" customWidth="1"/>
    <col min="1279" max="1279" width="8.28515625" style="1" customWidth="1"/>
    <col min="1280" max="1280" width="6.42578125" style="1" bestFit="1" customWidth="1"/>
    <col min="1281" max="1281" width="8.28515625" style="1" customWidth="1"/>
    <col min="1282" max="1282" width="7.28515625" style="1" customWidth="1"/>
    <col min="1283" max="1284" width="7.7109375" style="1"/>
    <col min="1285" max="1285" width="7.7109375" style="1" customWidth="1"/>
    <col min="1286" max="1528" width="7.7109375" style="1"/>
    <col min="1529" max="1529" width="12.85546875" style="1" customWidth="1"/>
    <col min="1530" max="1530" width="14" style="1" customWidth="1"/>
    <col min="1531" max="1531" width="8.42578125" style="1" customWidth="1"/>
    <col min="1532" max="1532" width="6.42578125" style="1" bestFit="1" customWidth="1"/>
    <col min="1533" max="1533" width="8.28515625" style="1" customWidth="1"/>
    <col min="1534" max="1534" width="6.42578125" style="1" bestFit="1" customWidth="1"/>
    <col min="1535" max="1535" width="8.28515625" style="1" customWidth="1"/>
    <col min="1536" max="1536" width="6.42578125" style="1" bestFit="1" customWidth="1"/>
    <col min="1537" max="1537" width="8.28515625" style="1" customWidth="1"/>
    <col min="1538" max="1538" width="7.28515625" style="1" customWidth="1"/>
    <col min="1539" max="1540" width="7.7109375" style="1"/>
    <col min="1541" max="1541" width="7.7109375" style="1" customWidth="1"/>
    <col min="1542" max="1784" width="7.7109375" style="1"/>
    <col min="1785" max="1785" width="12.85546875" style="1" customWidth="1"/>
    <col min="1786" max="1786" width="14" style="1" customWidth="1"/>
    <col min="1787" max="1787" width="8.42578125" style="1" customWidth="1"/>
    <col min="1788" max="1788" width="6.42578125" style="1" bestFit="1" customWidth="1"/>
    <col min="1789" max="1789" width="8.28515625" style="1" customWidth="1"/>
    <col min="1790" max="1790" width="6.42578125" style="1" bestFit="1" customWidth="1"/>
    <col min="1791" max="1791" width="8.28515625" style="1" customWidth="1"/>
    <col min="1792" max="1792" width="6.42578125" style="1" bestFit="1" customWidth="1"/>
    <col min="1793" max="1793" width="8.28515625" style="1" customWidth="1"/>
    <col min="1794" max="1794" width="7.28515625" style="1" customWidth="1"/>
    <col min="1795" max="1796" width="7.7109375" style="1"/>
    <col min="1797" max="1797" width="7.7109375" style="1" customWidth="1"/>
    <col min="1798" max="2040" width="7.7109375" style="1"/>
    <col min="2041" max="2041" width="12.85546875" style="1" customWidth="1"/>
    <col min="2042" max="2042" width="14" style="1" customWidth="1"/>
    <col min="2043" max="2043" width="8.42578125" style="1" customWidth="1"/>
    <col min="2044" max="2044" width="6.42578125" style="1" bestFit="1" customWidth="1"/>
    <col min="2045" max="2045" width="8.28515625" style="1" customWidth="1"/>
    <col min="2046" max="2046" width="6.42578125" style="1" bestFit="1" customWidth="1"/>
    <col min="2047" max="2047" width="8.28515625" style="1" customWidth="1"/>
    <col min="2048" max="2048" width="6.42578125" style="1" bestFit="1" customWidth="1"/>
    <col min="2049" max="2049" width="8.28515625" style="1" customWidth="1"/>
    <col min="2050" max="2050" width="7.28515625" style="1" customWidth="1"/>
    <col min="2051" max="2052" width="7.7109375" style="1"/>
    <col min="2053" max="2053" width="7.7109375" style="1" customWidth="1"/>
    <col min="2054" max="2296" width="7.7109375" style="1"/>
    <col min="2297" max="2297" width="12.85546875" style="1" customWidth="1"/>
    <col min="2298" max="2298" width="14" style="1" customWidth="1"/>
    <col min="2299" max="2299" width="8.42578125" style="1" customWidth="1"/>
    <col min="2300" max="2300" width="6.42578125" style="1" bestFit="1" customWidth="1"/>
    <col min="2301" max="2301" width="8.28515625" style="1" customWidth="1"/>
    <col min="2302" max="2302" width="6.42578125" style="1" bestFit="1" customWidth="1"/>
    <col min="2303" max="2303" width="8.28515625" style="1" customWidth="1"/>
    <col min="2304" max="2304" width="6.42578125" style="1" bestFit="1" customWidth="1"/>
    <col min="2305" max="2305" width="8.28515625" style="1" customWidth="1"/>
    <col min="2306" max="2306" width="7.28515625" style="1" customWidth="1"/>
    <col min="2307" max="2308" width="7.7109375" style="1"/>
    <col min="2309" max="2309" width="7.7109375" style="1" customWidth="1"/>
    <col min="2310" max="2552" width="7.7109375" style="1"/>
    <col min="2553" max="2553" width="12.85546875" style="1" customWidth="1"/>
    <col min="2554" max="2554" width="14" style="1" customWidth="1"/>
    <col min="2555" max="2555" width="8.42578125" style="1" customWidth="1"/>
    <col min="2556" max="2556" width="6.42578125" style="1" bestFit="1" customWidth="1"/>
    <col min="2557" max="2557" width="8.28515625" style="1" customWidth="1"/>
    <col min="2558" max="2558" width="6.42578125" style="1" bestFit="1" customWidth="1"/>
    <col min="2559" max="2559" width="8.28515625" style="1" customWidth="1"/>
    <col min="2560" max="2560" width="6.42578125" style="1" bestFit="1" customWidth="1"/>
    <col min="2561" max="2561" width="8.28515625" style="1" customWidth="1"/>
    <col min="2562" max="2562" width="7.28515625" style="1" customWidth="1"/>
    <col min="2563" max="2564" width="7.7109375" style="1"/>
    <col min="2565" max="2565" width="7.7109375" style="1" customWidth="1"/>
    <col min="2566" max="2808" width="7.7109375" style="1"/>
    <col min="2809" max="2809" width="12.85546875" style="1" customWidth="1"/>
    <col min="2810" max="2810" width="14" style="1" customWidth="1"/>
    <col min="2811" max="2811" width="8.42578125" style="1" customWidth="1"/>
    <col min="2812" max="2812" width="6.42578125" style="1" bestFit="1" customWidth="1"/>
    <col min="2813" max="2813" width="8.28515625" style="1" customWidth="1"/>
    <col min="2814" max="2814" width="6.42578125" style="1" bestFit="1" customWidth="1"/>
    <col min="2815" max="2815" width="8.28515625" style="1" customWidth="1"/>
    <col min="2816" max="2816" width="6.42578125" style="1" bestFit="1" customWidth="1"/>
    <col min="2817" max="2817" width="8.28515625" style="1" customWidth="1"/>
    <col min="2818" max="2818" width="7.28515625" style="1" customWidth="1"/>
    <col min="2819" max="2820" width="7.7109375" style="1"/>
    <col min="2821" max="2821" width="7.7109375" style="1" customWidth="1"/>
    <col min="2822" max="3064" width="7.7109375" style="1"/>
    <col min="3065" max="3065" width="12.85546875" style="1" customWidth="1"/>
    <col min="3066" max="3066" width="14" style="1" customWidth="1"/>
    <col min="3067" max="3067" width="8.42578125" style="1" customWidth="1"/>
    <col min="3068" max="3068" width="6.42578125" style="1" bestFit="1" customWidth="1"/>
    <col min="3069" max="3069" width="8.28515625" style="1" customWidth="1"/>
    <col min="3070" max="3070" width="6.42578125" style="1" bestFit="1" customWidth="1"/>
    <col min="3071" max="3071" width="8.28515625" style="1" customWidth="1"/>
    <col min="3072" max="3072" width="6.42578125" style="1" bestFit="1" customWidth="1"/>
    <col min="3073" max="3073" width="8.28515625" style="1" customWidth="1"/>
    <col min="3074" max="3074" width="7.28515625" style="1" customWidth="1"/>
    <col min="3075" max="3076" width="7.7109375" style="1"/>
    <col min="3077" max="3077" width="7.7109375" style="1" customWidth="1"/>
    <col min="3078" max="3320" width="7.7109375" style="1"/>
    <col min="3321" max="3321" width="12.85546875" style="1" customWidth="1"/>
    <col min="3322" max="3322" width="14" style="1" customWidth="1"/>
    <col min="3323" max="3323" width="8.42578125" style="1" customWidth="1"/>
    <col min="3324" max="3324" width="6.42578125" style="1" bestFit="1" customWidth="1"/>
    <col min="3325" max="3325" width="8.28515625" style="1" customWidth="1"/>
    <col min="3326" max="3326" width="6.42578125" style="1" bestFit="1" customWidth="1"/>
    <col min="3327" max="3327" width="8.28515625" style="1" customWidth="1"/>
    <col min="3328" max="3328" width="6.42578125" style="1" bestFit="1" customWidth="1"/>
    <col min="3329" max="3329" width="8.28515625" style="1" customWidth="1"/>
    <col min="3330" max="3330" width="7.28515625" style="1" customWidth="1"/>
    <col min="3331" max="3332" width="7.7109375" style="1"/>
    <col min="3333" max="3333" width="7.7109375" style="1" customWidth="1"/>
    <col min="3334" max="3576" width="7.7109375" style="1"/>
    <col min="3577" max="3577" width="12.85546875" style="1" customWidth="1"/>
    <col min="3578" max="3578" width="14" style="1" customWidth="1"/>
    <col min="3579" max="3579" width="8.42578125" style="1" customWidth="1"/>
    <col min="3580" max="3580" width="6.42578125" style="1" bestFit="1" customWidth="1"/>
    <col min="3581" max="3581" width="8.28515625" style="1" customWidth="1"/>
    <col min="3582" max="3582" width="6.42578125" style="1" bestFit="1" customWidth="1"/>
    <col min="3583" max="3583" width="8.28515625" style="1" customWidth="1"/>
    <col min="3584" max="3584" width="6.42578125" style="1" bestFit="1" customWidth="1"/>
    <col min="3585" max="3585" width="8.28515625" style="1" customWidth="1"/>
    <col min="3586" max="3586" width="7.28515625" style="1" customWidth="1"/>
    <col min="3587" max="3588" width="7.7109375" style="1"/>
    <col min="3589" max="3589" width="7.7109375" style="1" customWidth="1"/>
    <col min="3590" max="3832" width="7.7109375" style="1"/>
    <col min="3833" max="3833" width="12.85546875" style="1" customWidth="1"/>
    <col min="3834" max="3834" width="14" style="1" customWidth="1"/>
    <col min="3835" max="3835" width="8.42578125" style="1" customWidth="1"/>
    <col min="3836" max="3836" width="6.42578125" style="1" bestFit="1" customWidth="1"/>
    <col min="3837" max="3837" width="8.28515625" style="1" customWidth="1"/>
    <col min="3838" max="3838" width="6.42578125" style="1" bestFit="1" customWidth="1"/>
    <col min="3839" max="3839" width="8.28515625" style="1" customWidth="1"/>
    <col min="3840" max="3840" width="6.42578125" style="1" bestFit="1" customWidth="1"/>
    <col min="3841" max="3841" width="8.28515625" style="1" customWidth="1"/>
    <col min="3842" max="3842" width="7.28515625" style="1" customWidth="1"/>
    <col min="3843" max="3844" width="7.7109375" style="1"/>
    <col min="3845" max="3845" width="7.7109375" style="1" customWidth="1"/>
    <col min="3846" max="4088" width="7.7109375" style="1"/>
    <col min="4089" max="4089" width="12.85546875" style="1" customWidth="1"/>
    <col min="4090" max="4090" width="14" style="1" customWidth="1"/>
    <col min="4091" max="4091" width="8.42578125" style="1" customWidth="1"/>
    <col min="4092" max="4092" width="6.42578125" style="1" bestFit="1" customWidth="1"/>
    <col min="4093" max="4093" width="8.28515625" style="1" customWidth="1"/>
    <col min="4094" max="4094" width="6.42578125" style="1" bestFit="1" customWidth="1"/>
    <col min="4095" max="4095" width="8.28515625" style="1" customWidth="1"/>
    <col min="4096" max="4096" width="6.42578125" style="1" bestFit="1" customWidth="1"/>
    <col min="4097" max="4097" width="8.28515625" style="1" customWidth="1"/>
    <col min="4098" max="4098" width="7.28515625" style="1" customWidth="1"/>
    <col min="4099" max="4100" width="7.7109375" style="1"/>
    <col min="4101" max="4101" width="7.7109375" style="1" customWidth="1"/>
    <col min="4102" max="4344" width="7.7109375" style="1"/>
    <col min="4345" max="4345" width="12.85546875" style="1" customWidth="1"/>
    <col min="4346" max="4346" width="14" style="1" customWidth="1"/>
    <col min="4347" max="4347" width="8.42578125" style="1" customWidth="1"/>
    <col min="4348" max="4348" width="6.42578125" style="1" bestFit="1" customWidth="1"/>
    <col min="4349" max="4349" width="8.28515625" style="1" customWidth="1"/>
    <col min="4350" max="4350" width="6.42578125" style="1" bestFit="1" customWidth="1"/>
    <col min="4351" max="4351" width="8.28515625" style="1" customWidth="1"/>
    <col min="4352" max="4352" width="6.42578125" style="1" bestFit="1" customWidth="1"/>
    <col min="4353" max="4353" width="8.28515625" style="1" customWidth="1"/>
    <col min="4354" max="4354" width="7.28515625" style="1" customWidth="1"/>
    <col min="4355" max="4356" width="7.7109375" style="1"/>
    <col min="4357" max="4357" width="7.7109375" style="1" customWidth="1"/>
    <col min="4358" max="4600" width="7.7109375" style="1"/>
    <col min="4601" max="4601" width="12.85546875" style="1" customWidth="1"/>
    <col min="4602" max="4602" width="14" style="1" customWidth="1"/>
    <col min="4603" max="4603" width="8.42578125" style="1" customWidth="1"/>
    <col min="4604" max="4604" width="6.42578125" style="1" bestFit="1" customWidth="1"/>
    <col min="4605" max="4605" width="8.28515625" style="1" customWidth="1"/>
    <col min="4606" max="4606" width="6.42578125" style="1" bestFit="1" customWidth="1"/>
    <col min="4607" max="4607" width="8.28515625" style="1" customWidth="1"/>
    <col min="4608" max="4608" width="6.42578125" style="1" bestFit="1" customWidth="1"/>
    <col min="4609" max="4609" width="8.28515625" style="1" customWidth="1"/>
    <col min="4610" max="4610" width="7.28515625" style="1" customWidth="1"/>
    <col min="4611" max="4612" width="7.7109375" style="1"/>
    <col min="4613" max="4613" width="7.7109375" style="1" customWidth="1"/>
    <col min="4614" max="4856" width="7.7109375" style="1"/>
    <col min="4857" max="4857" width="12.85546875" style="1" customWidth="1"/>
    <col min="4858" max="4858" width="14" style="1" customWidth="1"/>
    <col min="4859" max="4859" width="8.42578125" style="1" customWidth="1"/>
    <col min="4860" max="4860" width="6.42578125" style="1" bestFit="1" customWidth="1"/>
    <col min="4861" max="4861" width="8.28515625" style="1" customWidth="1"/>
    <col min="4862" max="4862" width="6.42578125" style="1" bestFit="1" customWidth="1"/>
    <col min="4863" max="4863" width="8.28515625" style="1" customWidth="1"/>
    <col min="4864" max="4864" width="6.42578125" style="1" bestFit="1" customWidth="1"/>
    <col min="4865" max="4865" width="8.28515625" style="1" customWidth="1"/>
    <col min="4866" max="4866" width="7.28515625" style="1" customWidth="1"/>
    <col min="4867" max="4868" width="7.7109375" style="1"/>
    <col min="4869" max="4869" width="7.7109375" style="1" customWidth="1"/>
    <col min="4870" max="5112" width="7.7109375" style="1"/>
    <col min="5113" max="5113" width="12.85546875" style="1" customWidth="1"/>
    <col min="5114" max="5114" width="14" style="1" customWidth="1"/>
    <col min="5115" max="5115" width="8.42578125" style="1" customWidth="1"/>
    <col min="5116" max="5116" width="6.42578125" style="1" bestFit="1" customWidth="1"/>
    <col min="5117" max="5117" width="8.28515625" style="1" customWidth="1"/>
    <col min="5118" max="5118" width="6.42578125" style="1" bestFit="1" customWidth="1"/>
    <col min="5119" max="5119" width="8.28515625" style="1" customWidth="1"/>
    <col min="5120" max="5120" width="6.42578125" style="1" bestFit="1" customWidth="1"/>
    <col min="5121" max="5121" width="8.28515625" style="1" customWidth="1"/>
    <col min="5122" max="5122" width="7.28515625" style="1" customWidth="1"/>
    <col min="5123" max="5124" width="7.7109375" style="1"/>
    <col min="5125" max="5125" width="7.7109375" style="1" customWidth="1"/>
    <col min="5126" max="5368" width="7.7109375" style="1"/>
    <col min="5369" max="5369" width="12.85546875" style="1" customWidth="1"/>
    <col min="5370" max="5370" width="14" style="1" customWidth="1"/>
    <col min="5371" max="5371" width="8.42578125" style="1" customWidth="1"/>
    <col min="5372" max="5372" width="6.42578125" style="1" bestFit="1" customWidth="1"/>
    <col min="5373" max="5373" width="8.28515625" style="1" customWidth="1"/>
    <col min="5374" max="5374" width="6.42578125" style="1" bestFit="1" customWidth="1"/>
    <col min="5375" max="5375" width="8.28515625" style="1" customWidth="1"/>
    <col min="5376" max="5376" width="6.42578125" style="1" bestFit="1" customWidth="1"/>
    <col min="5377" max="5377" width="8.28515625" style="1" customWidth="1"/>
    <col min="5378" max="5378" width="7.28515625" style="1" customWidth="1"/>
    <col min="5379" max="5380" width="7.7109375" style="1"/>
    <col min="5381" max="5381" width="7.7109375" style="1" customWidth="1"/>
    <col min="5382" max="5624" width="7.7109375" style="1"/>
    <col min="5625" max="5625" width="12.85546875" style="1" customWidth="1"/>
    <col min="5626" max="5626" width="14" style="1" customWidth="1"/>
    <col min="5627" max="5627" width="8.42578125" style="1" customWidth="1"/>
    <col min="5628" max="5628" width="6.42578125" style="1" bestFit="1" customWidth="1"/>
    <col min="5629" max="5629" width="8.28515625" style="1" customWidth="1"/>
    <col min="5630" max="5630" width="6.42578125" style="1" bestFit="1" customWidth="1"/>
    <col min="5631" max="5631" width="8.28515625" style="1" customWidth="1"/>
    <col min="5632" max="5632" width="6.42578125" style="1" bestFit="1" customWidth="1"/>
    <col min="5633" max="5633" width="8.28515625" style="1" customWidth="1"/>
    <col min="5634" max="5634" width="7.28515625" style="1" customWidth="1"/>
    <col min="5635" max="5636" width="7.7109375" style="1"/>
    <col min="5637" max="5637" width="7.7109375" style="1" customWidth="1"/>
    <col min="5638" max="5880" width="7.7109375" style="1"/>
    <col min="5881" max="5881" width="12.85546875" style="1" customWidth="1"/>
    <col min="5882" max="5882" width="14" style="1" customWidth="1"/>
    <col min="5883" max="5883" width="8.42578125" style="1" customWidth="1"/>
    <col min="5884" max="5884" width="6.42578125" style="1" bestFit="1" customWidth="1"/>
    <col min="5885" max="5885" width="8.28515625" style="1" customWidth="1"/>
    <col min="5886" max="5886" width="6.42578125" style="1" bestFit="1" customWidth="1"/>
    <col min="5887" max="5887" width="8.28515625" style="1" customWidth="1"/>
    <col min="5888" max="5888" width="6.42578125" style="1" bestFit="1" customWidth="1"/>
    <col min="5889" max="5889" width="8.28515625" style="1" customWidth="1"/>
    <col min="5890" max="5890" width="7.28515625" style="1" customWidth="1"/>
    <col min="5891" max="5892" width="7.7109375" style="1"/>
    <col min="5893" max="5893" width="7.7109375" style="1" customWidth="1"/>
    <col min="5894" max="6136" width="7.7109375" style="1"/>
    <col min="6137" max="6137" width="12.85546875" style="1" customWidth="1"/>
    <col min="6138" max="6138" width="14" style="1" customWidth="1"/>
    <col min="6139" max="6139" width="8.42578125" style="1" customWidth="1"/>
    <col min="6140" max="6140" width="6.42578125" style="1" bestFit="1" customWidth="1"/>
    <col min="6141" max="6141" width="8.28515625" style="1" customWidth="1"/>
    <col min="6142" max="6142" width="6.42578125" style="1" bestFit="1" customWidth="1"/>
    <col min="6143" max="6143" width="8.28515625" style="1" customWidth="1"/>
    <col min="6144" max="6144" width="6.42578125" style="1" bestFit="1" customWidth="1"/>
    <col min="6145" max="6145" width="8.28515625" style="1" customWidth="1"/>
    <col min="6146" max="6146" width="7.28515625" style="1" customWidth="1"/>
    <col min="6147" max="6148" width="7.7109375" style="1"/>
    <col min="6149" max="6149" width="7.7109375" style="1" customWidth="1"/>
    <col min="6150" max="6392" width="7.7109375" style="1"/>
    <col min="6393" max="6393" width="12.85546875" style="1" customWidth="1"/>
    <col min="6394" max="6394" width="14" style="1" customWidth="1"/>
    <col min="6395" max="6395" width="8.42578125" style="1" customWidth="1"/>
    <col min="6396" max="6396" width="6.42578125" style="1" bestFit="1" customWidth="1"/>
    <col min="6397" max="6397" width="8.28515625" style="1" customWidth="1"/>
    <col min="6398" max="6398" width="6.42578125" style="1" bestFit="1" customWidth="1"/>
    <col min="6399" max="6399" width="8.28515625" style="1" customWidth="1"/>
    <col min="6400" max="6400" width="6.42578125" style="1" bestFit="1" customWidth="1"/>
    <col min="6401" max="6401" width="8.28515625" style="1" customWidth="1"/>
    <col min="6402" max="6402" width="7.28515625" style="1" customWidth="1"/>
    <col min="6403" max="6404" width="7.7109375" style="1"/>
    <col min="6405" max="6405" width="7.7109375" style="1" customWidth="1"/>
    <col min="6406" max="6648" width="7.7109375" style="1"/>
    <col min="6649" max="6649" width="12.85546875" style="1" customWidth="1"/>
    <col min="6650" max="6650" width="14" style="1" customWidth="1"/>
    <col min="6651" max="6651" width="8.42578125" style="1" customWidth="1"/>
    <col min="6652" max="6652" width="6.42578125" style="1" bestFit="1" customWidth="1"/>
    <col min="6653" max="6653" width="8.28515625" style="1" customWidth="1"/>
    <col min="6654" max="6654" width="6.42578125" style="1" bestFit="1" customWidth="1"/>
    <col min="6655" max="6655" width="8.28515625" style="1" customWidth="1"/>
    <col min="6656" max="6656" width="6.42578125" style="1" bestFit="1" customWidth="1"/>
    <col min="6657" max="6657" width="8.28515625" style="1" customWidth="1"/>
    <col min="6658" max="6658" width="7.28515625" style="1" customWidth="1"/>
    <col min="6659" max="6660" width="7.7109375" style="1"/>
    <col min="6661" max="6661" width="7.7109375" style="1" customWidth="1"/>
    <col min="6662" max="6904" width="7.7109375" style="1"/>
    <col min="6905" max="6905" width="12.85546875" style="1" customWidth="1"/>
    <col min="6906" max="6906" width="14" style="1" customWidth="1"/>
    <col min="6907" max="6907" width="8.42578125" style="1" customWidth="1"/>
    <col min="6908" max="6908" width="6.42578125" style="1" bestFit="1" customWidth="1"/>
    <col min="6909" max="6909" width="8.28515625" style="1" customWidth="1"/>
    <col min="6910" max="6910" width="6.42578125" style="1" bestFit="1" customWidth="1"/>
    <col min="6911" max="6911" width="8.28515625" style="1" customWidth="1"/>
    <col min="6912" max="6912" width="6.42578125" style="1" bestFit="1" customWidth="1"/>
    <col min="6913" max="6913" width="8.28515625" style="1" customWidth="1"/>
    <col min="6914" max="6914" width="7.28515625" style="1" customWidth="1"/>
    <col min="6915" max="6916" width="7.7109375" style="1"/>
    <col min="6917" max="6917" width="7.7109375" style="1" customWidth="1"/>
    <col min="6918" max="7160" width="7.7109375" style="1"/>
    <col min="7161" max="7161" width="12.85546875" style="1" customWidth="1"/>
    <col min="7162" max="7162" width="14" style="1" customWidth="1"/>
    <col min="7163" max="7163" width="8.42578125" style="1" customWidth="1"/>
    <col min="7164" max="7164" width="6.42578125" style="1" bestFit="1" customWidth="1"/>
    <col min="7165" max="7165" width="8.28515625" style="1" customWidth="1"/>
    <col min="7166" max="7166" width="6.42578125" style="1" bestFit="1" customWidth="1"/>
    <col min="7167" max="7167" width="8.28515625" style="1" customWidth="1"/>
    <col min="7168" max="7168" width="6.42578125" style="1" bestFit="1" customWidth="1"/>
    <col min="7169" max="7169" width="8.28515625" style="1" customWidth="1"/>
    <col min="7170" max="7170" width="7.28515625" style="1" customWidth="1"/>
    <col min="7171" max="7172" width="7.7109375" style="1"/>
    <col min="7173" max="7173" width="7.7109375" style="1" customWidth="1"/>
    <col min="7174" max="7416" width="7.7109375" style="1"/>
    <col min="7417" max="7417" width="12.85546875" style="1" customWidth="1"/>
    <col min="7418" max="7418" width="14" style="1" customWidth="1"/>
    <col min="7419" max="7419" width="8.42578125" style="1" customWidth="1"/>
    <col min="7420" max="7420" width="6.42578125" style="1" bestFit="1" customWidth="1"/>
    <col min="7421" max="7421" width="8.28515625" style="1" customWidth="1"/>
    <col min="7422" max="7422" width="6.42578125" style="1" bestFit="1" customWidth="1"/>
    <col min="7423" max="7423" width="8.28515625" style="1" customWidth="1"/>
    <col min="7424" max="7424" width="6.42578125" style="1" bestFit="1" customWidth="1"/>
    <col min="7425" max="7425" width="8.28515625" style="1" customWidth="1"/>
    <col min="7426" max="7426" width="7.28515625" style="1" customWidth="1"/>
    <col min="7427" max="7428" width="7.7109375" style="1"/>
    <col min="7429" max="7429" width="7.7109375" style="1" customWidth="1"/>
    <col min="7430" max="7672" width="7.7109375" style="1"/>
    <col min="7673" max="7673" width="12.85546875" style="1" customWidth="1"/>
    <col min="7674" max="7674" width="14" style="1" customWidth="1"/>
    <col min="7675" max="7675" width="8.42578125" style="1" customWidth="1"/>
    <col min="7676" max="7676" width="6.42578125" style="1" bestFit="1" customWidth="1"/>
    <col min="7677" max="7677" width="8.28515625" style="1" customWidth="1"/>
    <col min="7678" max="7678" width="6.42578125" style="1" bestFit="1" customWidth="1"/>
    <col min="7679" max="7679" width="8.28515625" style="1" customWidth="1"/>
    <col min="7680" max="7680" width="6.42578125" style="1" bestFit="1" customWidth="1"/>
    <col min="7681" max="7681" width="8.28515625" style="1" customWidth="1"/>
    <col min="7682" max="7682" width="7.28515625" style="1" customWidth="1"/>
    <col min="7683" max="7684" width="7.7109375" style="1"/>
    <col min="7685" max="7685" width="7.7109375" style="1" customWidth="1"/>
    <col min="7686" max="7928" width="7.7109375" style="1"/>
    <col min="7929" max="7929" width="12.85546875" style="1" customWidth="1"/>
    <col min="7930" max="7930" width="14" style="1" customWidth="1"/>
    <col min="7931" max="7931" width="8.42578125" style="1" customWidth="1"/>
    <col min="7932" max="7932" width="6.42578125" style="1" bestFit="1" customWidth="1"/>
    <col min="7933" max="7933" width="8.28515625" style="1" customWidth="1"/>
    <col min="7934" max="7934" width="6.42578125" style="1" bestFit="1" customWidth="1"/>
    <col min="7935" max="7935" width="8.28515625" style="1" customWidth="1"/>
    <col min="7936" max="7936" width="6.42578125" style="1" bestFit="1" customWidth="1"/>
    <col min="7937" max="7937" width="8.28515625" style="1" customWidth="1"/>
    <col min="7938" max="7938" width="7.28515625" style="1" customWidth="1"/>
    <col min="7939" max="7940" width="7.7109375" style="1"/>
    <col min="7941" max="7941" width="7.7109375" style="1" customWidth="1"/>
    <col min="7942" max="8184" width="7.7109375" style="1"/>
    <col min="8185" max="8185" width="12.85546875" style="1" customWidth="1"/>
    <col min="8186" max="8186" width="14" style="1" customWidth="1"/>
    <col min="8187" max="8187" width="8.42578125" style="1" customWidth="1"/>
    <col min="8188" max="8188" width="6.42578125" style="1" bestFit="1" customWidth="1"/>
    <col min="8189" max="8189" width="8.28515625" style="1" customWidth="1"/>
    <col min="8190" max="8190" width="6.42578125" style="1" bestFit="1" customWidth="1"/>
    <col min="8191" max="8191" width="8.28515625" style="1" customWidth="1"/>
    <col min="8192" max="8192" width="6.42578125" style="1" bestFit="1" customWidth="1"/>
    <col min="8193" max="8193" width="8.28515625" style="1" customWidth="1"/>
    <col min="8194" max="8194" width="7.28515625" style="1" customWidth="1"/>
    <col min="8195" max="8196" width="7.7109375" style="1"/>
    <col min="8197" max="8197" width="7.7109375" style="1" customWidth="1"/>
    <col min="8198" max="8440" width="7.7109375" style="1"/>
    <col min="8441" max="8441" width="12.85546875" style="1" customWidth="1"/>
    <col min="8442" max="8442" width="14" style="1" customWidth="1"/>
    <col min="8443" max="8443" width="8.42578125" style="1" customWidth="1"/>
    <col min="8444" max="8444" width="6.42578125" style="1" bestFit="1" customWidth="1"/>
    <col min="8445" max="8445" width="8.28515625" style="1" customWidth="1"/>
    <col min="8446" max="8446" width="6.42578125" style="1" bestFit="1" customWidth="1"/>
    <col min="8447" max="8447" width="8.28515625" style="1" customWidth="1"/>
    <col min="8448" max="8448" width="6.42578125" style="1" bestFit="1" customWidth="1"/>
    <col min="8449" max="8449" width="8.28515625" style="1" customWidth="1"/>
    <col min="8450" max="8450" width="7.28515625" style="1" customWidth="1"/>
    <col min="8451" max="8452" width="7.7109375" style="1"/>
    <col min="8453" max="8453" width="7.7109375" style="1" customWidth="1"/>
    <col min="8454" max="8696" width="7.7109375" style="1"/>
    <col min="8697" max="8697" width="12.85546875" style="1" customWidth="1"/>
    <col min="8698" max="8698" width="14" style="1" customWidth="1"/>
    <col min="8699" max="8699" width="8.42578125" style="1" customWidth="1"/>
    <col min="8700" max="8700" width="6.42578125" style="1" bestFit="1" customWidth="1"/>
    <col min="8701" max="8701" width="8.28515625" style="1" customWidth="1"/>
    <col min="8702" max="8702" width="6.42578125" style="1" bestFit="1" customWidth="1"/>
    <col min="8703" max="8703" width="8.28515625" style="1" customWidth="1"/>
    <col min="8704" max="8704" width="6.42578125" style="1" bestFit="1" customWidth="1"/>
    <col min="8705" max="8705" width="8.28515625" style="1" customWidth="1"/>
    <col min="8706" max="8706" width="7.28515625" style="1" customWidth="1"/>
    <col min="8707" max="8708" width="7.7109375" style="1"/>
    <col min="8709" max="8709" width="7.7109375" style="1" customWidth="1"/>
    <col min="8710" max="8952" width="7.7109375" style="1"/>
    <col min="8953" max="8953" width="12.85546875" style="1" customWidth="1"/>
    <col min="8954" max="8954" width="14" style="1" customWidth="1"/>
    <col min="8955" max="8955" width="8.42578125" style="1" customWidth="1"/>
    <col min="8956" max="8956" width="6.42578125" style="1" bestFit="1" customWidth="1"/>
    <col min="8957" max="8957" width="8.28515625" style="1" customWidth="1"/>
    <col min="8958" max="8958" width="6.42578125" style="1" bestFit="1" customWidth="1"/>
    <col min="8959" max="8959" width="8.28515625" style="1" customWidth="1"/>
    <col min="8960" max="8960" width="6.42578125" style="1" bestFit="1" customWidth="1"/>
    <col min="8961" max="8961" width="8.28515625" style="1" customWidth="1"/>
    <col min="8962" max="8962" width="7.28515625" style="1" customWidth="1"/>
    <col min="8963" max="8964" width="7.7109375" style="1"/>
    <col min="8965" max="8965" width="7.7109375" style="1" customWidth="1"/>
    <col min="8966" max="9208" width="7.7109375" style="1"/>
    <col min="9209" max="9209" width="12.85546875" style="1" customWidth="1"/>
    <col min="9210" max="9210" width="14" style="1" customWidth="1"/>
    <col min="9211" max="9211" width="8.42578125" style="1" customWidth="1"/>
    <col min="9212" max="9212" width="6.42578125" style="1" bestFit="1" customWidth="1"/>
    <col min="9213" max="9213" width="8.28515625" style="1" customWidth="1"/>
    <col min="9214" max="9214" width="6.42578125" style="1" bestFit="1" customWidth="1"/>
    <col min="9215" max="9215" width="8.28515625" style="1" customWidth="1"/>
    <col min="9216" max="9216" width="6.42578125" style="1" bestFit="1" customWidth="1"/>
    <col min="9217" max="9217" width="8.28515625" style="1" customWidth="1"/>
    <col min="9218" max="9218" width="7.28515625" style="1" customWidth="1"/>
    <col min="9219" max="9220" width="7.7109375" style="1"/>
    <col min="9221" max="9221" width="7.7109375" style="1" customWidth="1"/>
    <col min="9222" max="9464" width="7.7109375" style="1"/>
    <col min="9465" max="9465" width="12.85546875" style="1" customWidth="1"/>
    <col min="9466" max="9466" width="14" style="1" customWidth="1"/>
    <col min="9467" max="9467" width="8.42578125" style="1" customWidth="1"/>
    <col min="9468" max="9468" width="6.42578125" style="1" bestFit="1" customWidth="1"/>
    <col min="9469" max="9469" width="8.28515625" style="1" customWidth="1"/>
    <col min="9470" max="9470" width="6.42578125" style="1" bestFit="1" customWidth="1"/>
    <col min="9471" max="9471" width="8.28515625" style="1" customWidth="1"/>
    <col min="9472" max="9472" width="6.42578125" style="1" bestFit="1" customWidth="1"/>
    <col min="9473" max="9473" width="8.28515625" style="1" customWidth="1"/>
    <col min="9474" max="9474" width="7.28515625" style="1" customWidth="1"/>
    <col min="9475" max="9476" width="7.7109375" style="1"/>
    <col min="9477" max="9477" width="7.7109375" style="1" customWidth="1"/>
    <col min="9478" max="9720" width="7.7109375" style="1"/>
    <col min="9721" max="9721" width="12.85546875" style="1" customWidth="1"/>
    <col min="9722" max="9722" width="14" style="1" customWidth="1"/>
    <col min="9723" max="9723" width="8.42578125" style="1" customWidth="1"/>
    <col min="9724" max="9724" width="6.42578125" style="1" bestFit="1" customWidth="1"/>
    <col min="9725" max="9725" width="8.28515625" style="1" customWidth="1"/>
    <col min="9726" max="9726" width="6.42578125" style="1" bestFit="1" customWidth="1"/>
    <col min="9727" max="9727" width="8.28515625" style="1" customWidth="1"/>
    <col min="9728" max="9728" width="6.42578125" style="1" bestFit="1" customWidth="1"/>
    <col min="9729" max="9729" width="8.28515625" style="1" customWidth="1"/>
    <col min="9730" max="9730" width="7.28515625" style="1" customWidth="1"/>
    <col min="9731" max="9732" width="7.7109375" style="1"/>
    <col min="9733" max="9733" width="7.7109375" style="1" customWidth="1"/>
    <col min="9734" max="9976" width="7.7109375" style="1"/>
    <col min="9977" max="9977" width="12.85546875" style="1" customWidth="1"/>
    <col min="9978" max="9978" width="14" style="1" customWidth="1"/>
    <col min="9979" max="9979" width="8.42578125" style="1" customWidth="1"/>
    <col min="9980" max="9980" width="6.42578125" style="1" bestFit="1" customWidth="1"/>
    <col min="9981" max="9981" width="8.28515625" style="1" customWidth="1"/>
    <col min="9982" max="9982" width="6.42578125" style="1" bestFit="1" customWidth="1"/>
    <col min="9983" max="9983" width="8.28515625" style="1" customWidth="1"/>
    <col min="9984" max="9984" width="6.42578125" style="1" bestFit="1" customWidth="1"/>
    <col min="9985" max="9985" width="8.28515625" style="1" customWidth="1"/>
    <col min="9986" max="9986" width="7.28515625" style="1" customWidth="1"/>
    <col min="9987" max="9988" width="7.7109375" style="1"/>
    <col min="9989" max="9989" width="7.7109375" style="1" customWidth="1"/>
    <col min="9990" max="10232" width="7.7109375" style="1"/>
    <col min="10233" max="10233" width="12.85546875" style="1" customWidth="1"/>
    <col min="10234" max="10234" width="14" style="1" customWidth="1"/>
    <col min="10235" max="10235" width="8.42578125" style="1" customWidth="1"/>
    <col min="10236" max="10236" width="6.42578125" style="1" bestFit="1" customWidth="1"/>
    <col min="10237" max="10237" width="8.28515625" style="1" customWidth="1"/>
    <col min="10238" max="10238" width="6.42578125" style="1" bestFit="1" customWidth="1"/>
    <col min="10239" max="10239" width="8.28515625" style="1" customWidth="1"/>
    <col min="10240" max="10240" width="6.42578125" style="1" bestFit="1" customWidth="1"/>
    <col min="10241" max="10241" width="8.28515625" style="1" customWidth="1"/>
    <col min="10242" max="10242" width="7.28515625" style="1" customWidth="1"/>
    <col min="10243" max="10244" width="7.7109375" style="1"/>
    <col min="10245" max="10245" width="7.7109375" style="1" customWidth="1"/>
    <col min="10246" max="10488" width="7.7109375" style="1"/>
    <col min="10489" max="10489" width="12.85546875" style="1" customWidth="1"/>
    <col min="10490" max="10490" width="14" style="1" customWidth="1"/>
    <col min="10491" max="10491" width="8.42578125" style="1" customWidth="1"/>
    <col min="10492" max="10492" width="6.42578125" style="1" bestFit="1" customWidth="1"/>
    <col min="10493" max="10493" width="8.28515625" style="1" customWidth="1"/>
    <col min="10494" max="10494" width="6.42578125" style="1" bestFit="1" customWidth="1"/>
    <col min="10495" max="10495" width="8.28515625" style="1" customWidth="1"/>
    <col min="10496" max="10496" width="6.42578125" style="1" bestFit="1" customWidth="1"/>
    <col min="10497" max="10497" width="8.28515625" style="1" customWidth="1"/>
    <col min="10498" max="10498" width="7.28515625" style="1" customWidth="1"/>
    <col min="10499" max="10500" width="7.7109375" style="1"/>
    <col min="10501" max="10501" width="7.7109375" style="1" customWidth="1"/>
    <col min="10502" max="10744" width="7.7109375" style="1"/>
    <col min="10745" max="10745" width="12.85546875" style="1" customWidth="1"/>
    <col min="10746" max="10746" width="14" style="1" customWidth="1"/>
    <col min="10747" max="10747" width="8.42578125" style="1" customWidth="1"/>
    <col min="10748" max="10748" width="6.42578125" style="1" bestFit="1" customWidth="1"/>
    <col min="10749" max="10749" width="8.28515625" style="1" customWidth="1"/>
    <col min="10750" max="10750" width="6.42578125" style="1" bestFit="1" customWidth="1"/>
    <col min="10751" max="10751" width="8.28515625" style="1" customWidth="1"/>
    <col min="10752" max="10752" width="6.42578125" style="1" bestFit="1" customWidth="1"/>
    <col min="10753" max="10753" width="8.28515625" style="1" customWidth="1"/>
    <col min="10754" max="10754" width="7.28515625" style="1" customWidth="1"/>
    <col min="10755" max="10756" width="7.7109375" style="1"/>
    <col min="10757" max="10757" width="7.7109375" style="1" customWidth="1"/>
    <col min="10758" max="11000" width="7.7109375" style="1"/>
    <col min="11001" max="11001" width="12.85546875" style="1" customWidth="1"/>
    <col min="11002" max="11002" width="14" style="1" customWidth="1"/>
    <col min="11003" max="11003" width="8.42578125" style="1" customWidth="1"/>
    <col min="11004" max="11004" width="6.42578125" style="1" bestFit="1" customWidth="1"/>
    <col min="11005" max="11005" width="8.28515625" style="1" customWidth="1"/>
    <col min="11006" max="11006" width="6.42578125" style="1" bestFit="1" customWidth="1"/>
    <col min="11007" max="11007" width="8.28515625" style="1" customWidth="1"/>
    <col min="11008" max="11008" width="6.42578125" style="1" bestFit="1" customWidth="1"/>
    <col min="11009" max="11009" width="8.28515625" style="1" customWidth="1"/>
    <col min="11010" max="11010" width="7.28515625" style="1" customWidth="1"/>
    <col min="11011" max="11012" width="7.7109375" style="1"/>
    <col min="11013" max="11013" width="7.7109375" style="1" customWidth="1"/>
    <col min="11014" max="11256" width="7.7109375" style="1"/>
    <col min="11257" max="11257" width="12.85546875" style="1" customWidth="1"/>
    <col min="11258" max="11258" width="14" style="1" customWidth="1"/>
    <col min="11259" max="11259" width="8.42578125" style="1" customWidth="1"/>
    <col min="11260" max="11260" width="6.42578125" style="1" bestFit="1" customWidth="1"/>
    <col min="11261" max="11261" width="8.28515625" style="1" customWidth="1"/>
    <col min="11262" max="11262" width="6.42578125" style="1" bestFit="1" customWidth="1"/>
    <col min="11263" max="11263" width="8.28515625" style="1" customWidth="1"/>
    <col min="11264" max="11264" width="6.42578125" style="1" bestFit="1" customWidth="1"/>
    <col min="11265" max="11265" width="8.28515625" style="1" customWidth="1"/>
    <col min="11266" max="11266" width="7.28515625" style="1" customWidth="1"/>
    <col min="11267" max="11268" width="7.7109375" style="1"/>
    <col min="11269" max="11269" width="7.7109375" style="1" customWidth="1"/>
    <col min="11270" max="11512" width="7.7109375" style="1"/>
    <col min="11513" max="11513" width="12.85546875" style="1" customWidth="1"/>
    <col min="11514" max="11514" width="14" style="1" customWidth="1"/>
    <col min="11515" max="11515" width="8.42578125" style="1" customWidth="1"/>
    <col min="11516" max="11516" width="6.42578125" style="1" bestFit="1" customWidth="1"/>
    <col min="11517" max="11517" width="8.28515625" style="1" customWidth="1"/>
    <col min="11518" max="11518" width="6.42578125" style="1" bestFit="1" customWidth="1"/>
    <col min="11519" max="11519" width="8.28515625" style="1" customWidth="1"/>
    <col min="11520" max="11520" width="6.42578125" style="1" bestFit="1" customWidth="1"/>
    <col min="11521" max="11521" width="8.28515625" style="1" customWidth="1"/>
    <col min="11522" max="11522" width="7.28515625" style="1" customWidth="1"/>
    <col min="11523" max="11524" width="7.7109375" style="1"/>
    <col min="11525" max="11525" width="7.7109375" style="1" customWidth="1"/>
    <col min="11526" max="11768" width="7.7109375" style="1"/>
    <col min="11769" max="11769" width="12.85546875" style="1" customWidth="1"/>
    <col min="11770" max="11770" width="14" style="1" customWidth="1"/>
    <col min="11771" max="11771" width="8.42578125" style="1" customWidth="1"/>
    <col min="11772" max="11772" width="6.42578125" style="1" bestFit="1" customWidth="1"/>
    <col min="11773" max="11773" width="8.28515625" style="1" customWidth="1"/>
    <col min="11774" max="11774" width="6.42578125" style="1" bestFit="1" customWidth="1"/>
    <col min="11775" max="11775" width="8.28515625" style="1" customWidth="1"/>
    <col min="11776" max="11776" width="6.42578125" style="1" bestFit="1" customWidth="1"/>
    <col min="11777" max="11777" width="8.28515625" style="1" customWidth="1"/>
    <col min="11778" max="11778" width="7.28515625" style="1" customWidth="1"/>
    <col min="11779" max="11780" width="7.7109375" style="1"/>
    <col min="11781" max="11781" width="7.7109375" style="1" customWidth="1"/>
    <col min="11782" max="12024" width="7.7109375" style="1"/>
    <col min="12025" max="12025" width="12.85546875" style="1" customWidth="1"/>
    <col min="12026" max="12026" width="14" style="1" customWidth="1"/>
    <col min="12027" max="12027" width="8.42578125" style="1" customWidth="1"/>
    <col min="12028" max="12028" width="6.42578125" style="1" bestFit="1" customWidth="1"/>
    <col min="12029" max="12029" width="8.28515625" style="1" customWidth="1"/>
    <col min="12030" max="12030" width="6.42578125" style="1" bestFit="1" customWidth="1"/>
    <col min="12031" max="12031" width="8.28515625" style="1" customWidth="1"/>
    <col min="12032" max="12032" width="6.42578125" style="1" bestFit="1" customWidth="1"/>
    <col min="12033" max="12033" width="8.28515625" style="1" customWidth="1"/>
    <col min="12034" max="12034" width="7.28515625" style="1" customWidth="1"/>
    <col min="12035" max="12036" width="7.7109375" style="1"/>
    <col min="12037" max="12037" width="7.7109375" style="1" customWidth="1"/>
    <col min="12038" max="12280" width="7.7109375" style="1"/>
    <col min="12281" max="12281" width="12.85546875" style="1" customWidth="1"/>
    <col min="12282" max="12282" width="14" style="1" customWidth="1"/>
    <col min="12283" max="12283" width="8.42578125" style="1" customWidth="1"/>
    <col min="12284" max="12284" width="6.42578125" style="1" bestFit="1" customWidth="1"/>
    <col min="12285" max="12285" width="8.28515625" style="1" customWidth="1"/>
    <col min="12286" max="12286" width="6.42578125" style="1" bestFit="1" customWidth="1"/>
    <col min="12287" max="12287" width="8.28515625" style="1" customWidth="1"/>
    <col min="12288" max="12288" width="6.42578125" style="1" bestFit="1" customWidth="1"/>
    <col min="12289" max="12289" width="8.28515625" style="1" customWidth="1"/>
    <col min="12290" max="12290" width="7.28515625" style="1" customWidth="1"/>
    <col min="12291" max="12292" width="7.7109375" style="1"/>
    <col min="12293" max="12293" width="7.7109375" style="1" customWidth="1"/>
    <col min="12294" max="12536" width="7.7109375" style="1"/>
    <col min="12537" max="12537" width="12.85546875" style="1" customWidth="1"/>
    <col min="12538" max="12538" width="14" style="1" customWidth="1"/>
    <col min="12539" max="12539" width="8.42578125" style="1" customWidth="1"/>
    <col min="12540" max="12540" width="6.42578125" style="1" bestFit="1" customWidth="1"/>
    <col min="12541" max="12541" width="8.28515625" style="1" customWidth="1"/>
    <col min="12542" max="12542" width="6.42578125" style="1" bestFit="1" customWidth="1"/>
    <col min="12543" max="12543" width="8.28515625" style="1" customWidth="1"/>
    <col min="12544" max="12544" width="6.42578125" style="1" bestFit="1" customWidth="1"/>
    <col min="12545" max="12545" width="8.28515625" style="1" customWidth="1"/>
    <col min="12546" max="12546" width="7.28515625" style="1" customWidth="1"/>
    <col min="12547" max="12548" width="7.7109375" style="1"/>
    <col min="12549" max="12549" width="7.7109375" style="1" customWidth="1"/>
    <col min="12550" max="12792" width="7.7109375" style="1"/>
    <col min="12793" max="12793" width="12.85546875" style="1" customWidth="1"/>
    <col min="12794" max="12794" width="14" style="1" customWidth="1"/>
    <col min="12795" max="12795" width="8.42578125" style="1" customWidth="1"/>
    <col min="12796" max="12796" width="6.42578125" style="1" bestFit="1" customWidth="1"/>
    <col min="12797" max="12797" width="8.28515625" style="1" customWidth="1"/>
    <col min="12798" max="12798" width="6.42578125" style="1" bestFit="1" customWidth="1"/>
    <col min="12799" max="12799" width="8.28515625" style="1" customWidth="1"/>
    <col min="12800" max="12800" width="6.42578125" style="1" bestFit="1" customWidth="1"/>
    <col min="12801" max="12801" width="8.28515625" style="1" customWidth="1"/>
    <col min="12802" max="12802" width="7.28515625" style="1" customWidth="1"/>
    <col min="12803" max="12804" width="7.7109375" style="1"/>
    <col min="12805" max="12805" width="7.7109375" style="1" customWidth="1"/>
    <col min="12806" max="13048" width="7.7109375" style="1"/>
    <col min="13049" max="13049" width="12.85546875" style="1" customWidth="1"/>
    <col min="13050" max="13050" width="14" style="1" customWidth="1"/>
    <col min="13051" max="13051" width="8.42578125" style="1" customWidth="1"/>
    <col min="13052" max="13052" width="6.42578125" style="1" bestFit="1" customWidth="1"/>
    <col min="13053" max="13053" width="8.28515625" style="1" customWidth="1"/>
    <col min="13054" max="13054" width="6.42578125" style="1" bestFit="1" customWidth="1"/>
    <col min="13055" max="13055" width="8.28515625" style="1" customWidth="1"/>
    <col min="13056" max="13056" width="6.42578125" style="1" bestFit="1" customWidth="1"/>
    <col min="13057" max="13057" width="8.28515625" style="1" customWidth="1"/>
    <col min="13058" max="13058" width="7.28515625" style="1" customWidth="1"/>
    <col min="13059" max="13060" width="7.7109375" style="1"/>
    <col min="13061" max="13061" width="7.7109375" style="1" customWidth="1"/>
    <col min="13062" max="13304" width="7.7109375" style="1"/>
    <col min="13305" max="13305" width="12.85546875" style="1" customWidth="1"/>
    <col min="13306" max="13306" width="14" style="1" customWidth="1"/>
    <col min="13307" max="13307" width="8.42578125" style="1" customWidth="1"/>
    <col min="13308" max="13308" width="6.42578125" style="1" bestFit="1" customWidth="1"/>
    <col min="13309" max="13309" width="8.28515625" style="1" customWidth="1"/>
    <col min="13310" max="13310" width="6.42578125" style="1" bestFit="1" customWidth="1"/>
    <col min="13311" max="13311" width="8.28515625" style="1" customWidth="1"/>
    <col min="13312" max="13312" width="6.42578125" style="1" bestFit="1" customWidth="1"/>
    <col min="13313" max="13313" width="8.28515625" style="1" customWidth="1"/>
    <col min="13314" max="13314" width="7.28515625" style="1" customWidth="1"/>
    <col min="13315" max="13316" width="7.7109375" style="1"/>
    <col min="13317" max="13317" width="7.7109375" style="1" customWidth="1"/>
    <col min="13318" max="13560" width="7.7109375" style="1"/>
    <col min="13561" max="13561" width="12.85546875" style="1" customWidth="1"/>
    <col min="13562" max="13562" width="14" style="1" customWidth="1"/>
    <col min="13563" max="13563" width="8.42578125" style="1" customWidth="1"/>
    <col min="13564" max="13564" width="6.42578125" style="1" bestFit="1" customWidth="1"/>
    <col min="13565" max="13565" width="8.28515625" style="1" customWidth="1"/>
    <col min="13566" max="13566" width="6.42578125" style="1" bestFit="1" customWidth="1"/>
    <col min="13567" max="13567" width="8.28515625" style="1" customWidth="1"/>
    <col min="13568" max="13568" width="6.42578125" style="1" bestFit="1" customWidth="1"/>
    <col min="13569" max="13569" width="8.28515625" style="1" customWidth="1"/>
    <col min="13570" max="13570" width="7.28515625" style="1" customWidth="1"/>
    <col min="13571" max="13572" width="7.7109375" style="1"/>
    <col min="13573" max="13573" width="7.7109375" style="1" customWidth="1"/>
    <col min="13574" max="13816" width="7.7109375" style="1"/>
    <col min="13817" max="13817" width="12.85546875" style="1" customWidth="1"/>
    <col min="13818" max="13818" width="14" style="1" customWidth="1"/>
    <col min="13819" max="13819" width="8.42578125" style="1" customWidth="1"/>
    <col min="13820" max="13820" width="6.42578125" style="1" bestFit="1" customWidth="1"/>
    <col min="13821" max="13821" width="8.28515625" style="1" customWidth="1"/>
    <col min="13822" max="13822" width="6.42578125" style="1" bestFit="1" customWidth="1"/>
    <col min="13823" max="13823" width="8.28515625" style="1" customWidth="1"/>
    <col min="13824" max="13824" width="6.42578125" style="1" bestFit="1" customWidth="1"/>
    <col min="13825" max="13825" width="8.28515625" style="1" customWidth="1"/>
    <col min="13826" max="13826" width="7.28515625" style="1" customWidth="1"/>
    <col min="13827" max="13828" width="7.7109375" style="1"/>
    <col min="13829" max="13829" width="7.7109375" style="1" customWidth="1"/>
    <col min="13830" max="14072" width="7.7109375" style="1"/>
    <col min="14073" max="14073" width="12.85546875" style="1" customWidth="1"/>
    <col min="14074" max="14074" width="14" style="1" customWidth="1"/>
    <col min="14075" max="14075" width="8.42578125" style="1" customWidth="1"/>
    <col min="14076" max="14076" width="6.42578125" style="1" bestFit="1" customWidth="1"/>
    <col min="14077" max="14077" width="8.28515625" style="1" customWidth="1"/>
    <col min="14078" max="14078" width="6.42578125" style="1" bestFit="1" customWidth="1"/>
    <col min="14079" max="14079" width="8.28515625" style="1" customWidth="1"/>
    <col min="14080" max="14080" width="6.42578125" style="1" bestFit="1" customWidth="1"/>
    <col min="14081" max="14081" width="8.28515625" style="1" customWidth="1"/>
    <col min="14082" max="14082" width="7.28515625" style="1" customWidth="1"/>
    <col min="14083" max="14084" width="7.7109375" style="1"/>
    <col min="14085" max="14085" width="7.7109375" style="1" customWidth="1"/>
    <col min="14086" max="14328" width="7.7109375" style="1"/>
    <col min="14329" max="14329" width="12.85546875" style="1" customWidth="1"/>
    <col min="14330" max="14330" width="14" style="1" customWidth="1"/>
    <col min="14331" max="14331" width="8.42578125" style="1" customWidth="1"/>
    <col min="14332" max="14332" width="6.42578125" style="1" bestFit="1" customWidth="1"/>
    <col min="14333" max="14333" width="8.28515625" style="1" customWidth="1"/>
    <col min="14334" max="14334" width="6.42578125" style="1" bestFit="1" customWidth="1"/>
    <col min="14335" max="14335" width="8.28515625" style="1" customWidth="1"/>
    <col min="14336" max="14336" width="6.42578125" style="1" bestFit="1" customWidth="1"/>
    <col min="14337" max="14337" width="8.28515625" style="1" customWidth="1"/>
    <col min="14338" max="14338" width="7.28515625" style="1" customWidth="1"/>
    <col min="14339" max="14340" width="7.7109375" style="1"/>
    <col min="14341" max="14341" width="7.7109375" style="1" customWidth="1"/>
    <col min="14342" max="14584" width="7.7109375" style="1"/>
    <col min="14585" max="14585" width="12.85546875" style="1" customWidth="1"/>
    <col min="14586" max="14586" width="14" style="1" customWidth="1"/>
    <col min="14587" max="14587" width="8.42578125" style="1" customWidth="1"/>
    <col min="14588" max="14588" width="6.42578125" style="1" bestFit="1" customWidth="1"/>
    <col min="14589" max="14589" width="8.28515625" style="1" customWidth="1"/>
    <col min="14590" max="14590" width="6.42578125" style="1" bestFit="1" customWidth="1"/>
    <col min="14591" max="14591" width="8.28515625" style="1" customWidth="1"/>
    <col min="14592" max="14592" width="6.42578125" style="1" bestFit="1" customWidth="1"/>
    <col min="14593" max="14593" width="8.28515625" style="1" customWidth="1"/>
    <col min="14594" max="14594" width="7.28515625" style="1" customWidth="1"/>
    <col min="14595" max="14596" width="7.7109375" style="1"/>
    <col min="14597" max="14597" width="7.7109375" style="1" customWidth="1"/>
    <col min="14598" max="14840" width="7.7109375" style="1"/>
    <col min="14841" max="14841" width="12.85546875" style="1" customWidth="1"/>
    <col min="14842" max="14842" width="14" style="1" customWidth="1"/>
    <col min="14843" max="14843" width="8.42578125" style="1" customWidth="1"/>
    <col min="14844" max="14844" width="6.42578125" style="1" bestFit="1" customWidth="1"/>
    <col min="14845" max="14845" width="8.28515625" style="1" customWidth="1"/>
    <col min="14846" max="14846" width="6.42578125" style="1" bestFit="1" customWidth="1"/>
    <col min="14847" max="14847" width="8.28515625" style="1" customWidth="1"/>
    <col min="14848" max="14848" width="6.42578125" style="1" bestFit="1" customWidth="1"/>
    <col min="14849" max="14849" width="8.28515625" style="1" customWidth="1"/>
    <col min="14850" max="14850" width="7.28515625" style="1" customWidth="1"/>
    <col min="14851" max="14852" width="7.7109375" style="1"/>
    <col min="14853" max="14853" width="7.7109375" style="1" customWidth="1"/>
    <col min="14854" max="15096" width="7.7109375" style="1"/>
    <col min="15097" max="15097" width="12.85546875" style="1" customWidth="1"/>
    <col min="15098" max="15098" width="14" style="1" customWidth="1"/>
    <col min="15099" max="15099" width="8.42578125" style="1" customWidth="1"/>
    <col min="15100" max="15100" width="6.42578125" style="1" bestFit="1" customWidth="1"/>
    <col min="15101" max="15101" width="8.28515625" style="1" customWidth="1"/>
    <col min="15102" max="15102" width="6.42578125" style="1" bestFit="1" customWidth="1"/>
    <col min="15103" max="15103" width="8.28515625" style="1" customWidth="1"/>
    <col min="15104" max="15104" width="6.42578125" style="1" bestFit="1" customWidth="1"/>
    <col min="15105" max="15105" width="8.28515625" style="1" customWidth="1"/>
    <col min="15106" max="15106" width="7.28515625" style="1" customWidth="1"/>
    <col min="15107" max="15108" width="7.7109375" style="1"/>
    <col min="15109" max="15109" width="7.7109375" style="1" customWidth="1"/>
    <col min="15110" max="15352" width="7.7109375" style="1"/>
    <col min="15353" max="15353" width="12.85546875" style="1" customWidth="1"/>
    <col min="15354" max="15354" width="14" style="1" customWidth="1"/>
    <col min="15355" max="15355" width="8.42578125" style="1" customWidth="1"/>
    <col min="15356" max="15356" width="6.42578125" style="1" bestFit="1" customWidth="1"/>
    <col min="15357" max="15357" width="8.28515625" style="1" customWidth="1"/>
    <col min="15358" max="15358" width="6.42578125" style="1" bestFit="1" customWidth="1"/>
    <col min="15359" max="15359" width="8.28515625" style="1" customWidth="1"/>
    <col min="15360" max="15360" width="6.42578125" style="1" bestFit="1" customWidth="1"/>
    <col min="15361" max="15361" width="8.28515625" style="1" customWidth="1"/>
    <col min="15362" max="15362" width="7.28515625" style="1" customWidth="1"/>
    <col min="15363" max="15364" width="7.7109375" style="1"/>
    <col min="15365" max="15365" width="7.7109375" style="1" customWidth="1"/>
    <col min="15366" max="15608" width="7.7109375" style="1"/>
    <col min="15609" max="15609" width="12.85546875" style="1" customWidth="1"/>
    <col min="15610" max="15610" width="14" style="1" customWidth="1"/>
    <col min="15611" max="15611" width="8.42578125" style="1" customWidth="1"/>
    <col min="15612" max="15612" width="6.42578125" style="1" bestFit="1" customWidth="1"/>
    <col min="15613" max="15613" width="8.28515625" style="1" customWidth="1"/>
    <col min="15614" max="15614" width="6.42578125" style="1" bestFit="1" customWidth="1"/>
    <col min="15615" max="15615" width="8.28515625" style="1" customWidth="1"/>
    <col min="15616" max="15616" width="6.42578125" style="1" bestFit="1" customWidth="1"/>
    <col min="15617" max="15617" width="8.28515625" style="1" customWidth="1"/>
    <col min="15618" max="15618" width="7.28515625" style="1" customWidth="1"/>
    <col min="15619" max="15620" width="7.7109375" style="1"/>
    <col min="15621" max="15621" width="7.7109375" style="1" customWidth="1"/>
    <col min="15622" max="15864" width="7.7109375" style="1"/>
    <col min="15865" max="15865" width="12.85546875" style="1" customWidth="1"/>
    <col min="15866" max="15866" width="14" style="1" customWidth="1"/>
    <col min="15867" max="15867" width="8.42578125" style="1" customWidth="1"/>
    <col min="15868" max="15868" width="6.42578125" style="1" bestFit="1" customWidth="1"/>
    <col min="15869" max="15869" width="8.28515625" style="1" customWidth="1"/>
    <col min="15870" max="15870" width="6.42578125" style="1" bestFit="1" customWidth="1"/>
    <col min="15871" max="15871" width="8.28515625" style="1" customWidth="1"/>
    <col min="15872" max="15872" width="6.42578125" style="1" bestFit="1" customWidth="1"/>
    <col min="15873" max="15873" width="8.28515625" style="1" customWidth="1"/>
    <col min="15874" max="15874" width="7.28515625" style="1" customWidth="1"/>
    <col min="15875" max="15876" width="7.7109375" style="1"/>
    <col min="15877" max="15877" width="7.7109375" style="1" customWidth="1"/>
    <col min="15878" max="16120" width="7.7109375" style="1"/>
    <col min="16121" max="16121" width="12.85546875" style="1" customWidth="1"/>
    <col min="16122" max="16122" width="14" style="1" customWidth="1"/>
    <col min="16123" max="16123" width="8.42578125" style="1" customWidth="1"/>
    <col min="16124" max="16124" width="6.42578125" style="1" bestFit="1" customWidth="1"/>
    <col min="16125" max="16125" width="8.28515625" style="1" customWidth="1"/>
    <col min="16126" max="16126" width="6.42578125" style="1" bestFit="1" customWidth="1"/>
    <col min="16127" max="16127" width="8.28515625" style="1" customWidth="1"/>
    <col min="16128" max="16128" width="6.42578125" style="1" bestFit="1" customWidth="1"/>
    <col min="16129" max="16129" width="8.28515625" style="1" customWidth="1"/>
    <col min="16130" max="16130" width="7.28515625" style="1" customWidth="1"/>
    <col min="16131" max="16132" width="7.7109375" style="1"/>
    <col min="16133" max="16133" width="7.7109375" style="1" customWidth="1"/>
    <col min="16134" max="16384" width="7.7109375" style="1"/>
  </cols>
  <sheetData>
    <row r="1" spans="1:24" ht="33" customHeight="1">
      <c r="A1" s="687" t="s">
        <v>635</v>
      </c>
      <c r="B1" s="688"/>
      <c r="C1" s="688"/>
      <c r="D1" s="688"/>
      <c r="E1" s="688"/>
      <c r="F1" s="688"/>
      <c r="G1" s="688"/>
      <c r="H1" s="688"/>
      <c r="I1" s="688"/>
      <c r="J1" s="688"/>
      <c r="K1" s="688"/>
      <c r="L1" s="688"/>
      <c r="M1" s="688"/>
      <c r="N1" s="688"/>
      <c r="O1" s="688"/>
      <c r="P1" s="688"/>
    </row>
    <row r="2" spans="1:24" ht="33" customHeight="1">
      <c r="A2" s="689" t="s">
        <v>638</v>
      </c>
      <c r="B2" s="690"/>
      <c r="C2" s="690"/>
      <c r="D2" s="690"/>
      <c r="E2" s="690"/>
      <c r="F2" s="690"/>
      <c r="G2" s="690"/>
      <c r="H2" s="691"/>
      <c r="I2" s="691"/>
      <c r="J2" s="691"/>
      <c r="K2" s="691"/>
      <c r="L2" s="691"/>
      <c r="M2" s="691"/>
      <c r="N2" s="691"/>
      <c r="O2" s="691"/>
      <c r="P2" s="691"/>
    </row>
    <row r="3" spans="1:24" ht="33" customHeight="1" thickBot="1">
      <c r="A3" s="692" t="s">
        <v>703</v>
      </c>
      <c r="B3" s="693"/>
      <c r="C3" s="693"/>
      <c r="D3" s="693"/>
      <c r="E3" s="693"/>
      <c r="F3" s="693"/>
      <c r="G3" s="693"/>
      <c r="H3" s="614" t="s">
        <v>704</v>
      </c>
      <c r="I3" s="614"/>
      <c r="J3" s="614"/>
      <c r="K3" s="614"/>
      <c r="L3" s="614"/>
      <c r="M3" s="614"/>
      <c r="N3" s="614"/>
      <c r="O3" s="614"/>
      <c r="P3" s="614"/>
    </row>
    <row r="4" spans="1:24" ht="33" customHeight="1" thickTop="1">
      <c r="A4" s="100"/>
      <c r="B4" s="694" t="s">
        <v>575</v>
      </c>
      <c r="C4" s="695"/>
      <c r="D4" s="694" t="s">
        <v>576</v>
      </c>
      <c r="E4" s="695"/>
      <c r="F4" s="694" t="s">
        <v>577</v>
      </c>
      <c r="G4" s="695"/>
      <c r="H4" s="694" t="s">
        <v>578</v>
      </c>
      <c r="I4" s="695"/>
      <c r="J4" s="694" t="s">
        <v>670</v>
      </c>
      <c r="K4" s="695"/>
      <c r="L4" s="694" t="s">
        <v>858</v>
      </c>
      <c r="M4" s="695"/>
      <c r="N4" s="694" t="s">
        <v>1180</v>
      </c>
      <c r="O4" s="695"/>
      <c r="P4" s="100"/>
    </row>
    <row r="5" spans="1:24" ht="33" customHeight="1">
      <c r="A5" s="90" t="s">
        <v>634</v>
      </c>
      <c r="B5" s="101" t="s">
        <v>234</v>
      </c>
      <c r="C5" s="101" t="s">
        <v>233</v>
      </c>
      <c r="D5" s="101" t="s">
        <v>234</v>
      </c>
      <c r="E5" s="101" t="s">
        <v>233</v>
      </c>
      <c r="F5" s="101" t="s">
        <v>234</v>
      </c>
      <c r="G5" s="101" t="s">
        <v>233</v>
      </c>
      <c r="H5" s="101" t="s">
        <v>234</v>
      </c>
      <c r="I5" s="101" t="s">
        <v>233</v>
      </c>
      <c r="J5" s="101" t="s">
        <v>234</v>
      </c>
      <c r="K5" s="101" t="s">
        <v>233</v>
      </c>
      <c r="L5" s="101" t="s">
        <v>234</v>
      </c>
      <c r="M5" s="101" t="s">
        <v>233</v>
      </c>
      <c r="N5" s="101" t="s">
        <v>234</v>
      </c>
      <c r="O5" s="101" t="s">
        <v>233</v>
      </c>
      <c r="P5" s="90" t="s">
        <v>633</v>
      </c>
    </row>
    <row r="6" spans="1:24" ht="33" customHeight="1">
      <c r="A6" s="102"/>
      <c r="B6" s="103" t="s">
        <v>17</v>
      </c>
      <c r="C6" s="103" t="s">
        <v>58</v>
      </c>
      <c r="D6" s="103" t="s">
        <v>17</v>
      </c>
      <c r="E6" s="103" t="s">
        <v>58</v>
      </c>
      <c r="F6" s="103" t="s">
        <v>17</v>
      </c>
      <c r="G6" s="103" t="s">
        <v>58</v>
      </c>
      <c r="H6" s="103" t="s">
        <v>17</v>
      </c>
      <c r="I6" s="103" t="s">
        <v>58</v>
      </c>
      <c r="J6" s="103" t="s">
        <v>17</v>
      </c>
      <c r="K6" s="103" t="s">
        <v>58</v>
      </c>
      <c r="L6" s="103" t="s">
        <v>17</v>
      </c>
      <c r="M6" s="103" t="s">
        <v>58</v>
      </c>
      <c r="N6" s="103" t="s">
        <v>17</v>
      </c>
      <c r="O6" s="103" t="s">
        <v>58</v>
      </c>
      <c r="P6" s="102"/>
      <c r="Q6" s="4"/>
    </row>
    <row r="7" spans="1:24" ht="33" customHeight="1">
      <c r="A7" s="84" t="s">
        <v>57</v>
      </c>
      <c r="B7" s="79">
        <v>49</v>
      </c>
      <c r="C7" s="79">
        <v>8337</v>
      </c>
      <c r="D7" s="79">
        <v>49</v>
      </c>
      <c r="E7" s="79">
        <v>8337</v>
      </c>
      <c r="F7" s="79">
        <v>49</v>
      </c>
      <c r="G7" s="79">
        <v>8507</v>
      </c>
      <c r="H7" s="79">
        <v>49</v>
      </c>
      <c r="I7" s="79">
        <v>8707</v>
      </c>
      <c r="J7" s="79">
        <v>49</v>
      </c>
      <c r="K7" s="79">
        <v>8707</v>
      </c>
      <c r="L7" s="79">
        <v>49</v>
      </c>
      <c r="M7" s="79">
        <v>8707</v>
      </c>
      <c r="N7" s="79">
        <v>49</v>
      </c>
      <c r="O7" s="79">
        <v>9107</v>
      </c>
      <c r="P7" s="84" t="s">
        <v>56</v>
      </c>
      <c r="Q7" s="7"/>
    </row>
    <row r="8" spans="1:24" ht="33" customHeight="1">
      <c r="A8" s="84" t="s">
        <v>585</v>
      </c>
      <c r="B8" s="82">
        <v>10</v>
      </c>
      <c r="C8" s="82">
        <v>2694</v>
      </c>
      <c r="D8" s="82">
        <v>10</v>
      </c>
      <c r="E8" s="82">
        <v>2694</v>
      </c>
      <c r="F8" s="82">
        <v>10</v>
      </c>
      <c r="G8" s="82">
        <v>2694</v>
      </c>
      <c r="H8" s="82">
        <v>10</v>
      </c>
      <c r="I8" s="82">
        <v>2694</v>
      </c>
      <c r="J8" s="82">
        <v>10</v>
      </c>
      <c r="K8" s="82">
        <v>2694</v>
      </c>
      <c r="L8" s="82">
        <v>10</v>
      </c>
      <c r="M8" s="82">
        <v>2694</v>
      </c>
      <c r="N8" s="82">
        <v>10</v>
      </c>
      <c r="O8" s="82">
        <v>2694</v>
      </c>
      <c r="P8" s="84" t="s">
        <v>808</v>
      </c>
    </row>
    <row r="9" spans="1:24" ht="33" customHeight="1">
      <c r="A9" s="84" t="s">
        <v>55</v>
      </c>
      <c r="B9" s="79">
        <v>13</v>
      </c>
      <c r="C9" s="79">
        <v>3091</v>
      </c>
      <c r="D9" s="79">
        <v>13</v>
      </c>
      <c r="E9" s="79">
        <v>3091</v>
      </c>
      <c r="F9" s="79">
        <v>13</v>
      </c>
      <c r="G9" s="79">
        <v>3091</v>
      </c>
      <c r="H9" s="79">
        <v>13</v>
      </c>
      <c r="I9" s="79">
        <v>3091</v>
      </c>
      <c r="J9" s="79">
        <v>13</v>
      </c>
      <c r="K9" s="79">
        <v>3091</v>
      </c>
      <c r="L9" s="79">
        <v>13</v>
      </c>
      <c r="M9" s="79">
        <v>3091</v>
      </c>
      <c r="N9" s="79">
        <v>14</v>
      </c>
      <c r="O9" s="79">
        <v>3491</v>
      </c>
      <c r="P9" s="84" t="s">
        <v>54</v>
      </c>
      <c r="X9" s="346"/>
    </row>
    <row r="10" spans="1:24" ht="33" customHeight="1">
      <c r="A10" s="84" t="s">
        <v>53</v>
      </c>
      <c r="B10" s="82">
        <v>15</v>
      </c>
      <c r="C10" s="82">
        <v>2590</v>
      </c>
      <c r="D10" s="82">
        <v>16</v>
      </c>
      <c r="E10" s="82">
        <v>2640</v>
      </c>
      <c r="F10" s="82">
        <v>16</v>
      </c>
      <c r="G10" s="82">
        <v>2640</v>
      </c>
      <c r="H10" s="82">
        <v>16</v>
      </c>
      <c r="I10" s="82">
        <v>2640</v>
      </c>
      <c r="J10" s="82">
        <v>16</v>
      </c>
      <c r="K10" s="82">
        <v>2640</v>
      </c>
      <c r="L10" s="82">
        <v>16</v>
      </c>
      <c r="M10" s="82">
        <v>2640</v>
      </c>
      <c r="N10" s="82">
        <v>16</v>
      </c>
      <c r="O10" s="82">
        <v>2640</v>
      </c>
      <c r="P10" s="84" t="s">
        <v>161</v>
      </c>
    </row>
    <row r="11" spans="1:24" ht="33" customHeight="1">
      <c r="A11" s="84" t="s">
        <v>51</v>
      </c>
      <c r="B11" s="79">
        <v>19</v>
      </c>
      <c r="C11" s="79">
        <v>2768</v>
      </c>
      <c r="D11" s="79">
        <v>19</v>
      </c>
      <c r="E11" s="79">
        <v>2768</v>
      </c>
      <c r="F11" s="79">
        <v>20</v>
      </c>
      <c r="G11" s="79">
        <v>3268</v>
      </c>
      <c r="H11" s="79">
        <v>18</v>
      </c>
      <c r="I11" s="79">
        <v>3118</v>
      </c>
      <c r="J11" s="79">
        <v>18</v>
      </c>
      <c r="K11" s="79">
        <v>3118</v>
      </c>
      <c r="L11" s="79">
        <v>18</v>
      </c>
      <c r="M11" s="79">
        <v>3118</v>
      </c>
      <c r="N11" s="79">
        <v>18</v>
      </c>
      <c r="O11" s="79">
        <v>3118</v>
      </c>
      <c r="P11" s="84" t="s">
        <v>50</v>
      </c>
      <c r="U11" s="345"/>
    </row>
    <row r="12" spans="1:24" ht="33" customHeight="1">
      <c r="A12" s="84" t="s">
        <v>49</v>
      </c>
      <c r="B12" s="82">
        <v>19</v>
      </c>
      <c r="C12" s="82">
        <v>2859</v>
      </c>
      <c r="D12" s="82">
        <v>19</v>
      </c>
      <c r="E12" s="82">
        <v>2859</v>
      </c>
      <c r="F12" s="82">
        <v>19</v>
      </c>
      <c r="G12" s="82">
        <v>2909</v>
      </c>
      <c r="H12" s="82">
        <v>19</v>
      </c>
      <c r="I12" s="82">
        <v>2909</v>
      </c>
      <c r="J12" s="82">
        <v>19</v>
      </c>
      <c r="K12" s="82">
        <v>2909</v>
      </c>
      <c r="L12" s="82">
        <v>19</v>
      </c>
      <c r="M12" s="82">
        <v>2909</v>
      </c>
      <c r="N12" s="82">
        <v>19</v>
      </c>
      <c r="O12" s="82">
        <v>3324</v>
      </c>
      <c r="P12" s="84" t="s">
        <v>48</v>
      </c>
    </row>
    <row r="13" spans="1:24" ht="33" customHeight="1">
      <c r="A13" s="84" t="s">
        <v>47</v>
      </c>
      <c r="B13" s="79">
        <v>20</v>
      </c>
      <c r="C13" s="79">
        <v>3356</v>
      </c>
      <c r="D13" s="79">
        <v>20</v>
      </c>
      <c r="E13" s="79">
        <v>3356</v>
      </c>
      <c r="F13" s="79">
        <v>20</v>
      </c>
      <c r="G13" s="79">
        <v>3356</v>
      </c>
      <c r="H13" s="79">
        <v>21</v>
      </c>
      <c r="I13" s="79">
        <v>3456</v>
      </c>
      <c r="J13" s="79">
        <v>21</v>
      </c>
      <c r="K13" s="79">
        <v>3456</v>
      </c>
      <c r="L13" s="79">
        <v>21</v>
      </c>
      <c r="M13" s="79">
        <v>3456</v>
      </c>
      <c r="N13" s="79">
        <v>21</v>
      </c>
      <c r="O13" s="79">
        <v>3456</v>
      </c>
      <c r="P13" s="84" t="s">
        <v>46</v>
      </c>
      <c r="U13" s="345"/>
      <c r="W13" s="346"/>
    </row>
    <row r="14" spans="1:24" ht="33" customHeight="1">
      <c r="A14" s="84" t="s">
        <v>45</v>
      </c>
      <c r="B14" s="82">
        <v>9</v>
      </c>
      <c r="C14" s="82">
        <v>1855</v>
      </c>
      <c r="D14" s="82">
        <v>10</v>
      </c>
      <c r="E14" s="82">
        <v>1955</v>
      </c>
      <c r="F14" s="82">
        <v>10</v>
      </c>
      <c r="G14" s="82">
        <v>2055</v>
      </c>
      <c r="H14" s="82">
        <v>10</v>
      </c>
      <c r="I14" s="82">
        <v>2055</v>
      </c>
      <c r="J14" s="82">
        <v>10</v>
      </c>
      <c r="K14" s="82">
        <v>2055</v>
      </c>
      <c r="L14" s="82">
        <v>10</v>
      </c>
      <c r="M14" s="82">
        <v>2055</v>
      </c>
      <c r="N14" s="82">
        <v>10</v>
      </c>
      <c r="O14" s="82">
        <v>2055</v>
      </c>
      <c r="P14" s="84" t="s">
        <v>160</v>
      </c>
      <c r="U14" s="345"/>
    </row>
    <row r="15" spans="1:24" ht="33" customHeight="1">
      <c r="A15" s="84" t="s">
        <v>43</v>
      </c>
      <c r="B15" s="79">
        <v>7</v>
      </c>
      <c r="C15" s="79">
        <v>1000</v>
      </c>
      <c r="D15" s="79">
        <v>7</v>
      </c>
      <c r="E15" s="79">
        <v>1000</v>
      </c>
      <c r="F15" s="79">
        <v>7</v>
      </c>
      <c r="G15" s="79">
        <v>1000</v>
      </c>
      <c r="H15" s="79">
        <v>7</v>
      </c>
      <c r="I15" s="79">
        <v>1000</v>
      </c>
      <c r="J15" s="79">
        <v>7</v>
      </c>
      <c r="K15" s="79">
        <v>1000</v>
      </c>
      <c r="L15" s="79">
        <v>7</v>
      </c>
      <c r="M15" s="79">
        <v>1000</v>
      </c>
      <c r="N15" s="79">
        <v>7</v>
      </c>
      <c r="O15" s="79">
        <v>1000</v>
      </c>
      <c r="P15" s="84" t="s">
        <v>42</v>
      </c>
    </row>
    <row r="16" spans="1:24" ht="33" customHeight="1">
      <c r="A16" s="84" t="s">
        <v>41</v>
      </c>
      <c r="B16" s="82">
        <v>20</v>
      </c>
      <c r="C16" s="82">
        <v>2330</v>
      </c>
      <c r="D16" s="82">
        <v>20</v>
      </c>
      <c r="E16" s="82">
        <v>2330</v>
      </c>
      <c r="F16" s="82">
        <v>20</v>
      </c>
      <c r="G16" s="82">
        <v>2330</v>
      </c>
      <c r="H16" s="82">
        <v>20</v>
      </c>
      <c r="I16" s="82">
        <v>2330</v>
      </c>
      <c r="J16" s="82">
        <v>20</v>
      </c>
      <c r="K16" s="82">
        <v>2330</v>
      </c>
      <c r="L16" s="82">
        <v>20</v>
      </c>
      <c r="M16" s="82">
        <v>2330</v>
      </c>
      <c r="N16" s="82">
        <v>20</v>
      </c>
      <c r="O16" s="82">
        <v>2330</v>
      </c>
      <c r="P16" s="84" t="s">
        <v>40</v>
      </c>
      <c r="U16" s="345"/>
    </row>
    <row r="17" spans="1:24" ht="33" customHeight="1">
      <c r="A17" s="84" t="s">
        <v>39</v>
      </c>
      <c r="B17" s="79">
        <v>7</v>
      </c>
      <c r="C17" s="79">
        <v>770</v>
      </c>
      <c r="D17" s="79">
        <v>7</v>
      </c>
      <c r="E17" s="79">
        <v>770</v>
      </c>
      <c r="F17" s="79">
        <v>8</v>
      </c>
      <c r="G17" s="79">
        <v>870</v>
      </c>
      <c r="H17" s="79">
        <v>8</v>
      </c>
      <c r="I17" s="79">
        <v>920</v>
      </c>
      <c r="J17" s="79">
        <v>8</v>
      </c>
      <c r="K17" s="79">
        <v>920</v>
      </c>
      <c r="L17" s="79">
        <v>8</v>
      </c>
      <c r="M17" s="79">
        <v>920</v>
      </c>
      <c r="N17" s="79">
        <v>8</v>
      </c>
      <c r="O17" s="79">
        <v>920</v>
      </c>
      <c r="P17" s="84" t="s">
        <v>38</v>
      </c>
    </row>
    <row r="18" spans="1:24" ht="33" customHeight="1">
      <c r="A18" s="84" t="s">
        <v>37</v>
      </c>
      <c r="B18" s="82">
        <v>12</v>
      </c>
      <c r="C18" s="82">
        <v>1820</v>
      </c>
      <c r="D18" s="82">
        <v>12</v>
      </c>
      <c r="E18" s="82">
        <v>1820</v>
      </c>
      <c r="F18" s="82">
        <v>12</v>
      </c>
      <c r="G18" s="82">
        <v>1820</v>
      </c>
      <c r="H18" s="82">
        <v>12</v>
      </c>
      <c r="I18" s="82">
        <v>1820</v>
      </c>
      <c r="J18" s="82">
        <v>12</v>
      </c>
      <c r="K18" s="82">
        <v>1920</v>
      </c>
      <c r="L18" s="82">
        <v>12</v>
      </c>
      <c r="M18" s="82">
        <v>1920</v>
      </c>
      <c r="N18" s="82">
        <v>12</v>
      </c>
      <c r="O18" s="82">
        <v>1920</v>
      </c>
      <c r="P18" s="84" t="s">
        <v>36</v>
      </c>
      <c r="U18" s="345"/>
      <c r="X18" s="346"/>
    </row>
    <row r="19" spans="1:24" ht="33" customHeight="1">
      <c r="A19" s="84" t="s">
        <v>35</v>
      </c>
      <c r="B19" s="79">
        <v>12</v>
      </c>
      <c r="C19" s="79">
        <v>1290</v>
      </c>
      <c r="D19" s="79">
        <v>13</v>
      </c>
      <c r="E19" s="79">
        <v>1790</v>
      </c>
      <c r="F19" s="79">
        <v>13</v>
      </c>
      <c r="G19" s="79">
        <v>1855</v>
      </c>
      <c r="H19" s="79">
        <v>14</v>
      </c>
      <c r="I19" s="79">
        <v>1940</v>
      </c>
      <c r="J19" s="79">
        <v>14</v>
      </c>
      <c r="K19" s="79">
        <v>1940</v>
      </c>
      <c r="L19" s="79">
        <v>14</v>
      </c>
      <c r="M19" s="79">
        <v>1940</v>
      </c>
      <c r="N19" s="79">
        <v>14</v>
      </c>
      <c r="O19" s="79">
        <v>1940</v>
      </c>
      <c r="P19" s="84" t="s">
        <v>158</v>
      </c>
    </row>
    <row r="20" spans="1:24" ht="33" customHeight="1">
      <c r="A20" s="84" t="s">
        <v>33</v>
      </c>
      <c r="B20" s="82">
        <v>10</v>
      </c>
      <c r="C20" s="82">
        <v>1360</v>
      </c>
      <c r="D20" s="82">
        <v>10</v>
      </c>
      <c r="E20" s="82">
        <v>1360</v>
      </c>
      <c r="F20" s="82">
        <v>10</v>
      </c>
      <c r="G20" s="82">
        <v>1360</v>
      </c>
      <c r="H20" s="82">
        <v>11</v>
      </c>
      <c r="I20" s="82">
        <v>1460</v>
      </c>
      <c r="J20" s="82">
        <v>11</v>
      </c>
      <c r="K20" s="82">
        <v>1460</v>
      </c>
      <c r="L20" s="82">
        <v>11</v>
      </c>
      <c r="M20" s="82">
        <v>1460</v>
      </c>
      <c r="N20" s="82">
        <v>11</v>
      </c>
      <c r="O20" s="82">
        <v>1460</v>
      </c>
      <c r="P20" s="84" t="s">
        <v>1527</v>
      </c>
    </row>
    <row r="21" spans="1:24" ht="33" customHeight="1">
      <c r="A21" s="84" t="s">
        <v>31</v>
      </c>
      <c r="B21" s="79">
        <v>21</v>
      </c>
      <c r="C21" s="79">
        <v>2225</v>
      </c>
      <c r="D21" s="79">
        <v>21</v>
      </c>
      <c r="E21" s="79">
        <v>2225</v>
      </c>
      <c r="F21" s="79">
        <v>21</v>
      </c>
      <c r="G21" s="79">
        <v>2225</v>
      </c>
      <c r="H21" s="79">
        <v>21</v>
      </c>
      <c r="I21" s="79">
        <v>2225</v>
      </c>
      <c r="J21" s="79">
        <v>21</v>
      </c>
      <c r="K21" s="79">
        <v>2275</v>
      </c>
      <c r="L21" s="79">
        <v>21</v>
      </c>
      <c r="M21" s="79">
        <v>2415</v>
      </c>
      <c r="N21" s="79">
        <v>22</v>
      </c>
      <c r="O21" s="79">
        <v>2915</v>
      </c>
      <c r="P21" s="84" t="s">
        <v>30</v>
      </c>
    </row>
    <row r="22" spans="1:24" ht="33" customHeight="1">
      <c r="A22" s="84" t="s">
        <v>29</v>
      </c>
      <c r="B22" s="82">
        <v>11</v>
      </c>
      <c r="C22" s="82">
        <v>1350</v>
      </c>
      <c r="D22" s="82">
        <v>10</v>
      </c>
      <c r="E22" s="82">
        <v>1300</v>
      </c>
      <c r="F22" s="82">
        <v>10</v>
      </c>
      <c r="G22" s="82">
        <v>1300</v>
      </c>
      <c r="H22" s="82">
        <v>10</v>
      </c>
      <c r="I22" s="82">
        <v>1300</v>
      </c>
      <c r="J22" s="82">
        <v>10</v>
      </c>
      <c r="K22" s="82">
        <v>1300</v>
      </c>
      <c r="L22" s="82">
        <v>10</v>
      </c>
      <c r="M22" s="82">
        <v>1300</v>
      </c>
      <c r="N22" s="82">
        <v>10</v>
      </c>
      <c r="O22" s="82">
        <v>1300</v>
      </c>
      <c r="P22" s="84" t="s">
        <v>28</v>
      </c>
    </row>
    <row r="23" spans="1:24" ht="33" customHeight="1">
      <c r="A23" s="84" t="s">
        <v>27</v>
      </c>
      <c r="B23" s="79">
        <v>10</v>
      </c>
      <c r="C23" s="79">
        <v>1165</v>
      </c>
      <c r="D23" s="79">
        <v>10</v>
      </c>
      <c r="E23" s="79">
        <v>1165</v>
      </c>
      <c r="F23" s="79">
        <v>10</v>
      </c>
      <c r="G23" s="79">
        <v>1165</v>
      </c>
      <c r="H23" s="79">
        <v>10</v>
      </c>
      <c r="I23" s="79">
        <v>1295</v>
      </c>
      <c r="J23" s="79">
        <v>10</v>
      </c>
      <c r="K23" s="79">
        <v>1295</v>
      </c>
      <c r="L23" s="79">
        <v>10</v>
      </c>
      <c r="M23" s="79">
        <v>1295</v>
      </c>
      <c r="N23" s="79">
        <v>10</v>
      </c>
      <c r="O23" s="79">
        <v>1295</v>
      </c>
      <c r="P23" s="84" t="s">
        <v>26</v>
      </c>
    </row>
    <row r="24" spans="1:24" ht="33" customHeight="1">
      <c r="A24" s="84" t="s">
        <v>25</v>
      </c>
      <c r="B24" s="82">
        <v>9</v>
      </c>
      <c r="C24" s="82">
        <v>1330</v>
      </c>
      <c r="D24" s="82">
        <v>9</v>
      </c>
      <c r="E24" s="82">
        <v>1330</v>
      </c>
      <c r="F24" s="82">
        <v>9</v>
      </c>
      <c r="G24" s="82">
        <v>1330</v>
      </c>
      <c r="H24" s="82">
        <v>9</v>
      </c>
      <c r="I24" s="82">
        <v>1330</v>
      </c>
      <c r="J24" s="82">
        <v>9</v>
      </c>
      <c r="K24" s="82">
        <v>1330</v>
      </c>
      <c r="L24" s="82">
        <v>9</v>
      </c>
      <c r="M24" s="82">
        <v>1330</v>
      </c>
      <c r="N24" s="82">
        <v>9</v>
      </c>
      <c r="O24" s="82">
        <v>1330</v>
      </c>
      <c r="P24" s="84" t="s">
        <v>24</v>
      </c>
    </row>
    <row r="25" spans="1:24" ht="33" customHeight="1">
      <c r="A25" s="84" t="s">
        <v>23</v>
      </c>
      <c r="B25" s="79">
        <v>4</v>
      </c>
      <c r="C25" s="79">
        <v>490</v>
      </c>
      <c r="D25" s="79">
        <v>4</v>
      </c>
      <c r="E25" s="79">
        <v>490</v>
      </c>
      <c r="F25" s="79">
        <v>4</v>
      </c>
      <c r="G25" s="79">
        <v>490</v>
      </c>
      <c r="H25" s="79">
        <v>4</v>
      </c>
      <c r="I25" s="79">
        <v>490</v>
      </c>
      <c r="J25" s="79">
        <v>4</v>
      </c>
      <c r="K25" s="79">
        <v>490</v>
      </c>
      <c r="L25" s="79">
        <v>4</v>
      </c>
      <c r="M25" s="79">
        <v>490</v>
      </c>
      <c r="N25" s="79">
        <v>5</v>
      </c>
      <c r="O25" s="79">
        <v>610</v>
      </c>
      <c r="P25" s="84" t="s">
        <v>22</v>
      </c>
    </row>
    <row r="26" spans="1:24" ht="33" customHeight="1">
      <c r="A26" s="84" t="s">
        <v>21</v>
      </c>
      <c r="B26" s="82">
        <v>5</v>
      </c>
      <c r="C26" s="82">
        <v>400</v>
      </c>
      <c r="D26" s="82">
        <v>5</v>
      </c>
      <c r="E26" s="82">
        <v>400</v>
      </c>
      <c r="F26" s="82">
        <v>5</v>
      </c>
      <c r="G26" s="82">
        <v>400</v>
      </c>
      <c r="H26" s="82">
        <v>5</v>
      </c>
      <c r="I26" s="82">
        <v>400</v>
      </c>
      <c r="J26" s="82">
        <v>5</v>
      </c>
      <c r="K26" s="82">
        <v>400</v>
      </c>
      <c r="L26" s="82">
        <v>5</v>
      </c>
      <c r="M26" s="82">
        <v>400</v>
      </c>
      <c r="N26" s="82">
        <v>5</v>
      </c>
      <c r="O26" s="82">
        <v>400</v>
      </c>
      <c r="P26" s="84" t="s">
        <v>20</v>
      </c>
    </row>
    <row r="27" spans="1:24" ht="33" customHeight="1">
      <c r="A27" s="97" t="s">
        <v>9</v>
      </c>
      <c r="B27" s="98">
        <f t="shared" ref="B27:G27" si="0">SUM(B7:B26)</f>
        <v>282</v>
      </c>
      <c r="C27" s="98">
        <f t="shared" si="0"/>
        <v>43080</v>
      </c>
      <c r="D27" s="98">
        <f t="shared" si="0"/>
        <v>284</v>
      </c>
      <c r="E27" s="98">
        <f t="shared" si="0"/>
        <v>43680</v>
      </c>
      <c r="F27" s="98">
        <f t="shared" si="0"/>
        <v>286</v>
      </c>
      <c r="G27" s="98">
        <f t="shared" si="0"/>
        <v>44665</v>
      </c>
      <c r="H27" s="98">
        <f t="shared" ref="H27:O27" si="1">SUM(H7:H26)</f>
        <v>287</v>
      </c>
      <c r="I27" s="104">
        <f t="shared" si="1"/>
        <v>45180</v>
      </c>
      <c r="J27" s="105">
        <f t="shared" si="1"/>
        <v>287</v>
      </c>
      <c r="K27" s="98">
        <f t="shared" si="1"/>
        <v>45330</v>
      </c>
      <c r="L27" s="105">
        <f>SUM(L7:L26)</f>
        <v>287</v>
      </c>
      <c r="M27" s="98">
        <f>SUM(M7:M26)</f>
        <v>45470</v>
      </c>
      <c r="N27" s="105">
        <f t="shared" si="1"/>
        <v>290</v>
      </c>
      <c r="O27" s="98">
        <f t="shared" si="1"/>
        <v>47305</v>
      </c>
      <c r="P27" s="106" t="s">
        <v>8</v>
      </c>
    </row>
    <row r="29" spans="1:24" s="39" customFormat="1" ht="33" customHeight="1">
      <c r="A29" s="42"/>
      <c r="I29" s="40" t="s">
        <v>10</v>
      </c>
      <c r="P29" s="43"/>
    </row>
    <row r="30" spans="1:24" ht="33" customHeight="1">
      <c r="I30" s="8"/>
    </row>
  </sheetData>
  <mergeCells count="11">
    <mergeCell ref="A1:P1"/>
    <mergeCell ref="A2:P2"/>
    <mergeCell ref="A3:G3"/>
    <mergeCell ref="B4:C4"/>
    <mergeCell ref="D4:E4"/>
    <mergeCell ref="F4:G4"/>
    <mergeCell ref="H4:I4"/>
    <mergeCell ref="N4:O4"/>
    <mergeCell ref="H3:P3"/>
    <mergeCell ref="J4:K4"/>
    <mergeCell ref="L4:M4"/>
  </mergeCells>
  <printOptions horizontalCentered="1" verticalCentered="1"/>
  <pageMargins left="0.59055118110236227" right="0.59055118110236227" top="0.98425196850393704" bottom="0.98425196850393704" header="0.5" footer="0.5"/>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4"/>
  <sheetViews>
    <sheetView showGridLines="0" rightToLeft="1" zoomScale="90" zoomScaleNormal="90" workbookViewId="0">
      <selection activeCell="T17" sqref="T17"/>
    </sheetView>
  </sheetViews>
  <sheetFormatPr defaultColWidth="8.85546875" defaultRowHeight="24.95" customHeight="1"/>
  <cols>
    <col min="1" max="1" width="21.7109375" style="45" customWidth="1"/>
    <col min="2" max="17" width="11.7109375" style="9" customWidth="1"/>
    <col min="18" max="18" width="21.7109375" style="9" customWidth="1"/>
    <col min="19" max="245" width="8.85546875" style="9"/>
    <col min="246" max="246" width="15.140625" style="9" customWidth="1"/>
    <col min="247" max="247" width="16.28515625" style="9" customWidth="1"/>
    <col min="248" max="248" width="8.42578125" style="9" customWidth="1"/>
    <col min="249" max="249" width="7" style="9" customWidth="1"/>
    <col min="250" max="250" width="8.42578125" style="9" customWidth="1"/>
    <col min="251" max="251" width="7" style="9" customWidth="1"/>
    <col min="252" max="252" width="8.42578125" style="9" customWidth="1"/>
    <col min="253" max="253" width="7" style="9" customWidth="1"/>
    <col min="254" max="254" width="8.42578125" style="9" customWidth="1"/>
    <col min="255" max="255" width="7" style="9" customWidth="1"/>
    <col min="256" max="256" width="8.140625" style="9" customWidth="1"/>
    <col min="257" max="257" width="7.28515625" style="9" customWidth="1"/>
    <col min="258" max="263" width="7" style="9" customWidth="1"/>
    <col min="264" max="265" width="8.42578125" style="9" customWidth="1"/>
    <col min="266" max="267" width="8.85546875" style="9"/>
    <col min="268" max="273" width="9" style="9" customWidth="1"/>
    <col min="274" max="501" width="8.85546875" style="9"/>
    <col min="502" max="502" width="15.140625" style="9" customWidth="1"/>
    <col min="503" max="503" width="16.28515625" style="9" customWidth="1"/>
    <col min="504" max="504" width="8.42578125" style="9" customWidth="1"/>
    <col min="505" max="505" width="7" style="9" customWidth="1"/>
    <col min="506" max="506" width="8.42578125" style="9" customWidth="1"/>
    <col min="507" max="507" width="7" style="9" customWidth="1"/>
    <col min="508" max="508" width="8.42578125" style="9" customWidth="1"/>
    <col min="509" max="509" width="7" style="9" customWidth="1"/>
    <col min="510" max="510" width="8.42578125" style="9" customWidth="1"/>
    <col min="511" max="511" width="7" style="9" customWidth="1"/>
    <col min="512" max="512" width="8.140625" style="9" customWidth="1"/>
    <col min="513" max="513" width="7.28515625" style="9" customWidth="1"/>
    <col min="514" max="519" width="7" style="9" customWidth="1"/>
    <col min="520" max="521" width="8.42578125" style="9" customWidth="1"/>
    <col min="522" max="523" width="8.85546875" style="9"/>
    <col min="524" max="529" width="9" style="9" customWidth="1"/>
    <col min="530" max="757" width="8.85546875" style="9"/>
    <col min="758" max="758" width="15.140625" style="9" customWidth="1"/>
    <col min="759" max="759" width="16.28515625" style="9" customWidth="1"/>
    <col min="760" max="760" width="8.42578125" style="9" customWidth="1"/>
    <col min="761" max="761" width="7" style="9" customWidth="1"/>
    <col min="762" max="762" width="8.42578125" style="9" customWidth="1"/>
    <col min="763" max="763" width="7" style="9" customWidth="1"/>
    <col min="764" max="764" width="8.42578125" style="9" customWidth="1"/>
    <col min="765" max="765" width="7" style="9" customWidth="1"/>
    <col min="766" max="766" width="8.42578125" style="9" customWidth="1"/>
    <col min="767" max="767" width="7" style="9" customWidth="1"/>
    <col min="768" max="768" width="8.140625" style="9" customWidth="1"/>
    <col min="769" max="769" width="7.28515625" style="9" customWidth="1"/>
    <col min="770" max="775" width="7" style="9" customWidth="1"/>
    <col min="776" max="777" width="8.42578125" style="9" customWidth="1"/>
    <col min="778" max="779" width="8.85546875" style="9"/>
    <col min="780" max="785" width="9" style="9" customWidth="1"/>
    <col min="786" max="1013" width="8.85546875" style="9"/>
    <col min="1014" max="1014" width="15.140625" style="9" customWidth="1"/>
    <col min="1015" max="1015" width="16.28515625" style="9" customWidth="1"/>
    <col min="1016" max="1016" width="8.42578125" style="9" customWidth="1"/>
    <col min="1017" max="1017" width="7" style="9" customWidth="1"/>
    <col min="1018" max="1018" width="8.42578125" style="9" customWidth="1"/>
    <col min="1019" max="1019" width="7" style="9" customWidth="1"/>
    <col min="1020" max="1020" width="8.42578125" style="9" customWidth="1"/>
    <col min="1021" max="1021" width="7" style="9" customWidth="1"/>
    <col min="1022" max="1022" width="8.42578125" style="9" customWidth="1"/>
    <col min="1023" max="1023" width="7" style="9" customWidth="1"/>
    <col min="1024" max="1024" width="8.140625" style="9" customWidth="1"/>
    <col min="1025" max="1025" width="7.28515625" style="9" customWidth="1"/>
    <col min="1026" max="1031" width="7" style="9" customWidth="1"/>
    <col min="1032" max="1033" width="8.42578125" style="9" customWidth="1"/>
    <col min="1034" max="1035" width="8.85546875" style="9"/>
    <col min="1036" max="1041" width="9" style="9" customWidth="1"/>
    <col min="1042" max="1269" width="8.85546875" style="9"/>
    <col min="1270" max="1270" width="15.140625" style="9" customWidth="1"/>
    <col min="1271" max="1271" width="16.28515625" style="9" customWidth="1"/>
    <col min="1272" max="1272" width="8.42578125" style="9" customWidth="1"/>
    <col min="1273" max="1273" width="7" style="9" customWidth="1"/>
    <col min="1274" max="1274" width="8.42578125" style="9" customWidth="1"/>
    <col min="1275" max="1275" width="7" style="9" customWidth="1"/>
    <col min="1276" max="1276" width="8.42578125" style="9" customWidth="1"/>
    <col min="1277" max="1277" width="7" style="9" customWidth="1"/>
    <col min="1278" max="1278" width="8.42578125" style="9" customWidth="1"/>
    <col min="1279" max="1279" width="7" style="9" customWidth="1"/>
    <col min="1280" max="1280" width="8.140625" style="9" customWidth="1"/>
    <col min="1281" max="1281" width="7.28515625" style="9" customWidth="1"/>
    <col min="1282" max="1287" width="7" style="9" customWidth="1"/>
    <col min="1288" max="1289" width="8.42578125" style="9" customWidth="1"/>
    <col min="1290" max="1291" width="8.85546875" style="9"/>
    <col min="1292" max="1297" width="9" style="9" customWidth="1"/>
    <col min="1298" max="1525" width="8.85546875" style="9"/>
    <col min="1526" max="1526" width="15.140625" style="9" customWidth="1"/>
    <col min="1527" max="1527" width="16.28515625" style="9" customWidth="1"/>
    <col min="1528" max="1528" width="8.42578125" style="9" customWidth="1"/>
    <col min="1529" max="1529" width="7" style="9" customWidth="1"/>
    <col min="1530" max="1530" width="8.42578125" style="9" customWidth="1"/>
    <col min="1531" max="1531" width="7" style="9" customWidth="1"/>
    <col min="1532" max="1532" width="8.42578125" style="9" customWidth="1"/>
    <col min="1533" max="1533" width="7" style="9" customWidth="1"/>
    <col min="1534" max="1534" width="8.42578125" style="9" customWidth="1"/>
    <col min="1535" max="1535" width="7" style="9" customWidth="1"/>
    <col min="1536" max="1536" width="8.140625" style="9" customWidth="1"/>
    <col min="1537" max="1537" width="7.28515625" style="9" customWidth="1"/>
    <col min="1538" max="1543" width="7" style="9" customWidth="1"/>
    <col min="1544" max="1545" width="8.42578125" style="9" customWidth="1"/>
    <col min="1546" max="1547" width="8.85546875" style="9"/>
    <col min="1548" max="1553" width="9" style="9" customWidth="1"/>
    <col min="1554" max="1781" width="8.85546875" style="9"/>
    <col min="1782" max="1782" width="15.140625" style="9" customWidth="1"/>
    <col min="1783" max="1783" width="16.28515625" style="9" customWidth="1"/>
    <col min="1784" max="1784" width="8.42578125" style="9" customWidth="1"/>
    <col min="1785" max="1785" width="7" style="9" customWidth="1"/>
    <col min="1786" max="1786" width="8.42578125" style="9" customWidth="1"/>
    <col min="1787" max="1787" width="7" style="9" customWidth="1"/>
    <col min="1788" max="1788" width="8.42578125" style="9" customWidth="1"/>
    <col min="1789" max="1789" width="7" style="9" customWidth="1"/>
    <col min="1790" max="1790" width="8.42578125" style="9" customWidth="1"/>
    <col min="1791" max="1791" width="7" style="9" customWidth="1"/>
    <col min="1792" max="1792" width="8.140625" style="9" customWidth="1"/>
    <col min="1793" max="1793" width="7.28515625" style="9" customWidth="1"/>
    <col min="1794" max="1799" width="7" style="9" customWidth="1"/>
    <col min="1800" max="1801" width="8.42578125" style="9" customWidth="1"/>
    <col min="1802" max="1803" width="8.85546875" style="9"/>
    <col min="1804" max="1809" width="9" style="9" customWidth="1"/>
    <col min="1810" max="2037" width="8.85546875" style="9"/>
    <col min="2038" max="2038" width="15.140625" style="9" customWidth="1"/>
    <col min="2039" max="2039" width="16.28515625" style="9" customWidth="1"/>
    <col min="2040" max="2040" width="8.42578125" style="9" customWidth="1"/>
    <col min="2041" max="2041" width="7" style="9" customWidth="1"/>
    <col min="2042" max="2042" width="8.42578125" style="9" customWidth="1"/>
    <col min="2043" max="2043" width="7" style="9" customWidth="1"/>
    <col min="2044" max="2044" width="8.42578125" style="9" customWidth="1"/>
    <col min="2045" max="2045" width="7" style="9" customWidth="1"/>
    <col min="2046" max="2046" width="8.42578125" style="9" customWidth="1"/>
    <col min="2047" max="2047" width="7" style="9" customWidth="1"/>
    <col min="2048" max="2048" width="8.140625" style="9" customWidth="1"/>
    <col min="2049" max="2049" width="7.28515625" style="9" customWidth="1"/>
    <col min="2050" max="2055" width="7" style="9" customWidth="1"/>
    <col min="2056" max="2057" width="8.42578125" style="9" customWidth="1"/>
    <col min="2058" max="2059" width="8.85546875" style="9"/>
    <col min="2060" max="2065" width="9" style="9" customWidth="1"/>
    <col min="2066" max="2293" width="8.85546875" style="9"/>
    <col min="2294" max="2294" width="15.140625" style="9" customWidth="1"/>
    <col min="2295" max="2295" width="16.28515625" style="9" customWidth="1"/>
    <col min="2296" max="2296" width="8.42578125" style="9" customWidth="1"/>
    <col min="2297" max="2297" width="7" style="9" customWidth="1"/>
    <col min="2298" max="2298" width="8.42578125" style="9" customWidth="1"/>
    <col min="2299" max="2299" width="7" style="9" customWidth="1"/>
    <col min="2300" max="2300" width="8.42578125" style="9" customWidth="1"/>
    <col min="2301" max="2301" width="7" style="9" customWidth="1"/>
    <col min="2302" max="2302" width="8.42578125" style="9" customWidth="1"/>
    <col min="2303" max="2303" width="7" style="9" customWidth="1"/>
    <col min="2304" max="2304" width="8.140625" style="9" customWidth="1"/>
    <col min="2305" max="2305" width="7.28515625" style="9" customWidth="1"/>
    <col min="2306" max="2311" width="7" style="9" customWidth="1"/>
    <col min="2312" max="2313" width="8.42578125" style="9" customWidth="1"/>
    <col min="2314" max="2315" width="8.85546875" style="9"/>
    <col min="2316" max="2321" width="9" style="9" customWidth="1"/>
    <col min="2322" max="2549" width="8.85546875" style="9"/>
    <col min="2550" max="2550" width="15.140625" style="9" customWidth="1"/>
    <col min="2551" max="2551" width="16.28515625" style="9" customWidth="1"/>
    <col min="2552" max="2552" width="8.42578125" style="9" customWidth="1"/>
    <col min="2553" max="2553" width="7" style="9" customWidth="1"/>
    <col min="2554" max="2554" width="8.42578125" style="9" customWidth="1"/>
    <col min="2555" max="2555" width="7" style="9" customWidth="1"/>
    <col min="2556" max="2556" width="8.42578125" style="9" customWidth="1"/>
    <col min="2557" max="2557" width="7" style="9" customWidth="1"/>
    <col min="2558" max="2558" width="8.42578125" style="9" customWidth="1"/>
    <col min="2559" max="2559" width="7" style="9" customWidth="1"/>
    <col min="2560" max="2560" width="8.140625" style="9" customWidth="1"/>
    <col min="2561" max="2561" width="7.28515625" style="9" customWidth="1"/>
    <col min="2562" max="2567" width="7" style="9" customWidth="1"/>
    <col min="2568" max="2569" width="8.42578125" style="9" customWidth="1"/>
    <col min="2570" max="2571" width="8.85546875" style="9"/>
    <col min="2572" max="2577" width="9" style="9" customWidth="1"/>
    <col min="2578" max="2805" width="8.85546875" style="9"/>
    <col min="2806" max="2806" width="15.140625" style="9" customWidth="1"/>
    <col min="2807" max="2807" width="16.28515625" style="9" customWidth="1"/>
    <col min="2808" max="2808" width="8.42578125" style="9" customWidth="1"/>
    <col min="2809" max="2809" width="7" style="9" customWidth="1"/>
    <col min="2810" max="2810" width="8.42578125" style="9" customWidth="1"/>
    <col min="2811" max="2811" width="7" style="9" customWidth="1"/>
    <col min="2812" max="2812" width="8.42578125" style="9" customWidth="1"/>
    <col min="2813" max="2813" width="7" style="9" customWidth="1"/>
    <col min="2814" max="2814" width="8.42578125" style="9" customWidth="1"/>
    <col min="2815" max="2815" width="7" style="9" customWidth="1"/>
    <col min="2816" max="2816" width="8.140625" style="9" customWidth="1"/>
    <col min="2817" max="2817" width="7.28515625" style="9" customWidth="1"/>
    <col min="2818" max="2823" width="7" style="9" customWidth="1"/>
    <col min="2824" max="2825" width="8.42578125" style="9" customWidth="1"/>
    <col min="2826" max="2827" width="8.85546875" style="9"/>
    <col min="2828" max="2833" width="9" style="9" customWidth="1"/>
    <col min="2834" max="3061" width="8.85546875" style="9"/>
    <col min="3062" max="3062" width="15.140625" style="9" customWidth="1"/>
    <col min="3063" max="3063" width="16.28515625" style="9" customWidth="1"/>
    <col min="3064" max="3064" width="8.42578125" style="9" customWidth="1"/>
    <col min="3065" max="3065" width="7" style="9" customWidth="1"/>
    <col min="3066" max="3066" width="8.42578125" style="9" customWidth="1"/>
    <col min="3067" max="3067" width="7" style="9" customWidth="1"/>
    <col min="3068" max="3068" width="8.42578125" style="9" customWidth="1"/>
    <col min="3069" max="3069" width="7" style="9" customWidth="1"/>
    <col min="3070" max="3070" width="8.42578125" style="9" customWidth="1"/>
    <col min="3071" max="3071" width="7" style="9" customWidth="1"/>
    <col min="3072" max="3072" width="8.140625" style="9" customWidth="1"/>
    <col min="3073" max="3073" width="7.28515625" style="9" customWidth="1"/>
    <col min="3074" max="3079" width="7" style="9" customWidth="1"/>
    <col min="3080" max="3081" width="8.42578125" style="9" customWidth="1"/>
    <col min="3082" max="3083" width="8.85546875" style="9"/>
    <col min="3084" max="3089" width="9" style="9" customWidth="1"/>
    <col min="3090" max="3317" width="8.85546875" style="9"/>
    <col min="3318" max="3318" width="15.140625" style="9" customWidth="1"/>
    <col min="3319" max="3319" width="16.28515625" style="9" customWidth="1"/>
    <col min="3320" max="3320" width="8.42578125" style="9" customWidth="1"/>
    <col min="3321" max="3321" width="7" style="9" customWidth="1"/>
    <col min="3322" max="3322" width="8.42578125" style="9" customWidth="1"/>
    <col min="3323" max="3323" width="7" style="9" customWidth="1"/>
    <col min="3324" max="3324" width="8.42578125" style="9" customWidth="1"/>
    <col min="3325" max="3325" width="7" style="9" customWidth="1"/>
    <col min="3326" max="3326" width="8.42578125" style="9" customWidth="1"/>
    <col min="3327" max="3327" width="7" style="9" customWidth="1"/>
    <col min="3328" max="3328" width="8.140625" style="9" customWidth="1"/>
    <col min="3329" max="3329" width="7.28515625" style="9" customWidth="1"/>
    <col min="3330" max="3335" width="7" style="9" customWidth="1"/>
    <col min="3336" max="3337" width="8.42578125" style="9" customWidth="1"/>
    <col min="3338" max="3339" width="8.85546875" style="9"/>
    <col min="3340" max="3345" width="9" style="9" customWidth="1"/>
    <col min="3346" max="3573" width="8.85546875" style="9"/>
    <col min="3574" max="3574" width="15.140625" style="9" customWidth="1"/>
    <col min="3575" max="3575" width="16.28515625" style="9" customWidth="1"/>
    <col min="3576" max="3576" width="8.42578125" style="9" customWidth="1"/>
    <col min="3577" max="3577" width="7" style="9" customWidth="1"/>
    <col min="3578" max="3578" width="8.42578125" style="9" customWidth="1"/>
    <col min="3579" max="3579" width="7" style="9" customWidth="1"/>
    <col min="3580" max="3580" width="8.42578125" style="9" customWidth="1"/>
    <col min="3581" max="3581" width="7" style="9" customWidth="1"/>
    <col min="3582" max="3582" width="8.42578125" style="9" customWidth="1"/>
    <col min="3583" max="3583" width="7" style="9" customWidth="1"/>
    <col min="3584" max="3584" width="8.140625" style="9" customWidth="1"/>
    <col min="3585" max="3585" width="7.28515625" style="9" customWidth="1"/>
    <col min="3586" max="3591" width="7" style="9" customWidth="1"/>
    <col min="3592" max="3593" width="8.42578125" style="9" customWidth="1"/>
    <col min="3594" max="3595" width="8.85546875" style="9"/>
    <col min="3596" max="3601" width="9" style="9" customWidth="1"/>
    <col min="3602" max="3829" width="8.85546875" style="9"/>
    <col min="3830" max="3830" width="15.140625" style="9" customWidth="1"/>
    <col min="3831" max="3831" width="16.28515625" style="9" customWidth="1"/>
    <col min="3832" max="3832" width="8.42578125" style="9" customWidth="1"/>
    <col min="3833" max="3833" width="7" style="9" customWidth="1"/>
    <col min="3834" max="3834" width="8.42578125" style="9" customWidth="1"/>
    <col min="3835" max="3835" width="7" style="9" customWidth="1"/>
    <col min="3836" max="3836" width="8.42578125" style="9" customWidth="1"/>
    <col min="3837" max="3837" width="7" style="9" customWidth="1"/>
    <col min="3838" max="3838" width="8.42578125" style="9" customWidth="1"/>
    <col min="3839" max="3839" width="7" style="9" customWidth="1"/>
    <col min="3840" max="3840" width="8.140625" style="9" customWidth="1"/>
    <col min="3841" max="3841" width="7.28515625" style="9" customWidth="1"/>
    <col min="3842" max="3847" width="7" style="9" customWidth="1"/>
    <col min="3848" max="3849" width="8.42578125" style="9" customWidth="1"/>
    <col min="3850" max="3851" width="8.85546875" style="9"/>
    <col min="3852" max="3857" width="9" style="9" customWidth="1"/>
    <col min="3858" max="4085" width="8.85546875" style="9"/>
    <col min="4086" max="4086" width="15.140625" style="9" customWidth="1"/>
    <col min="4087" max="4087" width="16.28515625" style="9" customWidth="1"/>
    <col min="4088" max="4088" width="8.42578125" style="9" customWidth="1"/>
    <col min="4089" max="4089" width="7" style="9" customWidth="1"/>
    <col min="4090" max="4090" width="8.42578125" style="9" customWidth="1"/>
    <col min="4091" max="4091" width="7" style="9" customWidth="1"/>
    <col min="4092" max="4092" width="8.42578125" style="9" customWidth="1"/>
    <col min="4093" max="4093" width="7" style="9" customWidth="1"/>
    <col min="4094" max="4094" width="8.42578125" style="9" customWidth="1"/>
    <col min="4095" max="4095" width="7" style="9" customWidth="1"/>
    <col min="4096" max="4096" width="8.140625" style="9" customWidth="1"/>
    <col min="4097" max="4097" width="7.28515625" style="9" customWidth="1"/>
    <col min="4098" max="4103" width="7" style="9" customWidth="1"/>
    <col min="4104" max="4105" width="8.42578125" style="9" customWidth="1"/>
    <col min="4106" max="4107" width="8.85546875" style="9"/>
    <col min="4108" max="4113" width="9" style="9" customWidth="1"/>
    <col min="4114" max="4341" width="8.85546875" style="9"/>
    <col min="4342" max="4342" width="15.140625" style="9" customWidth="1"/>
    <col min="4343" max="4343" width="16.28515625" style="9" customWidth="1"/>
    <col min="4344" max="4344" width="8.42578125" style="9" customWidth="1"/>
    <col min="4345" max="4345" width="7" style="9" customWidth="1"/>
    <col min="4346" max="4346" width="8.42578125" style="9" customWidth="1"/>
    <col min="4347" max="4347" width="7" style="9" customWidth="1"/>
    <col min="4348" max="4348" width="8.42578125" style="9" customWidth="1"/>
    <col min="4349" max="4349" width="7" style="9" customWidth="1"/>
    <col min="4350" max="4350" width="8.42578125" style="9" customWidth="1"/>
    <col min="4351" max="4351" width="7" style="9" customWidth="1"/>
    <col min="4352" max="4352" width="8.140625" style="9" customWidth="1"/>
    <col min="4353" max="4353" width="7.28515625" style="9" customWidth="1"/>
    <col min="4354" max="4359" width="7" style="9" customWidth="1"/>
    <col min="4360" max="4361" width="8.42578125" style="9" customWidth="1"/>
    <col min="4362" max="4363" width="8.85546875" style="9"/>
    <col min="4364" max="4369" width="9" style="9" customWidth="1"/>
    <col min="4370" max="4597" width="8.85546875" style="9"/>
    <col min="4598" max="4598" width="15.140625" style="9" customWidth="1"/>
    <col min="4599" max="4599" width="16.28515625" style="9" customWidth="1"/>
    <col min="4600" max="4600" width="8.42578125" style="9" customWidth="1"/>
    <col min="4601" max="4601" width="7" style="9" customWidth="1"/>
    <col min="4602" max="4602" width="8.42578125" style="9" customWidth="1"/>
    <col min="4603" max="4603" width="7" style="9" customWidth="1"/>
    <col min="4604" max="4604" width="8.42578125" style="9" customWidth="1"/>
    <col min="4605" max="4605" width="7" style="9" customWidth="1"/>
    <col min="4606" max="4606" width="8.42578125" style="9" customWidth="1"/>
    <col min="4607" max="4607" width="7" style="9" customWidth="1"/>
    <col min="4608" max="4608" width="8.140625" style="9" customWidth="1"/>
    <col min="4609" max="4609" width="7.28515625" style="9" customWidth="1"/>
    <col min="4610" max="4615" width="7" style="9" customWidth="1"/>
    <col min="4616" max="4617" width="8.42578125" style="9" customWidth="1"/>
    <col min="4618" max="4619" width="8.85546875" style="9"/>
    <col min="4620" max="4625" width="9" style="9" customWidth="1"/>
    <col min="4626" max="4853" width="8.85546875" style="9"/>
    <col min="4854" max="4854" width="15.140625" style="9" customWidth="1"/>
    <col min="4855" max="4855" width="16.28515625" style="9" customWidth="1"/>
    <col min="4856" max="4856" width="8.42578125" style="9" customWidth="1"/>
    <col min="4857" max="4857" width="7" style="9" customWidth="1"/>
    <col min="4858" max="4858" width="8.42578125" style="9" customWidth="1"/>
    <col min="4859" max="4859" width="7" style="9" customWidth="1"/>
    <col min="4860" max="4860" width="8.42578125" style="9" customWidth="1"/>
    <col min="4861" max="4861" width="7" style="9" customWidth="1"/>
    <col min="4862" max="4862" width="8.42578125" style="9" customWidth="1"/>
    <col min="4863" max="4863" width="7" style="9" customWidth="1"/>
    <col min="4864" max="4864" width="8.140625" style="9" customWidth="1"/>
    <col min="4865" max="4865" width="7.28515625" style="9" customWidth="1"/>
    <col min="4866" max="4871" width="7" style="9" customWidth="1"/>
    <col min="4872" max="4873" width="8.42578125" style="9" customWidth="1"/>
    <col min="4874" max="4875" width="8.85546875" style="9"/>
    <col min="4876" max="4881" width="9" style="9" customWidth="1"/>
    <col min="4882" max="5109" width="8.85546875" style="9"/>
    <col min="5110" max="5110" width="15.140625" style="9" customWidth="1"/>
    <col min="5111" max="5111" width="16.28515625" style="9" customWidth="1"/>
    <col min="5112" max="5112" width="8.42578125" style="9" customWidth="1"/>
    <col min="5113" max="5113" width="7" style="9" customWidth="1"/>
    <col min="5114" max="5114" width="8.42578125" style="9" customWidth="1"/>
    <col min="5115" max="5115" width="7" style="9" customWidth="1"/>
    <col min="5116" max="5116" width="8.42578125" style="9" customWidth="1"/>
    <col min="5117" max="5117" width="7" style="9" customWidth="1"/>
    <col min="5118" max="5118" width="8.42578125" style="9" customWidth="1"/>
    <col min="5119" max="5119" width="7" style="9" customWidth="1"/>
    <col min="5120" max="5120" width="8.140625" style="9" customWidth="1"/>
    <col min="5121" max="5121" width="7.28515625" style="9" customWidth="1"/>
    <col min="5122" max="5127" width="7" style="9" customWidth="1"/>
    <col min="5128" max="5129" width="8.42578125" style="9" customWidth="1"/>
    <col min="5130" max="5131" width="8.85546875" style="9"/>
    <col min="5132" max="5137" width="9" style="9" customWidth="1"/>
    <col min="5138" max="5365" width="8.85546875" style="9"/>
    <col min="5366" max="5366" width="15.140625" style="9" customWidth="1"/>
    <col min="5367" max="5367" width="16.28515625" style="9" customWidth="1"/>
    <col min="5368" max="5368" width="8.42578125" style="9" customWidth="1"/>
    <col min="5369" max="5369" width="7" style="9" customWidth="1"/>
    <col min="5370" max="5370" width="8.42578125" style="9" customWidth="1"/>
    <col min="5371" max="5371" width="7" style="9" customWidth="1"/>
    <col min="5372" max="5372" width="8.42578125" style="9" customWidth="1"/>
    <col min="5373" max="5373" width="7" style="9" customWidth="1"/>
    <col min="5374" max="5374" width="8.42578125" style="9" customWidth="1"/>
    <col min="5375" max="5375" width="7" style="9" customWidth="1"/>
    <col min="5376" max="5376" width="8.140625" style="9" customWidth="1"/>
    <col min="5377" max="5377" width="7.28515625" style="9" customWidth="1"/>
    <col min="5378" max="5383" width="7" style="9" customWidth="1"/>
    <col min="5384" max="5385" width="8.42578125" style="9" customWidth="1"/>
    <col min="5386" max="5387" width="8.85546875" style="9"/>
    <col min="5388" max="5393" width="9" style="9" customWidth="1"/>
    <col min="5394" max="5621" width="8.85546875" style="9"/>
    <col min="5622" max="5622" width="15.140625" style="9" customWidth="1"/>
    <col min="5623" max="5623" width="16.28515625" style="9" customWidth="1"/>
    <col min="5624" max="5624" width="8.42578125" style="9" customWidth="1"/>
    <col min="5625" max="5625" width="7" style="9" customWidth="1"/>
    <col min="5626" max="5626" width="8.42578125" style="9" customWidth="1"/>
    <col min="5627" max="5627" width="7" style="9" customWidth="1"/>
    <col min="5628" max="5628" width="8.42578125" style="9" customWidth="1"/>
    <col min="5629" max="5629" width="7" style="9" customWidth="1"/>
    <col min="5630" max="5630" width="8.42578125" style="9" customWidth="1"/>
    <col min="5631" max="5631" width="7" style="9" customWidth="1"/>
    <col min="5632" max="5632" width="8.140625" style="9" customWidth="1"/>
    <col min="5633" max="5633" width="7.28515625" style="9" customWidth="1"/>
    <col min="5634" max="5639" width="7" style="9" customWidth="1"/>
    <col min="5640" max="5641" width="8.42578125" style="9" customWidth="1"/>
    <col min="5642" max="5643" width="8.85546875" style="9"/>
    <col min="5644" max="5649" width="9" style="9" customWidth="1"/>
    <col min="5650" max="5877" width="8.85546875" style="9"/>
    <col min="5878" max="5878" width="15.140625" style="9" customWidth="1"/>
    <col min="5879" max="5879" width="16.28515625" style="9" customWidth="1"/>
    <col min="5880" max="5880" width="8.42578125" style="9" customWidth="1"/>
    <col min="5881" max="5881" width="7" style="9" customWidth="1"/>
    <col min="5882" max="5882" width="8.42578125" style="9" customWidth="1"/>
    <col min="5883" max="5883" width="7" style="9" customWidth="1"/>
    <col min="5884" max="5884" width="8.42578125" style="9" customWidth="1"/>
    <col min="5885" max="5885" width="7" style="9" customWidth="1"/>
    <col min="5886" max="5886" width="8.42578125" style="9" customWidth="1"/>
    <col min="5887" max="5887" width="7" style="9" customWidth="1"/>
    <col min="5888" max="5888" width="8.140625" style="9" customWidth="1"/>
    <col min="5889" max="5889" width="7.28515625" style="9" customWidth="1"/>
    <col min="5890" max="5895" width="7" style="9" customWidth="1"/>
    <col min="5896" max="5897" width="8.42578125" style="9" customWidth="1"/>
    <col min="5898" max="5899" width="8.85546875" style="9"/>
    <col min="5900" max="5905" width="9" style="9" customWidth="1"/>
    <col min="5906" max="6133" width="8.85546875" style="9"/>
    <col min="6134" max="6134" width="15.140625" style="9" customWidth="1"/>
    <col min="6135" max="6135" width="16.28515625" style="9" customWidth="1"/>
    <col min="6136" max="6136" width="8.42578125" style="9" customWidth="1"/>
    <col min="6137" max="6137" width="7" style="9" customWidth="1"/>
    <col min="6138" max="6138" width="8.42578125" style="9" customWidth="1"/>
    <col min="6139" max="6139" width="7" style="9" customWidth="1"/>
    <col min="6140" max="6140" width="8.42578125" style="9" customWidth="1"/>
    <col min="6141" max="6141" width="7" style="9" customWidth="1"/>
    <col min="6142" max="6142" width="8.42578125" style="9" customWidth="1"/>
    <col min="6143" max="6143" width="7" style="9" customWidth="1"/>
    <col min="6144" max="6144" width="8.140625" style="9" customWidth="1"/>
    <col min="6145" max="6145" width="7.28515625" style="9" customWidth="1"/>
    <col min="6146" max="6151" width="7" style="9" customWidth="1"/>
    <col min="6152" max="6153" width="8.42578125" style="9" customWidth="1"/>
    <col min="6154" max="6155" width="8.85546875" style="9"/>
    <col min="6156" max="6161" width="9" style="9" customWidth="1"/>
    <col min="6162" max="6389" width="8.85546875" style="9"/>
    <col min="6390" max="6390" width="15.140625" style="9" customWidth="1"/>
    <col min="6391" max="6391" width="16.28515625" style="9" customWidth="1"/>
    <col min="6392" max="6392" width="8.42578125" style="9" customWidth="1"/>
    <col min="6393" max="6393" width="7" style="9" customWidth="1"/>
    <col min="6394" max="6394" width="8.42578125" style="9" customWidth="1"/>
    <col min="6395" max="6395" width="7" style="9" customWidth="1"/>
    <col min="6396" max="6396" width="8.42578125" style="9" customWidth="1"/>
    <col min="6397" max="6397" width="7" style="9" customWidth="1"/>
    <col min="6398" max="6398" width="8.42578125" style="9" customWidth="1"/>
    <col min="6399" max="6399" width="7" style="9" customWidth="1"/>
    <col min="6400" max="6400" width="8.140625" style="9" customWidth="1"/>
    <col min="6401" max="6401" width="7.28515625" style="9" customWidth="1"/>
    <col min="6402" max="6407" width="7" style="9" customWidth="1"/>
    <col min="6408" max="6409" width="8.42578125" style="9" customWidth="1"/>
    <col min="6410" max="6411" width="8.85546875" style="9"/>
    <col min="6412" max="6417" width="9" style="9" customWidth="1"/>
    <col min="6418" max="6645" width="8.85546875" style="9"/>
    <col min="6646" max="6646" width="15.140625" style="9" customWidth="1"/>
    <col min="6647" max="6647" width="16.28515625" style="9" customWidth="1"/>
    <col min="6648" max="6648" width="8.42578125" style="9" customWidth="1"/>
    <col min="6649" max="6649" width="7" style="9" customWidth="1"/>
    <col min="6650" max="6650" width="8.42578125" style="9" customWidth="1"/>
    <col min="6651" max="6651" width="7" style="9" customWidth="1"/>
    <col min="6652" max="6652" width="8.42578125" style="9" customWidth="1"/>
    <col min="6653" max="6653" width="7" style="9" customWidth="1"/>
    <col min="6654" max="6654" width="8.42578125" style="9" customWidth="1"/>
    <col min="6655" max="6655" width="7" style="9" customWidth="1"/>
    <col min="6656" max="6656" width="8.140625" style="9" customWidth="1"/>
    <col min="6657" max="6657" width="7.28515625" style="9" customWidth="1"/>
    <col min="6658" max="6663" width="7" style="9" customWidth="1"/>
    <col min="6664" max="6665" width="8.42578125" style="9" customWidth="1"/>
    <col min="6666" max="6667" width="8.85546875" style="9"/>
    <col min="6668" max="6673" width="9" style="9" customWidth="1"/>
    <col min="6674" max="6901" width="8.85546875" style="9"/>
    <col min="6902" max="6902" width="15.140625" style="9" customWidth="1"/>
    <col min="6903" max="6903" width="16.28515625" style="9" customWidth="1"/>
    <col min="6904" max="6904" width="8.42578125" style="9" customWidth="1"/>
    <col min="6905" max="6905" width="7" style="9" customWidth="1"/>
    <col min="6906" max="6906" width="8.42578125" style="9" customWidth="1"/>
    <col min="6907" max="6907" width="7" style="9" customWidth="1"/>
    <col min="6908" max="6908" width="8.42578125" style="9" customWidth="1"/>
    <col min="6909" max="6909" width="7" style="9" customWidth="1"/>
    <col min="6910" max="6910" width="8.42578125" style="9" customWidth="1"/>
    <col min="6911" max="6911" width="7" style="9" customWidth="1"/>
    <col min="6912" max="6912" width="8.140625" style="9" customWidth="1"/>
    <col min="6913" max="6913" width="7.28515625" style="9" customWidth="1"/>
    <col min="6914" max="6919" width="7" style="9" customWidth="1"/>
    <col min="6920" max="6921" width="8.42578125" style="9" customWidth="1"/>
    <col min="6922" max="6923" width="8.85546875" style="9"/>
    <col min="6924" max="6929" width="9" style="9" customWidth="1"/>
    <col min="6930" max="7157" width="8.85546875" style="9"/>
    <col min="7158" max="7158" width="15.140625" style="9" customWidth="1"/>
    <col min="7159" max="7159" width="16.28515625" style="9" customWidth="1"/>
    <col min="7160" max="7160" width="8.42578125" style="9" customWidth="1"/>
    <col min="7161" max="7161" width="7" style="9" customWidth="1"/>
    <col min="7162" max="7162" width="8.42578125" style="9" customWidth="1"/>
    <col min="7163" max="7163" width="7" style="9" customWidth="1"/>
    <col min="7164" max="7164" width="8.42578125" style="9" customWidth="1"/>
    <col min="7165" max="7165" width="7" style="9" customWidth="1"/>
    <col min="7166" max="7166" width="8.42578125" style="9" customWidth="1"/>
    <col min="7167" max="7167" width="7" style="9" customWidth="1"/>
    <col min="7168" max="7168" width="8.140625" style="9" customWidth="1"/>
    <col min="7169" max="7169" width="7.28515625" style="9" customWidth="1"/>
    <col min="7170" max="7175" width="7" style="9" customWidth="1"/>
    <col min="7176" max="7177" width="8.42578125" style="9" customWidth="1"/>
    <col min="7178" max="7179" width="8.85546875" style="9"/>
    <col min="7180" max="7185" width="9" style="9" customWidth="1"/>
    <col min="7186" max="7413" width="8.85546875" style="9"/>
    <col min="7414" max="7414" width="15.140625" style="9" customWidth="1"/>
    <col min="7415" max="7415" width="16.28515625" style="9" customWidth="1"/>
    <col min="7416" max="7416" width="8.42578125" style="9" customWidth="1"/>
    <col min="7417" max="7417" width="7" style="9" customWidth="1"/>
    <col min="7418" max="7418" width="8.42578125" style="9" customWidth="1"/>
    <col min="7419" max="7419" width="7" style="9" customWidth="1"/>
    <col min="7420" max="7420" width="8.42578125" style="9" customWidth="1"/>
    <col min="7421" max="7421" width="7" style="9" customWidth="1"/>
    <col min="7422" max="7422" width="8.42578125" style="9" customWidth="1"/>
    <col min="7423" max="7423" width="7" style="9" customWidth="1"/>
    <col min="7424" max="7424" width="8.140625" style="9" customWidth="1"/>
    <col min="7425" max="7425" width="7.28515625" style="9" customWidth="1"/>
    <col min="7426" max="7431" width="7" style="9" customWidth="1"/>
    <col min="7432" max="7433" width="8.42578125" style="9" customWidth="1"/>
    <col min="7434" max="7435" width="8.85546875" style="9"/>
    <col min="7436" max="7441" width="9" style="9" customWidth="1"/>
    <col min="7442" max="7669" width="8.85546875" style="9"/>
    <col min="7670" max="7670" width="15.140625" style="9" customWidth="1"/>
    <col min="7671" max="7671" width="16.28515625" style="9" customWidth="1"/>
    <col min="7672" max="7672" width="8.42578125" style="9" customWidth="1"/>
    <col min="7673" max="7673" width="7" style="9" customWidth="1"/>
    <col min="7674" max="7674" width="8.42578125" style="9" customWidth="1"/>
    <col min="7675" max="7675" width="7" style="9" customWidth="1"/>
    <col min="7676" max="7676" width="8.42578125" style="9" customWidth="1"/>
    <col min="7677" max="7677" width="7" style="9" customWidth="1"/>
    <col min="7678" max="7678" width="8.42578125" style="9" customWidth="1"/>
    <col min="7679" max="7679" width="7" style="9" customWidth="1"/>
    <col min="7680" max="7680" width="8.140625" style="9" customWidth="1"/>
    <col min="7681" max="7681" width="7.28515625" style="9" customWidth="1"/>
    <col min="7682" max="7687" width="7" style="9" customWidth="1"/>
    <col min="7688" max="7689" width="8.42578125" style="9" customWidth="1"/>
    <col min="7690" max="7691" width="8.85546875" style="9"/>
    <col min="7692" max="7697" width="9" style="9" customWidth="1"/>
    <col min="7698" max="7925" width="8.85546875" style="9"/>
    <col min="7926" max="7926" width="15.140625" style="9" customWidth="1"/>
    <col min="7927" max="7927" width="16.28515625" style="9" customWidth="1"/>
    <col min="7928" max="7928" width="8.42578125" style="9" customWidth="1"/>
    <col min="7929" max="7929" width="7" style="9" customWidth="1"/>
    <col min="7930" max="7930" width="8.42578125" style="9" customWidth="1"/>
    <col min="7931" max="7931" width="7" style="9" customWidth="1"/>
    <col min="7932" max="7932" width="8.42578125" style="9" customWidth="1"/>
    <col min="7933" max="7933" width="7" style="9" customWidth="1"/>
    <col min="7934" max="7934" width="8.42578125" style="9" customWidth="1"/>
    <col min="7935" max="7935" width="7" style="9" customWidth="1"/>
    <col min="7936" max="7936" width="8.140625" style="9" customWidth="1"/>
    <col min="7937" max="7937" width="7.28515625" style="9" customWidth="1"/>
    <col min="7938" max="7943" width="7" style="9" customWidth="1"/>
    <col min="7944" max="7945" width="8.42578125" style="9" customWidth="1"/>
    <col min="7946" max="7947" width="8.85546875" style="9"/>
    <col min="7948" max="7953" width="9" style="9" customWidth="1"/>
    <col min="7954" max="8181" width="8.85546875" style="9"/>
    <col min="8182" max="8182" width="15.140625" style="9" customWidth="1"/>
    <col min="8183" max="8183" width="16.28515625" style="9" customWidth="1"/>
    <col min="8184" max="8184" width="8.42578125" style="9" customWidth="1"/>
    <col min="8185" max="8185" width="7" style="9" customWidth="1"/>
    <col min="8186" max="8186" width="8.42578125" style="9" customWidth="1"/>
    <col min="8187" max="8187" width="7" style="9" customWidth="1"/>
    <col min="8188" max="8188" width="8.42578125" style="9" customWidth="1"/>
    <col min="8189" max="8189" width="7" style="9" customWidth="1"/>
    <col min="8190" max="8190" width="8.42578125" style="9" customWidth="1"/>
    <col min="8191" max="8191" width="7" style="9" customWidth="1"/>
    <col min="8192" max="8192" width="8.140625" style="9" customWidth="1"/>
    <col min="8193" max="8193" width="7.28515625" style="9" customWidth="1"/>
    <col min="8194" max="8199" width="7" style="9" customWidth="1"/>
    <col min="8200" max="8201" width="8.42578125" style="9" customWidth="1"/>
    <col min="8202" max="8203" width="8.85546875" style="9"/>
    <col min="8204" max="8209" width="9" style="9" customWidth="1"/>
    <col min="8210" max="8437" width="8.85546875" style="9"/>
    <col min="8438" max="8438" width="15.140625" style="9" customWidth="1"/>
    <col min="8439" max="8439" width="16.28515625" style="9" customWidth="1"/>
    <col min="8440" max="8440" width="8.42578125" style="9" customWidth="1"/>
    <col min="8441" max="8441" width="7" style="9" customWidth="1"/>
    <col min="8442" max="8442" width="8.42578125" style="9" customWidth="1"/>
    <col min="8443" max="8443" width="7" style="9" customWidth="1"/>
    <col min="8444" max="8444" width="8.42578125" style="9" customWidth="1"/>
    <col min="8445" max="8445" width="7" style="9" customWidth="1"/>
    <col min="8446" max="8446" width="8.42578125" style="9" customWidth="1"/>
    <col min="8447" max="8447" width="7" style="9" customWidth="1"/>
    <col min="8448" max="8448" width="8.140625" style="9" customWidth="1"/>
    <col min="8449" max="8449" width="7.28515625" style="9" customWidth="1"/>
    <col min="8450" max="8455" width="7" style="9" customWidth="1"/>
    <col min="8456" max="8457" width="8.42578125" style="9" customWidth="1"/>
    <col min="8458" max="8459" width="8.85546875" style="9"/>
    <col min="8460" max="8465" width="9" style="9" customWidth="1"/>
    <col min="8466" max="8693" width="8.85546875" style="9"/>
    <col min="8694" max="8694" width="15.140625" style="9" customWidth="1"/>
    <col min="8695" max="8695" width="16.28515625" style="9" customWidth="1"/>
    <col min="8696" max="8696" width="8.42578125" style="9" customWidth="1"/>
    <col min="8697" max="8697" width="7" style="9" customWidth="1"/>
    <col min="8698" max="8698" width="8.42578125" style="9" customWidth="1"/>
    <col min="8699" max="8699" width="7" style="9" customWidth="1"/>
    <col min="8700" max="8700" width="8.42578125" style="9" customWidth="1"/>
    <col min="8701" max="8701" width="7" style="9" customWidth="1"/>
    <col min="8702" max="8702" width="8.42578125" style="9" customWidth="1"/>
    <col min="8703" max="8703" width="7" style="9" customWidth="1"/>
    <col min="8704" max="8704" width="8.140625" style="9" customWidth="1"/>
    <col min="8705" max="8705" width="7.28515625" style="9" customWidth="1"/>
    <col min="8706" max="8711" width="7" style="9" customWidth="1"/>
    <col min="8712" max="8713" width="8.42578125" style="9" customWidth="1"/>
    <col min="8714" max="8715" width="8.85546875" style="9"/>
    <col min="8716" max="8721" width="9" style="9" customWidth="1"/>
    <col min="8722" max="8949" width="8.85546875" style="9"/>
    <col min="8950" max="8950" width="15.140625" style="9" customWidth="1"/>
    <col min="8951" max="8951" width="16.28515625" style="9" customWidth="1"/>
    <col min="8952" max="8952" width="8.42578125" style="9" customWidth="1"/>
    <col min="8953" max="8953" width="7" style="9" customWidth="1"/>
    <col min="8954" max="8954" width="8.42578125" style="9" customWidth="1"/>
    <col min="8955" max="8955" width="7" style="9" customWidth="1"/>
    <col min="8956" max="8956" width="8.42578125" style="9" customWidth="1"/>
    <col min="8957" max="8957" width="7" style="9" customWidth="1"/>
    <col min="8958" max="8958" width="8.42578125" style="9" customWidth="1"/>
    <col min="8959" max="8959" width="7" style="9" customWidth="1"/>
    <col min="8960" max="8960" width="8.140625" style="9" customWidth="1"/>
    <col min="8961" max="8961" width="7.28515625" style="9" customWidth="1"/>
    <col min="8962" max="8967" width="7" style="9" customWidth="1"/>
    <col min="8968" max="8969" width="8.42578125" style="9" customWidth="1"/>
    <col min="8970" max="8971" width="8.85546875" style="9"/>
    <col min="8972" max="8977" width="9" style="9" customWidth="1"/>
    <col min="8978" max="9205" width="8.85546875" style="9"/>
    <col min="9206" max="9206" width="15.140625" style="9" customWidth="1"/>
    <col min="9207" max="9207" width="16.28515625" style="9" customWidth="1"/>
    <col min="9208" max="9208" width="8.42578125" style="9" customWidth="1"/>
    <col min="9209" max="9209" width="7" style="9" customWidth="1"/>
    <col min="9210" max="9210" width="8.42578125" style="9" customWidth="1"/>
    <col min="9211" max="9211" width="7" style="9" customWidth="1"/>
    <col min="9212" max="9212" width="8.42578125" style="9" customWidth="1"/>
    <col min="9213" max="9213" width="7" style="9" customWidth="1"/>
    <col min="9214" max="9214" width="8.42578125" style="9" customWidth="1"/>
    <col min="9215" max="9215" width="7" style="9" customWidth="1"/>
    <col min="9216" max="9216" width="8.140625" style="9" customWidth="1"/>
    <col min="9217" max="9217" width="7.28515625" style="9" customWidth="1"/>
    <col min="9218" max="9223" width="7" style="9" customWidth="1"/>
    <col min="9224" max="9225" width="8.42578125" style="9" customWidth="1"/>
    <col min="9226" max="9227" width="8.85546875" style="9"/>
    <col min="9228" max="9233" width="9" style="9" customWidth="1"/>
    <col min="9234" max="9461" width="8.85546875" style="9"/>
    <col min="9462" max="9462" width="15.140625" style="9" customWidth="1"/>
    <col min="9463" max="9463" width="16.28515625" style="9" customWidth="1"/>
    <col min="9464" max="9464" width="8.42578125" style="9" customWidth="1"/>
    <col min="9465" max="9465" width="7" style="9" customWidth="1"/>
    <col min="9466" max="9466" width="8.42578125" style="9" customWidth="1"/>
    <col min="9467" max="9467" width="7" style="9" customWidth="1"/>
    <col min="9468" max="9468" width="8.42578125" style="9" customWidth="1"/>
    <col min="9469" max="9469" width="7" style="9" customWidth="1"/>
    <col min="9470" max="9470" width="8.42578125" style="9" customWidth="1"/>
    <col min="9471" max="9471" width="7" style="9" customWidth="1"/>
    <col min="9472" max="9472" width="8.140625" style="9" customWidth="1"/>
    <col min="9473" max="9473" width="7.28515625" style="9" customWidth="1"/>
    <col min="9474" max="9479" width="7" style="9" customWidth="1"/>
    <col min="9480" max="9481" width="8.42578125" style="9" customWidth="1"/>
    <col min="9482" max="9483" width="8.85546875" style="9"/>
    <col min="9484" max="9489" width="9" style="9" customWidth="1"/>
    <col min="9490" max="9717" width="8.85546875" style="9"/>
    <col min="9718" max="9718" width="15.140625" style="9" customWidth="1"/>
    <col min="9719" max="9719" width="16.28515625" style="9" customWidth="1"/>
    <col min="9720" max="9720" width="8.42578125" style="9" customWidth="1"/>
    <col min="9721" max="9721" width="7" style="9" customWidth="1"/>
    <col min="9722" max="9722" width="8.42578125" style="9" customWidth="1"/>
    <col min="9723" max="9723" width="7" style="9" customWidth="1"/>
    <col min="9724" max="9724" width="8.42578125" style="9" customWidth="1"/>
    <col min="9725" max="9725" width="7" style="9" customWidth="1"/>
    <col min="9726" max="9726" width="8.42578125" style="9" customWidth="1"/>
    <col min="9727" max="9727" width="7" style="9" customWidth="1"/>
    <col min="9728" max="9728" width="8.140625" style="9" customWidth="1"/>
    <col min="9729" max="9729" width="7.28515625" style="9" customWidth="1"/>
    <col min="9730" max="9735" width="7" style="9" customWidth="1"/>
    <col min="9736" max="9737" width="8.42578125" style="9" customWidth="1"/>
    <col min="9738" max="9739" width="8.85546875" style="9"/>
    <col min="9740" max="9745" width="9" style="9" customWidth="1"/>
    <col min="9746" max="9973" width="8.85546875" style="9"/>
    <col min="9974" max="9974" width="15.140625" style="9" customWidth="1"/>
    <col min="9975" max="9975" width="16.28515625" style="9" customWidth="1"/>
    <col min="9976" max="9976" width="8.42578125" style="9" customWidth="1"/>
    <col min="9977" max="9977" width="7" style="9" customWidth="1"/>
    <col min="9978" max="9978" width="8.42578125" style="9" customWidth="1"/>
    <col min="9979" max="9979" width="7" style="9" customWidth="1"/>
    <col min="9980" max="9980" width="8.42578125" style="9" customWidth="1"/>
    <col min="9981" max="9981" width="7" style="9" customWidth="1"/>
    <col min="9982" max="9982" width="8.42578125" style="9" customWidth="1"/>
    <col min="9983" max="9983" width="7" style="9" customWidth="1"/>
    <col min="9984" max="9984" width="8.140625" style="9" customWidth="1"/>
    <col min="9985" max="9985" width="7.28515625" style="9" customWidth="1"/>
    <col min="9986" max="9991" width="7" style="9" customWidth="1"/>
    <col min="9992" max="9993" width="8.42578125" style="9" customWidth="1"/>
    <col min="9994" max="9995" width="8.85546875" style="9"/>
    <col min="9996" max="10001" width="9" style="9" customWidth="1"/>
    <col min="10002" max="10229" width="8.85546875" style="9"/>
    <col min="10230" max="10230" width="15.140625" style="9" customWidth="1"/>
    <col min="10231" max="10231" width="16.28515625" style="9" customWidth="1"/>
    <col min="10232" max="10232" width="8.42578125" style="9" customWidth="1"/>
    <col min="10233" max="10233" width="7" style="9" customWidth="1"/>
    <col min="10234" max="10234" width="8.42578125" style="9" customWidth="1"/>
    <col min="10235" max="10235" width="7" style="9" customWidth="1"/>
    <col min="10236" max="10236" width="8.42578125" style="9" customWidth="1"/>
    <col min="10237" max="10237" width="7" style="9" customWidth="1"/>
    <col min="10238" max="10238" width="8.42578125" style="9" customWidth="1"/>
    <col min="10239" max="10239" width="7" style="9" customWidth="1"/>
    <col min="10240" max="10240" width="8.140625" style="9" customWidth="1"/>
    <col min="10241" max="10241" width="7.28515625" style="9" customWidth="1"/>
    <col min="10242" max="10247" width="7" style="9" customWidth="1"/>
    <col min="10248" max="10249" width="8.42578125" style="9" customWidth="1"/>
    <col min="10250" max="10251" width="8.85546875" style="9"/>
    <col min="10252" max="10257" width="9" style="9" customWidth="1"/>
    <col min="10258" max="10485" width="8.85546875" style="9"/>
    <col min="10486" max="10486" width="15.140625" style="9" customWidth="1"/>
    <col min="10487" max="10487" width="16.28515625" style="9" customWidth="1"/>
    <col min="10488" max="10488" width="8.42578125" style="9" customWidth="1"/>
    <col min="10489" max="10489" width="7" style="9" customWidth="1"/>
    <col min="10490" max="10490" width="8.42578125" style="9" customWidth="1"/>
    <col min="10491" max="10491" width="7" style="9" customWidth="1"/>
    <col min="10492" max="10492" width="8.42578125" style="9" customWidth="1"/>
    <col min="10493" max="10493" width="7" style="9" customWidth="1"/>
    <col min="10494" max="10494" width="8.42578125" style="9" customWidth="1"/>
    <col min="10495" max="10495" width="7" style="9" customWidth="1"/>
    <col min="10496" max="10496" width="8.140625" style="9" customWidth="1"/>
    <col min="10497" max="10497" width="7.28515625" style="9" customWidth="1"/>
    <col min="10498" max="10503" width="7" style="9" customWidth="1"/>
    <col min="10504" max="10505" width="8.42578125" style="9" customWidth="1"/>
    <col min="10506" max="10507" width="8.85546875" style="9"/>
    <col min="10508" max="10513" width="9" style="9" customWidth="1"/>
    <col min="10514" max="10741" width="8.85546875" style="9"/>
    <col min="10742" max="10742" width="15.140625" style="9" customWidth="1"/>
    <col min="10743" max="10743" width="16.28515625" style="9" customWidth="1"/>
    <col min="10744" max="10744" width="8.42578125" style="9" customWidth="1"/>
    <col min="10745" max="10745" width="7" style="9" customWidth="1"/>
    <col min="10746" max="10746" width="8.42578125" style="9" customWidth="1"/>
    <col min="10747" max="10747" width="7" style="9" customWidth="1"/>
    <col min="10748" max="10748" width="8.42578125" style="9" customWidth="1"/>
    <col min="10749" max="10749" width="7" style="9" customWidth="1"/>
    <col min="10750" max="10750" width="8.42578125" style="9" customWidth="1"/>
    <col min="10751" max="10751" width="7" style="9" customWidth="1"/>
    <col min="10752" max="10752" width="8.140625" style="9" customWidth="1"/>
    <col min="10753" max="10753" width="7.28515625" style="9" customWidth="1"/>
    <col min="10754" max="10759" width="7" style="9" customWidth="1"/>
    <col min="10760" max="10761" width="8.42578125" style="9" customWidth="1"/>
    <col min="10762" max="10763" width="8.85546875" style="9"/>
    <col min="10764" max="10769" width="9" style="9" customWidth="1"/>
    <col min="10770" max="10997" width="8.85546875" style="9"/>
    <col min="10998" max="10998" width="15.140625" style="9" customWidth="1"/>
    <col min="10999" max="10999" width="16.28515625" style="9" customWidth="1"/>
    <col min="11000" max="11000" width="8.42578125" style="9" customWidth="1"/>
    <col min="11001" max="11001" width="7" style="9" customWidth="1"/>
    <col min="11002" max="11002" width="8.42578125" style="9" customWidth="1"/>
    <col min="11003" max="11003" width="7" style="9" customWidth="1"/>
    <col min="11004" max="11004" width="8.42578125" style="9" customWidth="1"/>
    <col min="11005" max="11005" width="7" style="9" customWidth="1"/>
    <col min="11006" max="11006" width="8.42578125" style="9" customWidth="1"/>
    <col min="11007" max="11007" width="7" style="9" customWidth="1"/>
    <col min="11008" max="11008" width="8.140625" style="9" customWidth="1"/>
    <col min="11009" max="11009" width="7.28515625" style="9" customWidth="1"/>
    <col min="11010" max="11015" width="7" style="9" customWidth="1"/>
    <col min="11016" max="11017" width="8.42578125" style="9" customWidth="1"/>
    <col min="11018" max="11019" width="8.85546875" style="9"/>
    <col min="11020" max="11025" width="9" style="9" customWidth="1"/>
    <col min="11026" max="11253" width="8.85546875" style="9"/>
    <col min="11254" max="11254" width="15.140625" style="9" customWidth="1"/>
    <col min="11255" max="11255" width="16.28515625" style="9" customWidth="1"/>
    <col min="11256" max="11256" width="8.42578125" style="9" customWidth="1"/>
    <col min="11257" max="11257" width="7" style="9" customWidth="1"/>
    <col min="11258" max="11258" width="8.42578125" style="9" customWidth="1"/>
    <col min="11259" max="11259" width="7" style="9" customWidth="1"/>
    <col min="11260" max="11260" width="8.42578125" style="9" customWidth="1"/>
    <col min="11261" max="11261" width="7" style="9" customWidth="1"/>
    <col min="11262" max="11262" width="8.42578125" style="9" customWidth="1"/>
    <col min="11263" max="11263" width="7" style="9" customWidth="1"/>
    <col min="11264" max="11264" width="8.140625" style="9" customWidth="1"/>
    <col min="11265" max="11265" width="7.28515625" style="9" customWidth="1"/>
    <col min="11266" max="11271" width="7" style="9" customWidth="1"/>
    <col min="11272" max="11273" width="8.42578125" style="9" customWidth="1"/>
    <col min="11274" max="11275" width="8.85546875" style="9"/>
    <col min="11276" max="11281" width="9" style="9" customWidth="1"/>
    <col min="11282" max="11509" width="8.85546875" style="9"/>
    <col min="11510" max="11510" width="15.140625" style="9" customWidth="1"/>
    <col min="11511" max="11511" width="16.28515625" style="9" customWidth="1"/>
    <col min="11512" max="11512" width="8.42578125" style="9" customWidth="1"/>
    <col min="11513" max="11513" width="7" style="9" customWidth="1"/>
    <col min="11514" max="11514" width="8.42578125" style="9" customWidth="1"/>
    <col min="11515" max="11515" width="7" style="9" customWidth="1"/>
    <col min="11516" max="11516" width="8.42578125" style="9" customWidth="1"/>
    <col min="11517" max="11517" width="7" style="9" customWidth="1"/>
    <col min="11518" max="11518" width="8.42578125" style="9" customWidth="1"/>
    <col min="11519" max="11519" width="7" style="9" customWidth="1"/>
    <col min="11520" max="11520" width="8.140625" style="9" customWidth="1"/>
    <col min="11521" max="11521" width="7.28515625" style="9" customWidth="1"/>
    <col min="11522" max="11527" width="7" style="9" customWidth="1"/>
    <col min="11528" max="11529" width="8.42578125" style="9" customWidth="1"/>
    <col min="11530" max="11531" width="8.85546875" style="9"/>
    <col min="11532" max="11537" width="9" style="9" customWidth="1"/>
    <col min="11538" max="11765" width="8.85546875" style="9"/>
    <col min="11766" max="11766" width="15.140625" style="9" customWidth="1"/>
    <col min="11767" max="11767" width="16.28515625" style="9" customWidth="1"/>
    <col min="11768" max="11768" width="8.42578125" style="9" customWidth="1"/>
    <col min="11769" max="11769" width="7" style="9" customWidth="1"/>
    <col min="11770" max="11770" width="8.42578125" style="9" customWidth="1"/>
    <col min="11771" max="11771" width="7" style="9" customWidth="1"/>
    <col min="11772" max="11772" width="8.42578125" style="9" customWidth="1"/>
    <col min="11773" max="11773" width="7" style="9" customWidth="1"/>
    <col min="11774" max="11774" width="8.42578125" style="9" customWidth="1"/>
    <col min="11775" max="11775" width="7" style="9" customWidth="1"/>
    <col min="11776" max="11776" width="8.140625" style="9" customWidth="1"/>
    <col min="11777" max="11777" width="7.28515625" style="9" customWidth="1"/>
    <col min="11778" max="11783" width="7" style="9" customWidth="1"/>
    <col min="11784" max="11785" width="8.42578125" style="9" customWidth="1"/>
    <col min="11786" max="11787" width="8.85546875" style="9"/>
    <col min="11788" max="11793" width="9" style="9" customWidth="1"/>
    <col min="11794" max="12021" width="8.85546875" style="9"/>
    <col min="12022" max="12022" width="15.140625" style="9" customWidth="1"/>
    <col min="12023" max="12023" width="16.28515625" style="9" customWidth="1"/>
    <col min="12024" max="12024" width="8.42578125" style="9" customWidth="1"/>
    <col min="12025" max="12025" width="7" style="9" customWidth="1"/>
    <col min="12026" max="12026" width="8.42578125" style="9" customWidth="1"/>
    <col min="12027" max="12027" width="7" style="9" customWidth="1"/>
    <col min="12028" max="12028" width="8.42578125" style="9" customWidth="1"/>
    <col min="12029" max="12029" width="7" style="9" customWidth="1"/>
    <col min="12030" max="12030" width="8.42578125" style="9" customWidth="1"/>
    <col min="12031" max="12031" width="7" style="9" customWidth="1"/>
    <col min="12032" max="12032" width="8.140625" style="9" customWidth="1"/>
    <col min="12033" max="12033" width="7.28515625" style="9" customWidth="1"/>
    <col min="12034" max="12039" width="7" style="9" customWidth="1"/>
    <col min="12040" max="12041" width="8.42578125" style="9" customWidth="1"/>
    <col min="12042" max="12043" width="8.85546875" style="9"/>
    <col min="12044" max="12049" width="9" style="9" customWidth="1"/>
    <col min="12050" max="12277" width="8.85546875" style="9"/>
    <col min="12278" max="12278" width="15.140625" style="9" customWidth="1"/>
    <col min="12279" max="12279" width="16.28515625" style="9" customWidth="1"/>
    <col min="12280" max="12280" width="8.42578125" style="9" customWidth="1"/>
    <col min="12281" max="12281" width="7" style="9" customWidth="1"/>
    <col min="12282" max="12282" width="8.42578125" style="9" customWidth="1"/>
    <col min="12283" max="12283" width="7" style="9" customWidth="1"/>
    <col min="12284" max="12284" width="8.42578125" style="9" customWidth="1"/>
    <col min="12285" max="12285" width="7" style="9" customWidth="1"/>
    <col min="12286" max="12286" width="8.42578125" style="9" customWidth="1"/>
    <col min="12287" max="12287" width="7" style="9" customWidth="1"/>
    <col min="12288" max="12288" width="8.140625" style="9" customWidth="1"/>
    <col min="12289" max="12289" width="7.28515625" style="9" customWidth="1"/>
    <col min="12290" max="12295" width="7" style="9" customWidth="1"/>
    <col min="12296" max="12297" width="8.42578125" style="9" customWidth="1"/>
    <col min="12298" max="12299" width="8.85546875" style="9"/>
    <col min="12300" max="12305" width="9" style="9" customWidth="1"/>
    <col min="12306" max="12533" width="8.85546875" style="9"/>
    <col min="12534" max="12534" width="15.140625" style="9" customWidth="1"/>
    <col min="12535" max="12535" width="16.28515625" style="9" customWidth="1"/>
    <col min="12536" max="12536" width="8.42578125" style="9" customWidth="1"/>
    <col min="12537" max="12537" width="7" style="9" customWidth="1"/>
    <col min="12538" max="12538" width="8.42578125" style="9" customWidth="1"/>
    <col min="12539" max="12539" width="7" style="9" customWidth="1"/>
    <col min="12540" max="12540" width="8.42578125" style="9" customWidth="1"/>
    <col min="12541" max="12541" width="7" style="9" customWidth="1"/>
    <col min="12542" max="12542" width="8.42578125" style="9" customWidth="1"/>
    <col min="12543" max="12543" width="7" style="9" customWidth="1"/>
    <col min="12544" max="12544" width="8.140625" style="9" customWidth="1"/>
    <col min="12545" max="12545" width="7.28515625" style="9" customWidth="1"/>
    <col min="12546" max="12551" width="7" style="9" customWidth="1"/>
    <col min="12552" max="12553" width="8.42578125" style="9" customWidth="1"/>
    <col min="12554" max="12555" width="8.85546875" style="9"/>
    <col min="12556" max="12561" width="9" style="9" customWidth="1"/>
    <col min="12562" max="12789" width="8.85546875" style="9"/>
    <col min="12790" max="12790" width="15.140625" style="9" customWidth="1"/>
    <col min="12791" max="12791" width="16.28515625" style="9" customWidth="1"/>
    <col min="12792" max="12792" width="8.42578125" style="9" customWidth="1"/>
    <col min="12793" max="12793" width="7" style="9" customWidth="1"/>
    <col min="12794" max="12794" width="8.42578125" style="9" customWidth="1"/>
    <col min="12795" max="12795" width="7" style="9" customWidth="1"/>
    <col min="12796" max="12796" width="8.42578125" style="9" customWidth="1"/>
    <col min="12797" max="12797" width="7" style="9" customWidth="1"/>
    <col min="12798" max="12798" width="8.42578125" style="9" customWidth="1"/>
    <col min="12799" max="12799" width="7" style="9" customWidth="1"/>
    <col min="12800" max="12800" width="8.140625" style="9" customWidth="1"/>
    <col min="12801" max="12801" width="7.28515625" style="9" customWidth="1"/>
    <col min="12802" max="12807" width="7" style="9" customWidth="1"/>
    <col min="12808" max="12809" width="8.42578125" style="9" customWidth="1"/>
    <col min="12810" max="12811" width="8.85546875" style="9"/>
    <col min="12812" max="12817" width="9" style="9" customWidth="1"/>
    <col min="12818" max="13045" width="8.85546875" style="9"/>
    <col min="13046" max="13046" width="15.140625" style="9" customWidth="1"/>
    <col min="13047" max="13047" width="16.28515625" style="9" customWidth="1"/>
    <col min="13048" max="13048" width="8.42578125" style="9" customWidth="1"/>
    <col min="13049" max="13049" width="7" style="9" customWidth="1"/>
    <col min="13050" max="13050" width="8.42578125" style="9" customWidth="1"/>
    <col min="13051" max="13051" width="7" style="9" customWidth="1"/>
    <col min="13052" max="13052" width="8.42578125" style="9" customWidth="1"/>
    <col min="13053" max="13053" width="7" style="9" customWidth="1"/>
    <col min="13054" max="13054" width="8.42578125" style="9" customWidth="1"/>
    <col min="13055" max="13055" width="7" style="9" customWidth="1"/>
    <col min="13056" max="13056" width="8.140625" style="9" customWidth="1"/>
    <col min="13057" max="13057" width="7.28515625" style="9" customWidth="1"/>
    <col min="13058" max="13063" width="7" style="9" customWidth="1"/>
    <col min="13064" max="13065" width="8.42578125" style="9" customWidth="1"/>
    <col min="13066" max="13067" width="8.85546875" style="9"/>
    <col min="13068" max="13073" width="9" style="9" customWidth="1"/>
    <col min="13074" max="13301" width="8.85546875" style="9"/>
    <col min="13302" max="13302" width="15.140625" style="9" customWidth="1"/>
    <col min="13303" max="13303" width="16.28515625" style="9" customWidth="1"/>
    <col min="13304" max="13304" width="8.42578125" style="9" customWidth="1"/>
    <col min="13305" max="13305" width="7" style="9" customWidth="1"/>
    <col min="13306" max="13306" width="8.42578125" style="9" customWidth="1"/>
    <col min="13307" max="13307" width="7" style="9" customWidth="1"/>
    <col min="13308" max="13308" width="8.42578125" style="9" customWidth="1"/>
    <col min="13309" max="13309" width="7" style="9" customWidth="1"/>
    <col min="13310" max="13310" width="8.42578125" style="9" customWidth="1"/>
    <col min="13311" max="13311" width="7" style="9" customWidth="1"/>
    <col min="13312" max="13312" width="8.140625" style="9" customWidth="1"/>
    <col min="13313" max="13313" width="7.28515625" style="9" customWidth="1"/>
    <col min="13314" max="13319" width="7" style="9" customWidth="1"/>
    <col min="13320" max="13321" width="8.42578125" style="9" customWidth="1"/>
    <col min="13322" max="13323" width="8.85546875" style="9"/>
    <col min="13324" max="13329" width="9" style="9" customWidth="1"/>
    <col min="13330" max="13557" width="8.85546875" style="9"/>
    <col min="13558" max="13558" width="15.140625" style="9" customWidth="1"/>
    <col min="13559" max="13559" width="16.28515625" style="9" customWidth="1"/>
    <col min="13560" max="13560" width="8.42578125" style="9" customWidth="1"/>
    <col min="13561" max="13561" width="7" style="9" customWidth="1"/>
    <col min="13562" max="13562" width="8.42578125" style="9" customWidth="1"/>
    <col min="13563" max="13563" width="7" style="9" customWidth="1"/>
    <col min="13564" max="13564" width="8.42578125" style="9" customWidth="1"/>
    <col min="13565" max="13565" width="7" style="9" customWidth="1"/>
    <col min="13566" max="13566" width="8.42578125" style="9" customWidth="1"/>
    <col min="13567" max="13567" width="7" style="9" customWidth="1"/>
    <col min="13568" max="13568" width="8.140625" style="9" customWidth="1"/>
    <col min="13569" max="13569" width="7.28515625" style="9" customWidth="1"/>
    <col min="13570" max="13575" width="7" style="9" customWidth="1"/>
    <col min="13576" max="13577" width="8.42578125" style="9" customWidth="1"/>
    <col min="13578" max="13579" width="8.85546875" style="9"/>
    <col min="13580" max="13585" width="9" style="9" customWidth="1"/>
    <col min="13586" max="13813" width="8.85546875" style="9"/>
    <col min="13814" max="13814" width="15.140625" style="9" customWidth="1"/>
    <col min="13815" max="13815" width="16.28515625" style="9" customWidth="1"/>
    <col min="13816" max="13816" width="8.42578125" style="9" customWidth="1"/>
    <col min="13817" max="13817" width="7" style="9" customWidth="1"/>
    <col min="13818" max="13818" width="8.42578125" style="9" customWidth="1"/>
    <col min="13819" max="13819" width="7" style="9" customWidth="1"/>
    <col min="13820" max="13820" width="8.42578125" style="9" customWidth="1"/>
    <col min="13821" max="13821" width="7" style="9" customWidth="1"/>
    <col min="13822" max="13822" width="8.42578125" style="9" customWidth="1"/>
    <col min="13823" max="13823" width="7" style="9" customWidth="1"/>
    <col min="13824" max="13824" width="8.140625" style="9" customWidth="1"/>
    <col min="13825" max="13825" width="7.28515625" style="9" customWidth="1"/>
    <col min="13826" max="13831" width="7" style="9" customWidth="1"/>
    <col min="13832" max="13833" width="8.42578125" style="9" customWidth="1"/>
    <col min="13834" max="13835" width="8.85546875" style="9"/>
    <col min="13836" max="13841" width="9" style="9" customWidth="1"/>
    <col min="13842" max="14069" width="8.85546875" style="9"/>
    <col min="14070" max="14070" width="15.140625" style="9" customWidth="1"/>
    <col min="14071" max="14071" width="16.28515625" style="9" customWidth="1"/>
    <col min="14072" max="14072" width="8.42578125" style="9" customWidth="1"/>
    <col min="14073" max="14073" width="7" style="9" customWidth="1"/>
    <col min="14074" max="14074" width="8.42578125" style="9" customWidth="1"/>
    <col min="14075" max="14075" width="7" style="9" customWidth="1"/>
    <col min="14076" max="14076" width="8.42578125" style="9" customWidth="1"/>
    <col min="14077" max="14077" width="7" style="9" customWidth="1"/>
    <col min="14078" max="14078" width="8.42578125" style="9" customWidth="1"/>
    <col min="14079" max="14079" width="7" style="9" customWidth="1"/>
    <col min="14080" max="14080" width="8.140625" style="9" customWidth="1"/>
    <col min="14081" max="14081" width="7.28515625" style="9" customWidth="1"/>
    <col min="14082" max="14087" width="7" style="9" customWidth="1"/>
    <col min="14088" max="14089" width="8.42578125" style="9" customWidth="1"/>
    <col min="14090" max="14091" width="8.85546875" style="9"/>
    <col min="14092" max="14097" width="9" style="9" customWidth="1"/>
    <col min="14098" max="14325" width="8.85546875" style="9"/>
    <col min="14326" max="14326" width="15.140625" style="9" customWidth="1"/>
    <col min="14327" max="14327" width="16.28515625" style="9" customWidth="1"/>
    <col min="14328" max="14328" width="8.42578125" style="9" customWidth="1"/>
    <col min="14329" max="14329" width="7" style="9" customWidth="1"/>
    <col min="14330" max="14330" width="8.42578125" style="9" customWidth="1"/>
    <col min="14331" max="14331" width="7" style="9" customWidth="1"/>
    <col min="14332" max="14332" width="8.42578125" style="9" customWidth="1"/>
    <col min="14333" max="14333" width="7" style="9" customWidth="1"/>
    <col min="14334" max="14334" width="8.42578125" style="9" customWidth="1"/>
    <col min="14335" max="14335" width="7" style="9" customWidth="1"/>
    <col min="14336" max="14336" width="8.140625" style="9" customWidth="1"/>
    <col min="14337" max="14337" width="7.28515625" style="9" customWidth="1"/>
    <col min="14338" max="14343" width="7" style="9" customWidth="1"/>
    <col min="14344" max="14345" width="8.42578125" style="9" customWidth="1"/>
    <col min="14346" max="14347" width="8.85546875" style="9"/>
    <col min="14348" max="14353" width="9" style="9" customWidth="1"/>
    <col min="14354" max="14581" width="8.85546875" style="9"/>
    <col min="14582" max="14582" width="15.140625" style="9" customWidth="1"/>
    <col min="14583" max="14583" width="16.28515625" style="9" customWidth="1"/>
    <col min="14584" max="14584" width="8.42578125" style="9" customWidth="1"/>
    <col min="14585" max="14585" width="7" style="9" customWidth="1"/>
    <col min="14586" max="14586" width="8.42578125" style="9" customWidth="1"/>
    <col min="14587" max="14587" width="7" style="9" customWidth="1"/>
    <col min="14588" max="14588" width="8.42578125" style="9" customWidth="1"/>
    <col min="14589" max="14589" width="7" style="9" customWidth="1"/>
    <col min="14590" max="14590" width="8.42578125" style="9" customWidth="1"/>
    <col min="14591" max="14591" width="7" style="9" customWidth="1"/>
    <col min="14592" max="14592" width="8.140625" style="9" customWidth="1"/>
    <col min="14593" max="14593" width="7.28515625" style="9" customWidth="1"/>
    <col min="14594" max="14599" width="7" style="9" customWidth="1"/>
    <col min="14600" max="14601" width="8.42578125" style="9" customWidth="1"/>
    <col min="14602" max="14603" width="8.85546875" style="9"/>
    <col min="14604" max="14609" width="9" style="9" customWidth="1"/>
    <col min="14610" max="14837" width="8.85546875" style="9"/>
    <col min="14838" max="14838" width="15.140625" style="9" customWidth="1"/>
    <col min="14839" max="14839" width="16.28515625" style="9" customWidth="1"/>
    <col min="14840" max="14840" width="8.42578125" style="9" customWidth="1"/>
    <col min="14841" max="14841" width="7" style="9" customWidth="1"/>
    <col min="14842" max="14842" width="8.42578125" style="9" customWidth="1"/>
    <col min="14843" max="14843" width="7" style="9" customWidth="1"/>
    <col min="14844" max="14844" width="8.42578125" style="9" customWidth="1"/>
    <col min="14845" max="14845" width="7" style="9" customWidth="1"/>
    <col min="14846" max="14846" width="8.42578125" style="9" customWidth="1"/>
    <col min="14847" max="14847" width="7" style="9" customWidth="1"/>
    <col min="14848" max="14848" width="8.140625" style="9" customWidth="1"/>
    <col min="14849" max="14849" width="7.28515625" style="9" customWidth="1"/>
    <col min="14850" max="14855" width="7" style="9" customWidth="1"/>
    <col min="14856" max="14857" width="8.42578125" style="9" customWidth="1"/>
    <col min="14858" max="14859" width="8.85546875" style="9"/>
    <col min="14860" max="14865" width="9" style="9" customWidth="1"/>
    <col min="14866" max="15093" width="8.85546875" style="9"/>
    <col min="15094" max="15094" width="15.140625" style="9" customWidth="1"/>
    <col min="15095" max="15095" width="16.28515625" style="9" customWidth="1"/>
    <col min="15096" max="15096" width="8.42578125" style="9" customWidth="1"/>
    <col min="15097" max="15097" width="7" style="9" customWidth="1"/>
    <col min="15098" max="15098" width="8.42578125" style="9" customWidth="1"/>
    <col min="15099" max="15099" width="7" style="9" customWidth="1"/>
    <col min="15100" max="15100" width="8.42578125" style="9" customWidth="1"/>
    <col min="15101" max="15101" width="7" style="9" customWidth="1"/>
    <col min="15102" max="15102" width="8.42578125" style="9" customWidth="1"/>
    <col min="15103" max="15103" width="7" style="9" customWidth="1"/>
    <col min="15104" max="15104" width="8.140625" style="9" customWidth="1"/>
    <col min="15105" max="15105" width="7.28515625" style="9" customWidth="1"/>
    <col min="15106" max="15111" width="7" style="9" customWidth="1"/>
    <col min="15112" max="15113" width="8.42578125" style="9" customWidth="1"/>
    <col min="15114" max="15115" width="8.85546875" style="9"/>
    <col min="15116" max="15121" width="9" style="9" customWidth="1"/>
    <col min="15122" max="15349" width="8.85546875" style="9"/>
    <col min="15350" max="15350" width="15.140625" style="9" customWidth="1"/>
    <col min="15351" max="15351" width="16.28515625" style="9" customWidth="1"/>
    <col min="15352" max="15352" width="8.42578125" style="9" customWidth="1"/>
    <col min="15353" max="15353" width="7" style="9" customWidth="1"/>
    <col min="15354" max="15354" width="8.42578125" style="9" customWidth="1"/>
    <col min="15355" max="15355" width="7" style="9" customWidth="1"/>
    <col min="15356" max="15356" width="8.42578125" style="9" customWidth="1"/>
    <col min="15357" max="15357" width="7" style="9" customWidth="1"/>
    <col min="15358" max="15358" width="8.42578125" style="9" customWidth="1"/>
    <col min="15359" max="15359" width="7" style="9" customWidth="1"/>
    <col min="15360" max="15360" width="8.140625" style="9" customWidth="1"/>
    <col min="15361" max="15361" width="7.28515625" style="9" customWidth="1"/>
    <col min="15362" max="15367" width="7" style="9" customWidth="1"/>
    <col min="15368" max="15369" width="8.42578125" style="9" customWidth="1"/>
    <col min="15370" max="15371" width="8.85546875" style="9"/>
    <col min="15372" max="15377" width="9" style="9" customWidth="1"/>
    <col min="15378" max="15605" width="8.85546875" style="9"/>
    <col min="15606" max="15606" width="15.140625" style="9" customWidth="1"/>
    <col min="15607" max="15607" width="16.28515625" style="9" customWidth="1"/>
    <col min="15608" max="15608" width="8.42578125" style="9" customWidth="1"/>
    <col min="15609" max="15609" width="7" style="9" customWidth="1"/>
    <col min="15610" max="15610" width="8.42578125" style="9" customWidth="1"/>
    <col min="15611" max="15611" width="7" style="9" customWidth="1"/>
    <col min="15612" max="15612" width="8.42578125" style="9" customWidth="1"/>
    <col min="15613" max="15613" width="7" style="9" customWidth="1"/>
    <col min="15614" max="15614" width="8.42578125" style="9" customWidth="1"/>
    <col min="15615" max="15615" width="7" style="9" customWidth="1"/>
    <col min="15616" max="15616" width="8.140625" style="9" customWidth="1"/>
    <col min="15617" max="15617" width="7.28515625" style="9" customWidth="1"/>
    <col min="15618" max="15623" width="7" style="9" customWidth="1"/>
    <col min="15624" max="15625" width="8.42578125" style="9" customWidth="1"/>
    <col min="15626" max="15627" width="8.85546875" style="9"/>
    <col min="15628" max="15633" width="9" style="9" customWidth="1"/>
    <col min="15634" max="15861" width="8.85546875" style="9"/>
    <col min="15862" max="15862" width="15.140625" style="9" customWidth="1"/>
    <col min="15863" max="15863" width="16.28515625" style="9" customWidth="1"/>
    <col min="15864" max="15864" width="8.42578125" style="9" customWidth="1"/>
    <col min="15865" max="15865" width="7" style="9" customWidth="1"/>
    <col min="15866" max="15866" width="8.42578125" style="9" customWidth="1"/>
    <col min="15867" max="15867" width="7" style="9" customWidth="1"/>
    <col min="15868" max="15868" width="8.42578125" style="9" customWidth="1"/>
    <col min="15869" max="15869" width="7" style="9" customWidth="1"/>
    <col min="15870" max="15870" width="8.42578125" style="9" customWidth="1"/>
    <col min="15871" max="15871" width="7" style="9" customWidth="1"/>
    <col min="15872" max="15872" width="8.140625" style="9" customWidth="1"/>
    <col min="15873" max="15873" width="7.28515625" style="9" customWidth="1"/>
    <col min="15874" max="15879" width="7" style="9" customWidth="1"/>
    <col min="15880" max="15881" width="8.42578125" style="9" customWidth="1"/>
    <col min="15882" max="15883" width="8.85546875" style="9"/>
    <col min="15884" max="15889" width="9" style="9" customWidth="1"/>
    <col min="15890" max="16117" width="8.85546875" style="9"/>
    <col min="16118" max="16118" width="15.140625" style="9" customWidth="1"/>
    <col min="16119" max="16119" width="16.28515625" style="9" customWidth="1"/>
    <col min="16120" max="16120" width="8.42578125" style="9" customWidth="1"/>
    <col min="16121" max="16121" width="7" style="9" customWidth="1"/>
    <col min="16122" max="16122" width="8.42578125" style="9" customWidth="1"/>
    <col min="16123" max="16123" width="7" style="9" customWidth="1"/>
    <col min="16124" max="16124" width="8.42578125" style="9" customWidth="1"/>
    <col min="16125" max="16125" width="7" style="9" customWidth="1"/>
    <col min="16126" max="16126" width="8.42578125" style="9" customWidth="1"/>
    <col min="16127" max="16127" width="7" style="9" customWidth="1"/>
    <col min="16128" max="16128" width="8.140625" style="9" customWidth="1"/>
    <col min="16129" max="16129" width="7.28515625" style="9" customWidth="1"/>
    <col min="16130" max="16135" width="7" style="9" customWidth="1"/>
    <col min="16136" max="16137" width="8.42578125" style="9" customWidth="1"/>
    <col min="16138" max="16139" width="8.85546875" style="9"/>
    <col min="16140" max="16145" width="9" style="9" customWidth="1"/>
    <col min="16146" max="16384" width="8.85546875" style="9"/>
  </cols>
  <sheetData>
    <row r="1" spans="1:20" ht="33" customHeight="1">
      <c r="A1" s="696" t="s">
        <v>1181</v>
      </c>
      <c r="B1" s="697"/>
      <c r="C1" s="697"/>
      <c r="D1" s="697"/>
      <c r="E1" s="697"/>
      <c r="F1" s="697"/>
      <c r="G1" s="697"/>
      <c r="H1" s="697"/>
      <c r="I1" s="697"/>
      <c r="J1" s="697"/>
      <c r="K1" s="697"/>
      <c r="L1" s="697"/>
      <c r="M1" s="697"/>
      <c r="N1" s="697"/>
      <c r="O1" s="697"/>
      <c r="P1" s="697"/>
      <c r="Q1" s="697"/>
      <c r="R1" s="697"/>
    </row>
    <row r="2" spans="1:20" ht="33" customHeight="1">
      <c r="A2" s="698" t="s">
        <v>1182</v>
      </c>
      <c r="B2" s="699"/>
      <c r="C2" s="699"/>
      <c r="D2" s="699"/>
      <c r="E2" s="699"/>
      <c r="F2" s="699"/>
      <c r="G2" s="699"/>
      <c r="H2" s="699"/>
      <c r="I2" s="699"/>
      <c r="J2" s="699"/>
      <c r="K2" s="699"/>
      <c r="L2" s="699"/>
      <c r="M2" s="699"/>
      <c r="N2" s="699"/>
      <c r="O2" s="699"/>
      <c r="P2" s="699"/>
      <c r="Q2" s="699"/>
      <c r="R2" s="699"/>
    </row>
    <row r="3" spans="1:20" ht="24.95" customHeight="1" thickBot="1">
      <c r="A3" s="692" t="s">
        <v>792</v>
      </c>
      <c r="B3" s="693"/>
      <c r="C3" s="693"/>
      <c r="D3" s="693"/>
      <c r="E3" s="693"/>
      <c r="F3" s="693"/>
      <c r="G3" s="693"/>
      <c r="H3" s="693"/>
      <c r="I3" s="693"/>
      <c r="J3" s="693" t="s">
        <v>10</v>
      </c>
      <c r="K3" s="693"/>
      <c r="L3" s="86"/>
      <c r="M3" s="86"/>
      <c r="N3" s="86"/>
      <c r="O3" s="86"/>
      <c r="P3" s="86"/>
      <c r="Q3" s="86"/>
      <c r="R3" s="490" t="s">
        <v>793</v>
      </c>
    </row>
    <row r="4" spans="1:20" ht="24.95" customHeight="1" thickTop="1">
      <c r="A4" s="700" t="s">
        <v>634</v>
      </c>
      <c r="B4" s="706" t="s">
        <v>245</v>
      </c>
      <c r="C4" s="706"/>
      <c r="D4" s="707" t="s">
        <v>811</v>
      </c>
      <c r="E4" s="707"/>
      <c r="F4" s="707" t="s">
        <v>124</v>
      </c>
      <c r="G4" s="707"/>
      <c r="H4" s="707" t="s">
        <v>1224</v>
      </c>
      <c r="I4" s="707"/>
      <c r="J4" s="707" t="s">
        <v>243</v>
      </c>
      <c r="K4" s="707"/>
      <c r="L4" s="707" t="s">
        <v>242</v>
      </c>
      <c r="M4" s="707"/>
      <c r="N4" s="707" t="s">
        <v>222</v>
      </c>
      <c r="O4" s="707"/>
      <c r="P4" s="707" t="s">
        <v>9</v>
      </c>
      <c r="Q4" s="707"/>
      <c r="R4" s="703" t="s">
        <v>633</v>
      </c>
    </row>
    <row r="5" spans="1:20" ht="42.75" customHeight="1">
      <c r="A5" s="701"/>
      <c r="B5" s="704" t="s">
        <v>241</v>
      </c>
      <c r="C5" s="704"/>
      <c r="D5" s="705" t="s">
        <v>812</v>
      </c>
      <c r="E5" s="705"/>
      <c r="F5" s="708" t="s">
        <v>240</v>
      </c>
      <c r="G5" s="708"/>
      <c r="H5" s="708" t="s">
        <v>1225</v>
      </c>
      <c r="I5" s="708"/>
      <c r="J5" s="708" t="s">
        <v>239</v>
      </c>
      <c r="K5" s="708"/>
      <c r="L5" s="708" t="s">
        <v>238</v>
      </c>
      <c r="M5" s="708"/>
      <c r="N5" s="708" t="s">
        <v>237</v>
      </c>
      <c r="O5" s="708"/>
      <c r="P5" s="708" t="s">
        <v>8</v>
      </c>
      <c r="Q5" s="708"/>
      <c r="R5" s="701"/>
    </row>
    <row r="6" spans="1:20" ht="24.95" customHeight="1">
      <c r="A6" s="701"/>
      <c r="B6" s="88" t="s">
        <v>234</v>
      </c>
      <c r="C6" s="88" t="s">
        <v>233</v>
      </c>
      <c r="D6" s="88" t="s">
        <v>234</v>
      </c>
      <c r="E6" s="88" t="s">
        <v>233</v>
      </c>
      <c r="F6" s="88" t="s">
        <v>234</v>
      </c>
      <c r="G6" s="88" t="s">
        <v>233</v>
      </c>
      <c r="H6" s="88" t="s">
        <v>234</v>
      </c>
      <c r="I6" s="88" t="s">
        <v>233</v>
      </c>
      <c r="J6" s="88" t="s">
        <v>234</v>
      </c>
      <c r="K6" s="88" t="s">
        <v>233</v>
      </c>
      <c r="L6" s="88" t="s">
        <v>234</v>
      </c>
      <c r="M6" s="88" t="s">
        <v>233</v>
      </c>
      <c r="N6" s="88" t="s">
        <v>234</v>
      </c>
      <c r="O6" s="88" t="s">
        <v>233</v>
      </c>
      <c r="P6" s="88" t="s">
        <v>234</v>
      </c>
      <c r="Q6" s="88" t="s">
        <v>233</v>
      </c>
      <c r="R6" s="701"/>
    </row>
    <row r="7" spans="1:20" ht="24.95" customHeight="1">
      <c r="A7" s="702"/>
      <c r="B7" s="107" t="s">
        <v>17</v>
      </c>
      <c r="C7" s="107" t="s">
        <v>58</v>
      </c>
      <c r="D7" s="107" t="s">
        <v>17</v>
      </c>
      <c r="E7" s="107" t="s">
        <v>58</v>
      </c>
      <c r="F7" s="107" t="s">
        <v>17</v>
      </c>
      <c r="G7" s="107" t="s">
        <v>58</v>
      </c>
      <c r="H7" s="107" t="s">
        <v>17</v>
      </c>
      <c r="I7" s="107" t="s">
        <v>58</v>
      </c>
      <c r="J7" s="107" t="s">
        <v>17</v>
      </c>
      <c r="K7" s="107" t="s">
        <v>58</v>
      </c>
      <c r="L7" s="107" t="s">
        <v>17</v>
      </c>
      <c r="M7" s="107" t="s">
        <v>58</v>
      </c>
      <c r="N7" s="107" t="s">
        <v>17</v>
      </c>
      <c r="O7" s="107" t="s">
        <v>58</v>
      </c>
      <c r="P7" s="107" t="s">
        <v>17</v>
      </c>
      <c r="Q7" s="107" t="s">
        <v>58</v>
      </c>
      <c r="R7" s="702"/>
    </row>
    <row r="8" spans="1:20" s="369" customFormat="1" ht="24.95" customHeight="1">
      <c r="A8" s="84" t="s">
        <v>57</v>
      </c>
      <c r="B8" s="452">
        <v>38</v>
      </c>
      <c r="C8" s="452">
        <v>6586</v>
      </c>
      <c r="D8" s="452">
        <v>6</v>
      </c>
      <c r="E8" s="452">
        <v>1216</v>
      </c>
      <c r="F8" s="452">
        <v>1</v>
      </c>
      <c r="G8" s="452">
        <v>250</v>
      </c>
      <c r="H8" s="452">
        <v>2</v>
      </c>
      <c r="I8" s="452">
        <v>700</v>
      </c>
      <c r="J8" s="452">
        <v>0</v>
      </c>
      <c r="K8" s="452">
        <v>0</v>
      </c>
      <c r="L8" s="452">
        <v>1</v>
      </c>
      <c r="M8" s="452">
        <v>265</v>
      </c>
      <c r="N8" s="452">
        <v>1</v>
      </c>
      <c r="O8" s="452">
        <v>90</v>
      </c>
      <c r="P8" s="455">
        <f>B8+D8+F8+H8+J8+L8+N8</f>
        <v>49</v>
      </c>
      <c r="Q8" s="455">
        <f>C8+E8+G8+I8+K8+M8+O8</f>
        <v>9107</v>
      </c>
      <c r="R8" s="84" t="s">
        <v>56</v>
      </c>
      <c r="S8" s="368"/>
      <c r="T8" s="368"/>
    </row>
    <row r="9" spans="1:20" s="369" customFormat="1" ht="24.95" customHeight="1">
      <c r="A9" s="84" t="s">
        <v>585</v>
      </c>
      <c r="B9" s="453">
        <v>8</v>
      </c>
      <c r="C9" s="453">
        <v>2044</v>
      </c>
      <c r="D9" s="453">
        <v>1</v>
      </c>
      <c r="E9" s="453">
        <v>500</v>
      </c>
      <c r="F9" s="453">
        <v>0</v>
      </c>
      <c r="G9" s="453">
        <v>0</v>
      </c>
      <c r="H9" s="453">
        <v>0</v>
      </c>
      <c r="I9" s="453">
        <v>0</v>
      </c>
      <c r="J9" s="453">
        <v>0</v>
      </c>
      <c r="K9" s="453">
        <v>0</v>
      </c>
      <c r="L9" s="453">
        <v>1</v>
      </c>
      <c r="M9" s="453">
        <v>150</v>
      </c>
      <c r="N9" s="453">
        <v>0</v>
      </c>
      <c r="O9" s="453">
        <v>0</v>
      </c>
      <c r="P9" s="455">
        <f t="shared" ref="P9:P27" si="0">B9+D9+F9+H9+J9+L9+N9</f>
        <v>10</v>
      </c>
      <c r="Q9" s="455">
        <f t="shared" ref="Q9:Q27" si="1">C9+E9+G9+I9+K9+M9+O9</f>
        <v>2694</v>
      </c>
      <c r="R9" s="84" t="s">
        <v>808</v>
      </c>
      <c r="S9" s="368"/>
      <c r="T9" s="368"/>
    </row>
    <row r="10" spans="1:20" s="369" customFormat="1" ht="24.95" customHeight="1">
      <c r="A10" s="84" t="s">
        <v>55</v>
      </c>
      <c r="B10" s="452">
        <v>8</v>
      </c>
      <c r="C10" s="452">
        <v>2317</v>
      </c>
      <c r="D10" s="452">
        <v>3</v>
      </c>
      <c r="E10" s="452">
        <v>754</v>
      </c>
      <c r="F10" s="452">
        <v>1</v>
      </c>
      <c r="G10" s="452">
        <v>85</v>
      </c>
      <c r="H10" s="452">
        <v>2</v>
      </c>
      <c r="I10" s="452">
        <v>335</v>
      </c>
      <c r="J10" s="452">
        <v>0</v>
      </c>
      <c r="K10" s="452">
        <v>0</v>
      </c>
      <c r="L10" s="452">
        <v>0</v>
      </c>
      <c r="M10" s="452">
        <v>0</v>
      </c>
      <c r="N10" s="452">
        <v>0</v>
      </c>
      <c r="O10" s="452">
        <v>0</v>
      </c>
      <c r="P10" s="455">
        <f t="shared" si="0"/>
        <v>14</v>
      </c>
      <c r="Q10" s="455">
        <f t="shared" si="1"/>
        <v>3491</v>
      </c>
      <c r="R10" s="84" t="s">
        <v>54</v>
      </c>
      <c r="S10" s="368"/>
      <c r="T10" s="368"/>
    </row>
    <row r="11" spans="1:20" s="369" customFormat="1" ht="24.95" customHeight="1">
      <c r="A11" s="84" t="s">
        <v>53</v>
      </c>
      <c r="B11" s="453">
        <v>13</v>
      </c>
      <c r="C11" s="453">
        <v>1550</v>
      </c>
      <c r="D11" s="453">
        <v>2</v>
      </c>
      <c r="E11" s="453">
        <v>420</v>
      </c>
      <c r="F11" s="453">
        <v>0</v>
      </c>
      <c r="G11" s="453">
        <v>0</v>
      </c>
      <c r="H11" s="453">
        <v>1</v>
      </c>
      <c r="I11" s="453">
        <v>670</v>
      </c>
      <c r="J11" s="453">
        <v>0</v>
      </c>
      <c r="K11" s="453">
        <v>0</v>
      </c>
      <c r="L11" s="453">
        <v>0</v>
      </c>
      <c r="M11" s="453">
        <v>0</v>
      </c>
      <c r="N11" s="453">
        <v>0</v>
      </c>
      <c r="O11" s="453">
        <v>0</v>
      </c>
      <c r="P11" s="455">
        <f t="shared" si="0"/>
        <v>16</v>
      </c>
      <c r="Q11" s="455">
        <f t="shared" si="1"/>
        <v>2640</v>
      </c>
      <c r="R11" s="84" t="s">
        <v>161</v>
      </c>
      <c r="S11" s="368"/>
      <c r="T11" s="368"/>
    </row>
    <row r="12" spans="1:20" s="369" customFormat="1" ht="24.95" customHeight="1">
      <c r="A12" s="84" t="s">
        <v>51</v>
      </c>
      <c r="B12" s="452">
        <v>15</v>
      </c>
      <c r="C12" s="452">
        <v>2277</v>
      </c>
      <c r="D12" s="452">
        <v>1</v>
      </c>
      <c r="E12" s="452">
        <v>500</v>
      </c>
      <c r="F12" s="452">
        <v>0</v>
      </c>
      <c r="G12" s="452">
        <v>0</v>
      </c>
      <c r="H12" s="452">
        <v>1</v>
      </c>
      <c r="I12" s="452">
        <v>200</v>
      </c>
      <c r="J12" s="452">
        <v>0</v>
      </c>
      <c r="K12" s="452">
        <v>0</v>
      </c>
      <c r="L12" s="452">
        <v>0</v>
      </c>
      <c r="M12" s="452">
        <v>0</v>
      </c>
      <c r="N12" s="452">
        <v>1</v>
      </c>
      <c r="O12" s="452">
        <v>141</v>
      </c>
      <c r="P12" s="455">
        <f t="shared" si="0"/>
        <v>18</v>
      </c>
      <c r="Q12" s="455">
        <f t="shared" si="1"/>
        <v>3118</v>
      </c>
      <c r="R12" s="84" t="s">
        <v>50</v>
      </c>
      <c r="S12" s="368"/>
      <c r="T12" s="368"/>
    </row>
    <row r="13" spans="1:20" s="369" customFormat="1" ht="24.95" customHeight="1">
      <c r="A13" s="84" t="s">
        <v>49</v>
      </c>
      <c r="B13" s="453">
        <v>16</v>
      </c>
      <c r="C13" s="453">
        <v>2574</v>
      </c>
      <c r="D13" s="453">
        <v>1</v>
      </c>
      <c r="E13" s="453">
        <v>500</v>
      </c>
      <c r="F13" s="453">
        <v>0</v>
      </c>
      <c r="G13" s="453">
        <v>0</v>
      </c>
      <c r="H13" s="453">
        <v>1</v>
      </c>
      <c r="I13" s="453">
        <v>200</v>
      </c>
      <c r="J13" s="453">
        <v>0</v>
      </c>
      <c r="K13" s="453">
        <v>0</v>
      </c>
      <c r="L13" s="453">
        <v>1</v>
      </c>
      <c r="M13" s="453">
        <v>50</v>
      </c>
      <c r="N13" s="453">
        <v>0</v>
      </c>
      <c r="O13" s="453">
        <v>0</v>
      </c>
      <c r="P13" s="455">
        <f t="shared" si="0"/>
        <v>19</v>
      </c>
      <c r="Q13" s="455">
        <f t="shared" si="1"/>
        <v>3324</v>
      </c>
      <c r="R13" s="84" t="s">
        <v>48</v>
      </c>
      <c r="S13" s="368"/>
      <c r="T13" s="368"/>
    </row>
    <row r="14" spans="1:20" s="369" customFormat="1" ht="24.95" customHeight="1">
      <c r="A14" s="84" t="s">
        <v>47</v>
      </c>
      <c r="B14" s="452">
        <v>17</v>
      </c>
      <c r="C14" s="452">
        <v>2416</v>
      </c>
      <c r="D14" s="452">
        <v>1</v>
      </c>
      <c r="E14" s="452">
        <v>400</v>
      </c>
      <c r="F14" s="452">
        <v>1</v>
      </c>
      <c r="G14" s="452">
        <v>80</v>
      </c>
      <c r="H14" s="452">
        <v>1</v>
      </c>
      <c r="I14" s="452">
        <v>500</v>
      </c>
      <c r="J14" s="452">
        <v>0</v>
      </c>
      <c r="K14" s="452">
        <v>0</v>
      </c>
      <c r="L14" s="452">
        <v>1</v>
      </c>
      <c r="M14" s="452">
        <v>60</v>
      </c>
      <c r="N14" s="452">
        <v>0</v>
      </c>
      <c r="O14" s="452">
        <v>0</v>
      </c>
      <c r="P14" s="455">
        <f t="shared" si="0"/>
        <v>21</v>
      </c>
      <c r="Q14" s="455">
        <f t="shared" si="1"/>
        <v>3456</v>
      </c>
      <c r="R14" s="84" t="s">
        <v>46</v>
      </c>
      <c r="S14" s="368"/>
      <c r="T14" s="368"/>
    </row>
    <row r="15" spans="1:20" s="369" customFormat="1" ht="24.95" customHeight="1">
      <c r="A15" s="84" t="s">
        <v>45</v>
      </c>
      <c r="B15" s="453">
        <v>6</v>
      </c>
      <c r="C15" s="453">
        <v>1225</v>
      </c>
      <c r="D15" s="453">
        <v>1</v>
      </c>
      <c r="E15" s="453">
        <v>450</v>
      </c>
      <c r="F15" s="453">
        <v>1</v>
      </c>
      <c r="G15" s="453">
        <v>100</v>
      </c>
      <c r="H15" s="453">
        <v>1</v>
      </c>
      <c r="I15" s="453">
        <v>200</v>
      </c>
      <c r="J15" s="453">
        <v>0</v>
      </c>
      <c r="K15" s="453">
        <v>0</v>
      </c>
      <c r="L15" s="453">
        <v>1</v>
      </c>
      <c r="M15" s="453">
        <v>80</v>
      </c>
      <c r="N15" s="453">
        <v>0</v>
      </c>
      <c r="O15" s="453">
        <v>0</v>
      </c>
      <c r="P15" s="455">
        <f t="shared" si="0"/>
        <v>10</v>
      </c>
      <c r="Q15" s="455">
        <f t="shared" si="1"/>
        <v>2055</v>
      </c>
      <c r="R15" s="84" t="s">
        <v>160</v>
      </c>
      <c r="S15" s="368"/>
      <c r="T15" s="368"/>
    </row>
    <row r="16" spans="1:20" s="369" customFormat="1" ht="24.95" customHeight="1">
      <c r="A16" s="84" t="s">
        <v>43</v>
      </c>
      <c r="B16" s="452">
        <v>4</v>
      </c>
      <c r="C16" s="452">
        <v>600</v>
      </c>
      <c r="D16" s="452">
        <v>1</v>
      </c>
      <c r="E16" s="452">
        <v>300</v>
      </c>
      <c r="F16" s="452">
        <v>0</v>
      </c>
      <c r="G16" s="452">
        <v>0</v>
      </c>
      <c r="H16" s="452">
        <v>1</v>
      </c>
      <c r="I16" s="452">
        <v>50</v>
      </c>
      <c r="J16" s="452">
        <v>0</v>
      </c>
      <c r="K16" s="452">
        <v>0</v>
      </c>
      <c r="L16" s="452">
        <v>1</v>
      </c>
      <c r="M16" s="452">
        <v>50</v>
      </c>
      <c r="N16" s="452">
        <v>0</v>
      </c>
      <c r="O16" s="452">
        <v>0</v>
      </c>
      <c r="P16" s="455">
        <f t="shared" si="0"/>
        <v>7</v>
      </c>
      <c r="Q16" s="455">
        <f t="shared" si="1"/>
        <v>1000</v>
      </c>
      <c r="R16" s="84" t="s">
        <v>42</v>
      </c>
      <c r="S16" s="368"/>
      <c r="T16" s="368"/>
    </row>
    <row r="17" spans="1:20" s="369" customFormat="1" ht="24.95" customHeight="1">
      <c r="A17" s="84" t="s">
        <v>41</v>
      </c>
      <c r="B17" s="453">
        <v>17</v>
      </c>
      <c r="C17" s="453">
        <v>1830</v>
      </c>
      <c r="D17" s="453">
        <v>2</v>
      </c>
      <c r="E17" s="453">
        <v>400</v>
      </c>
      <c r="F17" s="453">
        <v>0</v>
      </c>
      <c r="G17" s="453">
        <v>0</v>
      </c>
      <c r="H17" s="453">
        <v>1</v>
      </c>
      <c r="I17" s="453">
        <v>100</v>
      </c>
      <c r="J17" s="453">
        <v>0</v>
      </c>
      <c r="K17" s="453">
        <v>0</v>
      </c>
      <c r="L17" s="453">
        <v>0</v>
      </c>
      <c r="M17" s="453">
        <v>0</v>
      </c>
      <c r="N17" s="453">
        <v>0</v>
      </c>
      <c r="O17" s="453">
        <v>0</v>
      </c>
      <c r="P17" s="455">
        <f t="shared" si="0"/>
        <v>20</v>
      </c>
      <c r="Q17" s="455">
        <f t="shared" si="1"/>
        <v>2330</v>
      </c>
      <c r="R17" s="84" t="s">
        <v>40</v>
      </c>
      <c r="S17" s="368"/>
      <c r="T17" s="368"/>
    </row>
    <row r="18" spans="1:20" s="369" customFormat="1" ht="24.95" customHeight="1">
      <c r="A18" s="84" t="s">
        <v>159</v>
      </c>
      <c r="B18" s="452">
        <v>6</v>
      </c>
      <c r="C18" s="452">
        <v>720</v>
      </c>
      <c r="D18" s="452">
        <v>1</v>
      </c>
      <c r="E18" s="452">
        <v>100</v>
      </c>
      <c r="F18" s="452">
        <v>0</v>
      </c>
      <c r="G18" s="452">
        <v>0</v>
      </c>
      <c r="H18" s="452">
        <v>1</v>
      </c>
      <c r="I18" s="452">
        <v>100</v>
      </c>
      <c r="J18" s="452">
        <v>0</v>
      </c>
      <c r="K18" s="452">
        <v>0</v>
      </c>
      <c r="L18" s="452">
        <v>0</v>
      </c>
      <c r="M18" s="452">
        <v>0</v>
      </c>
      <c r="N18" s="452">
        <v>0</v>
      </c>
      <c r="O18" s="452">
        <v>0</v>
      </c>
      <c r="P18" s="455">
        <f t="shared" si="0"/>
        <v>8</v>
      </c>
      <c r="Q18" s="455">
        <f t="shared" si="1"/>
        <v>920</v>
      </c>
      <c r="R18" s="84" t="s">
        <v>38</v>
      </c>
      <c r="S18" s="368"/>
      <c r="T18" s="368"/>
    </row>
    <row r="19" spans="1:20" s="369" customFormat="1" ht="24.95" customHeight="1">
      <c r="A19" s="84" t="s">
        <v>37</v>
      </c>
      <c r="B19" s="453">
        <v>10</v>
      </c>
      <c r="C19" s="453">
        <v>1520</v>
      </c>
      <c r="D19" s="453">
        <v>1</v>
      </c>
      <c r="E19" s="453">
        <v>200</v>
      </c>
      <c r="F19" s="453">
        <v>0</v>
      </c>
      <c r="G19" s="453">
        <v>0</v>
      </c>
      <c r="H19" s="453">
        <v>1</v>
      </c>
      <c r="I19" s="453">
        <v>200</v>
      </c>
      <c r="J19" s="453">
        <v>0</v>
      </c>
      <c r="K19" s="453">
        <v>0</v>
      </c>
      <c r="L19" s="453">
        <v>0</v>
      </c>
      <c r="M19" s="453">
        <v>0</v>
      </c>
      <c r="N19" s="453">
        <v>0</v>
      </c>
      <c r="O19" s="453">
        <v>0</v>
      </c>
      <c r="P19" s="455">
        <f t="shared" si="0"/>
        <v>12</v>
      </c>
      <c r="Q19" s="455">
        <f t="shared" si="1"/>
        <v>1920</v>
      </c>
      <c r="R19" s="84" t="s">
        <v>36</v>
      </c>
      <c r="S19" s="368"/>
      <c r="T19" s="368"/>
    </row>
    <row r="20" spans="1:20" s="369" customFormat="1" ht="24.95" customHeight="1">
      <c r="A20" s="84" t="s">
        <v>35</v>
      </c>
      <c r="B20" s="452">
        <v>11</v>
      </c>
      <c r="C20" s="452">
        <v>1455</v>
      </c>
      <c r="D20" s="452">
        <v>1</v>
      </c>
      <c r="E20" s="452">
        <v>200</v>
      </c>
      <c r="F20" s="452">
        <v>0</v>
      </c>
      <c r="G20" s="452">
        <v>0</v>
      </c>
      <c r="H20" s="452">
        <v>1</v>
      </c>
      <c r="I20" s="452">
        <v>200</v>
      </c>
      <c r="J20" s="452">
        <v>0</v>
      </c>
      <c r="K20" s="452">
        <v>0</v>
      </c>
      <c r="L20" s="452">
        <v>1</v>
      </c>
      <c r="M20" s="452">
        <v>85</v>
      </c>
      <c r="N20" s="452">
        <v>0</v>
      </c>
      <c r="O20" s="452">
        <v>0</v>
      </c>
      <c r="P20" s="455">
        <f t="shared" si="0"/>
        <v>14</v>
      </c>
      <c r="Q20" s="455">
        <f t="shared" si="1"/>
        <v>1940</v>
      </c>
      <c r="R20" s="84" t="s">
        <v>158</v>
      </c>
      <c r="S20" s="368"/>
      <c r="T20" s="368"/>
    </row>
    <row r="21" spans="1:20" s="369" customFormat="1" ht="24.95" customHeight="1">
      <c r="A21" s="84" t="s">
        <v>33</v>
      </c>
      <c r="B21" s="453">
        <v>7</v>
      </c>
      <c r="C21" s="453">
        <v>910</v>
      </c>
      <c r="D21" s="453">
        <v>2</v>
      </c>
      <c r="E21" s="453">
        <v>400</v>
      </c>
      <c r="F21" s="453">
        <v>0</v>
      </c>
      <c r="G21" s="453">
        <v>0</v>
      </c>
      <c r="H21" s="453">
        <v>1</v>
      </c>
      <c r="I21" s="453">
        <v>100</v>
      </c>
      <c r="J21" s="453">
        <v>0</v>
      </c>
      <c r="K21" s="453">
        <v>0</v>
      </c>
      <c r="L21" s="453">
        <v>1</v>
      </c>
      <c r="M21" s="453">
        <v>50</v>
      </c>
      <c r="N21" s="453">
        <v>0</v>
      </c>
      <c r="O21" s="453">
        <v>0</v>
      </c>
      <c r="P21" s="455">
        <f t="shared" si="0"/>
        <v>11</v>
      </c>
      <c r="Q21" s="455">
        <f t="shared" si="1"/>
        <v>1460</v>
      </c>
      <c r="R21" s="84" t="s">
        <v>1527</v>
      </c>
      <c r="S21" s="368"/>
      <c r="T21" s="368"/>
    </row>
    <row r="22" spans="1:20" s="369" customFormat="1" ht="24.95" customHeight="1">
      <c r="A22" s="84" t="s">
        <v>31</v>
      </c>
      <c r="B22" s="452">
        <v>20</v>
      </c>
      <c r="C22" s="452">
        <v>2665</v>
      </c>
      <c r="D22" s="452">
        <v>0</v>
      </c>
      <c r="E22" s="452">
        <v>0</v>
      </c>
      <c r="F22" s="452">
        <v>0</v>
      </c>
      <c r="G22" s="452">
        <v>0</v>
      </c>
      <c r="H22" s="452">
        <v>1</v>
      </c>
      <c r="I22" s="452">
        <v>200</v>
      </c>
      <c r="J22" s="452">
        <v>1</v>
      </c>
      <c r="K22" s="452">
        <v>50</v>
      </c>
      <c r="L22" s="452">
        <v>0</v>
      </c>
      <c r="M22" s="452">
        <v>0</v>
      </c>
      <c r="N22" s="452">
        <v>0</v>
      </c>
      <c r="O22" s="452">
        <v>0</v>
      </c>
      <c r="P22" s="455">
        <f t="shared" si="0"/>
        <v>22</v>
      </c>
      <c r="Q22" s="455">
        <f t="shared" si="1"/>
        <v>2915</v>
      </c>
      <c r="R22" s="84" t="s">
        <v>30</v>
      </c>
      <c r="S22" s="368"/>
      <c r="T22" s="368"/>
    </row>
    <row r="23" spans="1:20" s="369" customFormat="1" ht="24.95" customHeight="1">
      <c r="A23" s="84" t="s">
        <v>29</v>
      </c>
      <c r="B23" s="453">
        <v>8</v>
      </c>
      <c r="C23" s="453">
        <v>900</v>
      </c>
      <c r="D23" s="453">
        <v>1</v>
      </c>
      <c r="E23" s="453">
        <v>200</v>
      </c>
      <c r="F23" s="453">
        <v>0</v>
      </c>
      <c r="G23" s="453">
        <v>0</v>
      </c>
      <c r="H23" s="453">
        <v>1</v>
      </c>
      <c r="I23" s="453">
        <v>200</v>
      </c>
      <c r="J23" s="453">
        <v>0</v>
      </c>
      <c r="K23" s="453">
        <v>0</v>
      </c>
      <c r="L23" s="453">
        <v>0</v>
      </c>
      <c r="M23" s="453">
        <v>0</v>
      </c>
      <c r="N23" s="453">
        <v>0</v>
      </c>
      <c r="O23" s="453">
        <v>0</v>
      </c>
      <c r="P23" s="455">
        <f t="shared" si="0"/>
        <v>10</v>
      </c>
      <c r="Q23" s="455">
        <f t="shared" si="1"/>
        <v>1300</v>
      </c>
      <c r="R23" s="84" t="s">
        <v>28</v>
      </c>
      <c r="S23" s="368"/>
      <c r="T23" s="368"/>
    </row>
    <row r="24" spans="1:20" s="369" customFormat="1" ht="24.95" customHeight="1">
      <c r="A24" s="84" t="s">
        <v>27</v>
      </c>
      <c r="B24" s="452">
        <v>8</v>
      </c>
      <c r="C24" s="452">
        <v>1105</v>
      </c>
      <c r="D24" s="452">
        <v>0</v>
      </c>
      <c r="E24" s="452">
        <v>0</v>
      </c>
      <c r="F24" s="452">
        <v>0</v>
      </c>
      <c r="G24" s="452">
        <v>0</v>
      </c>
      <c r="H24" s="452">
        <v>1</v>
      </c>
      <c r="I24" s="452">
        <v>100</v>
      </c>
      <c r="J24" s="452">
        <v>0</v>
      </c>
      <c r="K24" s="452">
        <v>0</v>
      </c>
      <c r="L24" s="452">
        <v>1</v>
      </c>
      <c r="M24" s="452">
        <v>90</v>
      </c>
      <c r="N24" s="452">
        <v>0</v>
      </c>
      <c r="O24" s="452">
        <v>0</v>
      </c>
      <c r="P24" s="455">
        <f t="shared" si="0"/>
        <v>10</v>
      </c>
      <c r="Q24" s="455">
        <f t="shared" si="1"/>
        <v>1295</v>
      </c>
      <c r="R24" s="84" t="s">
        <v>157</v>
      </c>
      <c r="S24" s="368"/>
      <c r="T24" s="368"/>
    </row>
    <row r="25" spans="1:20" s="369" customFormat="1" ht="24.95" customHeight="1">
      <c r="A25" s="84" t="s">
        <v>25</v>
      </c>
      <c r="B25" s="453">
        <v>7</v>
      </c>
      <c r="C25" s="453">
        <v>1080</v>
      </c>
      <c r="D25" s="453">
        <v>1</v>
      </c>
      <c r="E25" s="453">
        <v>150</v>
      </c>
      <c r="F25" s="453">
        <v>0</v>
      </c>
      <c r="G25" s="453">
        <v>0</v>
      </c>
      <c r="H25" s="453">
        <v>1</v>
      </c>
      <c r="I25" s="453">
        <v>100</v>
      </c>
      <c r="J25" s="453">
        <v>0</v>
      </c>
      <c r="K25" s="453">
        <v>0</v>
      </c>
      <c r="L25" s="453">
        <v>0</v>
      </c>
      <c r="M25" s="453">
        <v>0</v>
      </c>
      <c r="N25" s="453">
        <v>0</v>
      </c>
      <c r="O25" s="453">
        <v>0</v>
      </c>
      <c r="P25" s="455">
        <f t="shared" si="0"/>
        <v>9</v>
      </c>
      <c r="Q25" s="455">
        <f t="shared" si="1"/>
        <v>1330</v>
      </c>
      <c r="R25" s="84" t="s">
        <v>236</v>
      </c>
      <c r="S25" s="368"/>
      <c r="T25" s="368"/>
    </row>
    <row r="26" spans="1:20" s="369" customFormat="1" ht="24.95" customHeight="1">
      <c r="A26" s="84" t="s">
        <v>23</v>
      </c>
      <c r="B26" s="452">
        <v>4</v>
      </c>
      <c r="C26" s="452">
        <v>460</v>
      </c>
      <c r="D26" s="452">
        <v>0</v>
      </c>
      <c r="E26" s="452">
        <v>0</v>
      </c>
      <c r="F26" s="452">
        <v>0</v>
      </c>
      <c r="G26" s="452">
        <v>0</v>
      </c>
      <c r="H26" s="452">
        <v>1</v>
      </c>
      <c r="I26" s="452">
        <v>150</v>
      </c>
      <c r="J26" s="452">
        <v>0</v>
      </c>
      <c r="K26" s="452">
        <v>0</v>
      </c>
      <c r="L26" s="452">
        <v>0</v>
      </c>
      <c r="M26" s="452">
        <v>0</v>
      </c>
      <c r="N26" s="452">
        <v>0</v>
      </c>
      <c r="O26" s="452">
        <v>0</v>
      </c>
      <c r="P26" s="455">
        <f t="shared" si="0"/>
        <v>5</v>
      </c>
      <c r="Q26" s="455">
        <f t="shared" si="1"/>
        <v>610</v>
      </c>
      <c r="R26" s="84" t="s">
        <v>22</v>
      </c>
      <c r="S26" s="368"/>
      <c r="T26" s="368"/>
    </row>
    <row r="27" spans="1:20" s="369" customFormat="1" ht="24.95" customHeight="1">
      <c r="A27" s="84" t="s">
        <v>235</v>
      </c>
      <c r="B27" s="453">
        <v>5</v>
      </c>
      <c r="C27" s="453">
        <v>400</v>
      </c>
      <c r="D27" s="453">
        <v>0</v>
      </c>
      <c r="E27" s="453">
        <v>0</v>
      </c>
      <c r="F27" s="453">
        <v>0</v>
      </c>
      <c r="G27" s="453">
        <v>0</v>
      </c>
      <c r="H27" s="453">
        <v>0</v>
      </c>
      <c r="I27" s="453">
        <v>0</v>
      </c>
      <c r="J27" s="453">
        <v>0</v>
      </c>
      <c r="K27" s="453">
        <v>0</v>
      </c>
      <c r="L27" s="453">
        <v>0</v>
      </c>
      <c r="M27" s="453">
        <v>0</v>
      </c>
      <c r="N27" s="453">
        <v>0</v>
      </c>
      <c r="O27" s="453">
        <v>0</v>
      </c>
      <c r="P27" s="455">
        <f t="shared" si="0"/>
        <v>5</v>
      </c>
      <c r="Q27" s="455">
        <f t="shared" si="1"/>
        <v>400</v>
      </c>
      <c r="R27" s="84" t="s">
        <v>20</v>
      </c>
      <c r="S27" s="368"/>
      <c r="T27" s="368"/>
    </row>
    <row r="28" spans="1:20" s="44" customFormat="1" ht="24.95" customHeight="1">
      <c r="A28" s="97" t="s">
        <v>9</v>
      </c>
      <c r="B28" s="106">
        <f t="shared" ref="B28:Q28" si="2">SUM(B8:B27)</f>
        <v>228</v>
      </c>
      <c r="C28" s="98">
        <f t="shared" si="2"/>
        <v>34634</v>
      </c>
      <c r="D28" s="98">
        <f t="shared" si="2"/>
        <v>26</v>
      </c>
      <c r="E28" s="98">
        <f t="shared" si="2"/>
        <v>6690</v>
      </c>
      <c r="F28" s="105">
        <f t="shared" si="2"/>
        <v>4</v>
      </c>
      <c r="G28" s="98">
        <f t="shared" si="2"/>
        <v>515</v>
      </c>
      <c r="H28" s="98">
        <f t="shared" si="2"/>
        <v>20</v>
      </c>
      <c r="I28" s="105">
        <f t="shared" si="2"/>
        <v>4305</v>
      </c>
      <c r="J28" s="108">
        <f t="shared" si="2"/>
        <v>1</v>
      </c>
      <c r="K28" s="108">
        <f t="shared" si="2"/>
        <v>50</v>
      </c>
      <c r="L28" s="108">
        <f t="shared" si="2"/>
        <v>9</v>
      </c>
      <c r="M28" s="108">
        <f t="shared" si="2"/>
        <v>880</v>
      </c>
      <c r="N28" s="108">
        <f t="shared" si="2"/>
        <v>2</v>
      </c>
      <c r="O28" s="108">
        <f t="shared" si="2"/>
        <v>231</v>
      </c>
      <c r="P28" s="108">
        <f t="shared" si="2"/>
        <v>290</v>
      </c>
      <c r="Q28" s="109">
        <f t="shared" si="2"/>
        <v>47305</v>
      </c>
      <c r="R28" s="110" t="s">
        <v>8</v>
      </c>
      <c r="S28" s="277"/>
      <c r="T28" s="277"/>
    </row>
    <row r="29" spans="1:20" s="372" customFormat="1" ht="24.95" customHeight="1">
      <c r="A29" s="370" t="s">
        <v>1226</v>
      </c>
      <c r="B29" s="370"/>
      <c r="C29" s="370"/>
      <c r="D29" s="370"/>
      <c r="E29" s="370"/>
      <c r="F29" s="370"/>
      <c r="G29" s="370"/>
      <c r="H29" s="370"/>
      <c r="I29" s="370"/>
      <c r="J29" s="370"/>
      <c r="K29" s="370"/>
      <c r="L29" s="370"/>
      <c r="M29" s="370"/>
      <c r="N29" s="370"/>
      <c r="O29" s="370"/>
      <c r="P29" s="370"/>
      <c r="Q29" s="370"/>
      <c r="R29" s="370" t="s">
        <v>1227</v>
      </c>
      <c r="S29" s="371"/>
      <c r="T29" s="371"/>
    </row>
    <row r="30" spans="1:20" s="372" customFormat="1" ht="24.95" customHeight="1">
      <c r="A30" s="370" t="s">
        <v>1228</v>
      </c>
      <c r="B30" s="370"/>
      <c r="C30" s="370"/>
      <c r="D30" s="370"/>
      <c r="E30" s="370"/>
      <c r="F30" s="370"/>
      <c r="G30" s="370"/>
      <c r="H30" s="370"/>
      <c r="I30" s="370"/>
      <c r="J30" s="370"/>
      <c r="K30" s="370"/>
      <c r="L30" s="370"/>
      <c r="M30" s="370"/>
      <c r="N30" s="370"/>
      <c r="O30" s="370"/>
      <c r="P30" s="370"/>
      <c r="Q30" s="370"/>
      <c r="R30" s="370" t="s">
        <v>1229</v>
      </c>
      <c r="S30" s="371"/>
      <c r="T30" s="371"/>
    </row>
    <row r="31" spans="1:20" s="372" customFormat="1" ht="24.95" customHeight="1">
      <c r="A31" s="370" t="s">
        <v>1230</v>
      </c>
      <c r="B31" s="370"/>
      <c r="C31" s="370"/>
      <c r="D31" s="370"/>
      <c r="E31" s="370"/>
      <c r="F31" s="370"/>
      <c r="G31" s="370"/>
      <c r="H31" s="370"/>
      <c r="I31" s="370"/>
      <c r="J31" s="370"/>
      <c r="K31" s="370"/>
      <c r="L31" s="370"/>
      <c r="M31" s="370"/>
      <c r="N31" s="370"/>
      <c r="O31" s="370"/>
      <c r="P31" s="370"/>
      <c r="Q31" s="370"/>
      <c r="R31" s="370" t="s">
        <v>1231</v>
      </c>
      <c r="S31" s="371"/>
      <c r="T31" s="371"/>
    </row>
    <row r="34" spans="6:6" ht="24.95" customHeight="1">
      <c r="F34" s="277">
        <f>D28+F28+H28+J28+L28+N28</f>
        <v>62</v>
      </c>
    </row>
  </sheetData>
  <mergeCells count="21">
    <mergeCell ref="H4:I4"/>
    <mergeCell ref="F4:G4"/>
    <mergeCell ref="J4:K4"/>
    <mergeCell ref="L4:M4"/>
    <mergeCell ref="L5:M5"/>
    <mergeCell ref="A1:R1"/>
    <mergeCell ref="A2:R2"/>
    <mergeCell ref="A3:K3"/>
    <mergeCell ref="A4:A7"/>
    <mergeCell ref="R4:R7"/>
    <mergeCell ref="B5:C5"/>
    <mergeCell ref="D5:E5"/>
    <mergeCell ref="B4:C4"/>
    <mergeCell ref="D4:E4"/>
    <mergeCell ref="P4:Q4"/>
    <mergeCell ref="F5:G5"/>
    <mergeCell ref="J5:K5"/>
    <mergeCell ref="N5:O5"/>
    <mergeCell ref="P5:Q5"/>
    <mergeCell ref="H5:I5"/>
    <mergeCell ref="N4:O4"/>
  </mergeCells>
  <printOptions horizontalCentered="1" verticalCentered="1"/>
  <pageMargins left="0.59055118110236227" right="0.59055118110236227" top="0.98425196850393704" bottom="0.98425196850393704" header="0.5" footer="0.5"/>
  <pageSetup paperSize="9"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showGridLines="0" rightToLeft="1" zoomScaleNormal="100" zoomScaleSheetLayoutView="90" workbookViewId="0">
      <selection activeCell="I11" sqref="I11"/>
    </sheetView>
  </sheetViews>
  <sheetFormatPr defaultColWidth="7.7109375" defaultRowHeight="15.75"/>
  <cols>
    <col min="1" max="1" width="23" style="41" customWidth="1"/>
    <col min="2" max="8" width="12" style="33" customWidth="1"/>
    <col min="9" max="9" width="15.28515625" style="33" customWidth="1"/>
    <col min="10" max="10" width="28" style="9" customWidth="1"/>
    <col min="11" max="11" width="7.7109375" style="33" customWidth="1"/>
    <col min="12" max="256" width="7.7109375" style="33"/>
    <col min="257" max="257" width="12.85546875" style="33" customWidth="1"/>
    <col min="258" max="258" width="14" style="33" customWidth="1"/>
    <col min="259" max="266" width="12" style="33" customWidth="1"/>
    <col min="267" max="267" width="7.7109375" style="33" customWidth="1"/>
    <col min="268" max="512" width="7.7109375" style="33"/>
    <col min="513" max="513" width="12.85546875" style="33" customWidth="1"/>
    <col min="514" max="514" width="14" style="33" customWidth="1"/>
    <col min="515" max="522" width="12" style="33" customWidth="1"/>
    <col min="523" max="523" width="7.7109375" style="33" customWidth="1"/>
    <col min="524" max="768" width="7.7109375" style="33"/>
    <col min="769" max="769" width="12.85546875" style="33" customWidth="1"/>
    <col min="770" max="770" width="14" style="33" customWidth="1"/>
    <col min="771" max="778" width="12" style="33" customWidth="1"/>
    <col min="779" max="779" width="7.7109375" style="33" customWidth="1"/>
    <col min="780" max="1024" width="7.7109375" style="33"/>
    <col min="1025" max="1025" width="12.85546875" style="33" customWidth="1"/>
    <col min="1026" max="1026" width="14" style="33" customWidth="1"/>
    <col min="1027" max="1034" width="12" style="33" customWidth="1"/>
    <col min="1035" max="1035" width="7.7109375" style="33" customWidth="1"/>
    <col min="1036" max="1280" width="7.7109375" style="33"/>
    <col min="1281" max="1281" width="12.85546875" style="33" customWidth="1"/>
    <col min="1282" max="1282" width="14" style="33" customWidth="1"/>
    <col min="1283" max="1290" width="12" style="33" customWidth="1"/>
    <col min="1291" max="1291" width="7.7109375" style="33" customWidth="1"/>
    <col min="1292" max="1536" width="7.7109375" style="33"/>
    <col min="1537" max="1537" width="12.85546875" style="33" customWidth="1"/>
    <col min="1538" max="1538" width="14" style="33" customWidth="1"/>
    <col min="1539" max="1546" width="12" style="33" customWidth="1"/>
    <col min="1547" max="1547" width="7.7109375" style="33" customWidth="1"/>
    <col min="1548" max="1792" width="7.7109375" style="33"/>
    <col min="1793" max="1793" width="12.85546875" style="33" customWidth="1"/>
    <col min="1794" max="1794" width="14" style="33" customWidth="1"/>
    <col min="1795" max="1802" width="12" style="33" customWidth="1"/>
    <col min="1803" max="1803" width="7.7109375" style="33" customWidth="1"/>
    <col min="1804" max="2048" width="7.7109375" style="33"/>
    <col min="2049" max="2049" width="12.85546875" style="33" customWidth="1"/>
    <col min="2050" max="2050" width="14" style="33" customWidth="1"/>
    <col min="2051" max="2058" width="12" style="33" customWidth="1"/>
    <col min="2059" max="2059" width="7.7109375" style="33" customWidth="1"/>
    <col min="2060" max="2304" width="7.7109375" style="33"/>
    <col min="2305" max="2305" width="12.85546875" style="33" customWidth="1"/>
    <col min="2306" max="2306" width="14" style="33" customWidth="1"/>
    <col min="2307" max="2314" width="12" style="33" customWidth="1"/>
    <col min="2315" max="2315" width="7.7109375" style="33" customWidth="1"/>
    <col min="2316" max="2560" width="7.7109375" style="33"/>
    <col min="2561" max="2561" width="12.85546875" style="33" customWidth="1"/>
    <col min="2562" max="2562" width="14" style="33" customWidth="1"/>
    <col min="2563" max="2570" width="12" style="33" customWidth="1"/>
    <col min="2571" max="2571" width="7.7109375" style="33" customWidth="1"/>
    <col min="2572" max="2816" width="7.7109375" style="33"/>
    <col min="2817" max="2817" width="12.85546875" style="33" customWidth="1"/>
    <col min="2818" max="2818" width="14" style="33" customWidth="1"/>
    <col min="2819" max="2826" width="12" style="33" customWidth="1"/>
    <col min="2827" max="2827" width="7.7109375" style="33" customWidth="1"/>
    <col min="2828" max="3072" width="7.7109375" style="33"/>
    <col min="3073" max="3073" width="12.85546875" style="33" customWidth="1"/>
    <col min="3074" max="3074" width="14" style="33" customWidth="1"/>
    <col min="3075" max="3082" width="12" style="33" customWidth="1"/>
    <col min="3083" max="3083" width="7.7109375" style="33" customWidth="1"/>
    <col min="3084" max="3328" width="7.7109375" style="33"/>
    <col min="3329" max="3329" width="12.85546875" style="33" customWidth="1"/>
    <col min="3330" max="3330" width="14" style="33" customWidth="1"/>
    <col min="3331" max="3338" width="12" style="33" customWidth="1"/>
    <col min="3339" max="3339" width="7.7109375" style="33" customWidth="1"/>
    <col min="3340" max="3584" width="7.7109375" style="33"/>
    <col min="3585" max="3585" width="12.85546875" style="33" customWidth="1"/>
    <col min="3586" max="3586" width="14" style="33" customWidth="1"/>
    <col min="3587" max="3594" width="12" style="33" customWidth="1"/>
    <col min="3595" max="3595" width="7.7109375" style="33" customWidth="1"/>
    <col min="3596" max="3840" width="7.7109375" style="33"/>
    <col min="3841" max="3841" width="12.85546875" style="33" customWidth="1"/>
    <col min="3842" max="3842" width="14" style="33" customWidth="1"/>
    <col min="3843" max="3850" width="12" style="33" customWidth="1"/>
    <col min="3851" max="3851" width="7.7109375" style="33" customWidth="1"/>
    <col min="3852" max="4096" width="7.7109375" style="33"/>
    <col min="4097" max="4097" width="12.85546875" style="33" customWidth="1"/>
    <col min="4098" max="4098" width="14" style="33" customWidth="1"/>
    <col min="4099" max="4106" width="12" style="33" customWidth="1"/>
    <col min="4107" max="4107" width="7.7109375" style="33" customWidth="1"/>
    <col min="4108" max="4352" width="7.7109375" style="33"/>
    <col min="4353" max="4353" width="12.85546875" style="33" customWidth="1"/>
    <col min="4354" max="4354" width="14" style="33" customWidth="1"/>
    <col min="4355" max="4362" width="12" style="33" customWidth="1"/>
    <col min="4363" max="4363" width="7.7109375" style="33" customWidth="1"/>
    <col min="4364" max="4608" width="7.7109375" style="33"/>
    <col min="4609" max="4609" width="12.85546875" style="33" customWidth="1"/>
    <col min="4610" max="4610" width="14" style="33" customWidth="1"/>
    <col min="4611" max="4618" width="12" style="33" customWidth="1"/>
    <col min="4619" max="4619" width="7.7109375" style="33" customWidth="1"/>
    <col min="4620" max="4864" width="7.7109375" style="33"/>
    <col min="4865" max="4865" width="12.85546875" style="33" customWidth="1"/>
    <col min="4866" max="4866" width="14" style="33" customWidth="1"/>
    <col min="4867" max="4874" width="12" style="33" customWidth="1"/>
    <col min="4875" max="4875" width="7.7109375" style="33" customWidth="1"/>
    <col min="4876" max="5120" width="7.7109375" style="33"/>
    <col min="5121" max="5121" width="12.85546875" style="33" customWidth="1"/>
    <col min="5122" max="5122" width="14" style="33" customWidth="1"/>
    <col min="5123" max="5130" width="12" style="33" customWidth="1"/>
    <col min="5131" max="5131" width="7.7109375" style="33" customWidth="1"/>
    <col min="5132" max="5376" width="7.7109375" style="33"/>
    <col min="5377" max="5377" width="12.85546875" style="33" customWidth="1"/>
    <col min="5378" max="5378" width="14" style="33" customWidth="1"/>
    <col min="5379" max="5386" width="12" style="33" customWidth="1"/>
    <col min="5387" max="5387" width="7.7109375" style="33" customWidth="1"/>
    <col min="5388" max="5632" width="7.7109375" style="33"/>
    <col min="5633" max="5633" width="12.85546875" style="33" customWidth="1"/>
    <col min="5634" max="5634" width="14" style="33" customWidth="1"/>
    <col min="5635" max="5642" width="12" style="33" customWidth="1"/>
    <col min="5643" max="5643" width="7.7109375" style="33" customWidth="1"/>
    <col min="5644" max="5888" width="7.7109375" style="33"/>
    <col min="5889" max="5889" width="12.85546875" style="33" customWidth="1"/>
    <col min="5890" max="5890" width="14" style="33" customWidth="1"/>
    <col min="5891" max="5898" width="12" style="33" customWidth="1"/>
    <col min="5899" max="5899" width="7.7109375" style="33" customWidth="1"/>
    <col min="5900" max="6144" width="7.7109375" style="33"/>
    <col min="6145" max="6145" width="12.85546875" style="33" customWidth="1"/>
    <col min="6146" max="6146" width="14" style="33" customWidth="1"/>
    <col min="6147" max="6154" width="12" style="33" customWidth="1"/>
    <col min="6155" max="6155" width="7.7109375" style="33" customWidth="1"/>
    <col min="6156" max="6400" width="7.7109375" style="33"/>
    <col min="6401" max="6401" width="12.85546875" style="33" customWidth="1"/>
    <col min="6402" max="6402" width="14" style="33" customWidth="1"/>
    <col min="6403" max="6410" width="12" style="33" customWidth="1"/>
    <col min="6411" max="6411" width="7.7109375" style="33" customWidth="1"/>
    <col min="6412" max="6656" width="7.7109375" style="33"/>
    <col min="6657" max="6657" width="12.85546875" style="33" customWidth="1"/>
    <col min="6658" max="6658" width="14" style="33" customWidth="1"/>
    <col min="6659" max="6666" width="12" style="33" customWidth="1"/>
    <col min="6667" max="6667" width="7.7109375" style="33" customWidth="1"/>
    <col min="6668" max="6912" width="7.7109375" style="33"/>
    <col min="6913" max="6913" width="12.85546875" style="33" customWidth="1"/>
    <col min="6914" max="6914" width="14" style="33" customWidth="1"/>
    <col min="6915" max="6922" width="12" style="33" customWidth="1"/>
    <col min="6923" max="6923" width="7.7109375" style="33" customWidth="1"/>
    <col min="6924" max="7168" width="7.7109375" style="33"/>
    <col min="7169" max="7169" width="12.85546875" style="33" customWidth="1"/>
    <col min="7170" max="7170" width="14" style="33" customWidth="1"/>
    <col min="7171" max="7178" width="12" style="33" customWidth="1"/>
    <col min="7179" max="7179" width="7.7109375" style="33" customWidth="1"/>
    <col min="7180" max="7424" width="7.7109375" style="33"/>
    <col min="7425" max="7425" width="12.85546875" style="33" customWidth="1"/>
    <col min="7426" max="7426" width="14" style="33" customWidth="1"/>
    <col min="7427" max="7434" width="12" style="33" customWidth="1"/>
    <col min="7435" max="7435" width="7.7109375" style="33" customWidth="1"/>
    <col min="7436" max="7680" width="7.7109375" style="33"/>
    <col min="7681" max="7681" width="12.85546875" style="33" customWidth="1"/>
    <col min="7682" max="7682" width="14" style="33" customWidth="1"/>
    <col min="7683" max="7690" width="12" style="33" customWidth="1"/>
    <col min="7691" max="7691" width="7.7109375" style="33" customWidth="1"/>
    <col min="7692" max="7936" width="7.7109375" style="33"/>
    <col min="7937" max="7937" width="12.85546875" style="33" customWidth="1"/>
    <col min="7938" max="7938" width="14" style="33" customWidth="1"/>
    <col min="7939" max="7946" width="12" style="33" customWidth="1"/>
    <col min="7947" max="7947" width="7.7109375" style="33" customWidth="1"/>
    <col min="7948" max="8192" width="7.7109375" style="33"/>
    <col min="8193" max="8193" width="12.85546875" style="33" customWidth="1"/>
    <col min="8194" max="8194" width="14" style="33" customWidth="1"/>
    <col min="8195" max="8202" width="12" style="33" customWidth="1"/>
    <col min="8203" max="8203" width="7.7109375" style="33" customWidth="1"/>
    <col min="8204" max="8448" width="7.7109375" style="33"/>
    <col min="8449" max="8449" width="12.85546875" style="33" customWidth="1"/>
    <col min="8450" max="8450" width="14" style="33" customWidth="1"/>
    <col min="8451" max="8458" width="12" style="33" customWidth="1"/>
    <col min="8459" max="8459" width="7.7109375" style="33" customWidth="1"/>
    <col min="8460" max="8704" width="7.7109375" style="33"/>
    <col min="8705" max="8705" width="12.85546875" style="33" customWidth="1"/>
    <col min="8706" max="8706" width="14" style="33" customWidth="1"/>
    <col min="8707" max="8714" width="12" style="33" customWidth="1"/>
    <col min="8715" max="8715" width="7.7109375" style="33" customWidth="1"/>
    <col min="8716" max="8960" width="7.7109375" style="33"/>
    <col min="8961" max="8961" width="12.85546875" style="33" customWidth="1"/>
    <col min="8962" max="8962" width="14" style="33" customWidth="1"/>
    <col min="8963" max="8970" width="12" style="33" customWidth="1"/>
    <col min="8971" max="8971" width="7.7109375" style="33" customWidth="1"/>
    <col min="8972" max="9216" width="7.7109375" style="33"/>
    <col min="9217" max="9217" width="12.85546875" style="33" customWidth="1"/>
    <col min="9218" max="9218" width="14" style="33" customWidth="1"/>
    <col min="9219" max="9226" width="12" style="33" customWidth="1"/>
    <col min="9227" max="9227" width="7.7109375" style="33" customWidth="1"/>
    <col min="9228" max="9472" width="7.7109375" style="33"/>
    <col min="9473" max="9473" width="12.85546875" style="33" customWidth="1"/>
    <col min="9474" max="9474" width="14" style="33" customWidth="1"/>
    <col min="9475" max="9482" width="12" style="33" customWidth="1"/>
    <col min="9483" max="9483" width="7.7109375" style="33" customWidth="1"/>
    <col min="9484" max="9728" width="7.7109375" style="33"/>
    <col min="9729" max="9729" width="12.85546875" style="33" customWidth="1"/>
    <col min="9730" max="9730" width="14" style="33" customWidth="1"/>
    <col min="9731" max="9738" width="12" style="33" customWidth="1"/>
    <col min="9739" max="9739" width="7.7109375" style="33" customWidth="1"/>
    <col min="9740" max="9984" width="7.7109375" style="33"/>
    <col min="9985" max="9985" width="12.85546875" style="33" customWidth="1"/>
    <col min="9986" max="9986" width="14" style="33" customWidth="1"/>
    <col min="9987" max="9994" width="12" style="33" customWidth="1"/>
    <col min="9995" max="9995" width="7.7109375" style="33" customWidth="1"/>
    <col min="9996" max="10240" width="7.7109375" style="33"/>
    <col min="10241" max="10241" width="12.85546875" style="33" customWidth="1"/>
    <col min="10242" max="10242" width="14" style="33" customWidth="1"/>
    <col min="10243" max="10250" width="12" style="33" customWidth="1"/>
    <col min="10251" max="10251" width="7.7109375" style="33" customWidth="1"/>
    <col min="10252" max="10496" width="7.7109375" style="33"/>
    <col min="10497" max="10497" width="12.85546875" style="33" customWidth="1"/>
    <col min="10498" max="10498" width="14" style="33" customWidth="1"/>
    <col min="10499" max="10506" width="12" style="33" customWidth="1"/>
    <col min="10507" max="10507" width="7.7109375" style="33" customWidth="1"/>
    <col min="10508" max="10752" width="7.7109375" style="33"/>
    <col min="10753" max="10753" width="12.85546875" style="33" customWidth="1"/>
    <col min="10754" max="10754" width="14" style="33" customWidth="1"/>
    <col min="10755" max="10762" width="12" style="33" customWidth="1"/>
    <col min="10763" max="10763" width="7.7109375" style="33" customWidth="1"/>
    <col min="10764" max="11008" width="7.7109375" style="33"/>
    <col min="11009" max="11009" width="12.85546875" style="33" customWidth="1"/>
    <col min="11010" max="11010" width="14" style="33" customWidth="1"/>
    <col min="11011" max="11018" width="12" style="33" customWidth="1"/>
    <col min="11019" max="11019" width="7.7109375" style="33" customWidth="1"/>
    <col min="11020" max="11264" width="7.7109375" style="33"/>
    <col min="11265" max="11265" width="12.85546875" style="33" customWidth="1"/>
    <col min="11266" max="11266" width="14" style="33" customWidth="1"/>
    <col min="11267" max="11274" width="12" style="33" customWidth="1"/>
    <col min="11275" max="11275" width="7.7109375" style="33" customWidth="1"/>
    <col min="11276" max="11520" width="7.7109375" style="33"/>
    <col min="11521" max="11521" width="12.85546875" style="33" customWidth="1"/>
    <col min="11522" max="11522" width="14" style="33" customWidth="1"/>
    <col min="11523" max="11530" width="12" style="33" customWidth="1"/>
    <col min="11531" max="11531" width="7.7109375" style="33" customWidth="1"/>
    <col min="11532" max="11776" width="7.7109375" style="33"/>
    <col min="11777" max="11777" width="12.85546875" style="33" customWidth="1"/>
    <col min="11778" max="11778" width="14" style="33" customWidth="1"/>
    <col min="11779" max="11786" width="12" style="33" customWidth="1"/>
    <col min="11787" max="11787" width="7.7109375" style="33" customWidth="1"/>
    <col min="11788" max="12032" width="7.7109375" style="33"/>
    <col min="12033" max="12033" width="12.85546875" style="33" customWidth="1"/>
    <col min="12034" max="12034" width="14" style="33" customWidth="1"/>
    <col min="12035" max="12042" width="12" style="33" customWidth="1"/>
    <col min="12043" max="12043" width="7.7109375" style="33" customWidth="1"/>
    <col min="12044" max="12288" width="7.7109375" style="33"/>
    <col min="12289" max="12289" width="12.85546875" style="33" customWidth="1"/>
    <col min="12290" max="12290" width="14" style="33" customWidth="1"/>
    <col min="12291" max="12298" width="12" style="33" customWidth="1"/>
    <col min="12299" max="12299" width="7.7109375" style="33" customWidth="1"/>
    <col min="12300" max="12544" width="7.7109375" style="33"/>
    <col min="12545" max="12545" width="12.85546875" style="33" customWidth="1"/>
    <col min="12546" max="12546" width="14" style="33" customWidth="1"/>
    <col min="12547" max="12554" width="12" style="33" customWidth="1"/>
    <col min="12555" max="12555" width="7.7109375" style="33" customWidth="1"/>
    <col min="12556" max="12800" width="7.7109375" style="33"/>
    <col min="12801" max="12801" width="12.85546875" style="33" customWidth="1"/>
    <col min="12802" max="12802" width="14" style="33" customWidth="1"/>
    <col min="12803" max="12810" width="12" style="33" customWidth="1"/>
    <col min="12811" max="12811" width="7.7109375" style="33" customWidth="1"/>
    <col min="12812" max="13056" width="7.7109375" style="33"/>
    <col min="13057" max="13057" width="12.85546875" style="33" customWidth="1"/>
    <col min="13058" max="13058" width="14" style="33" customWidth="1"/>
    <col min="13059" max="13066" width="12" style="33" customWidth="1"/>
    <col min="13067" max="13067" width="7.7109375" style="33" customWidth="1"/>
    <col min="13068" max="13312" width="7.7109375" style="33"/>
    <col min="13313" max="13313" width="12.85546875" style="33" customWidth="1"/>
    <col min="13314" max="13314" width="14" style="33" customWidth="1"/>
    <col min="13315" max="13322" width="12" style="33" customWidth="1"/>
    <col min="13323" max="13323" width="7.7109375" style="33" customWidth="1"/>
    <col min="13324" max="13568" width="7.7109375" style="33"/>
    <col min="13569" max="13569" width="12.85546875" style="33" customWidth="1"/>
    <col min="13570" max="13570" width="14" style="33" customWidth="1"/>
    <col min="13571" max="13578" width="12" style="33" customWidth="1"/>
    <col min="13579" max="13579" width="7.7109375" style="33" customWidth="1"/>
    <col min="13580" max="13824" width="7.7109375" style="33"/>
    <col min="13825" max="13825" width="12.85546875" style="33" customWidth="1"/>
    <col min="13826" max="13826" width="14" style="33" customWidth="1"/>
    <col min="13827" max="13834" width="12" style="33" customWidth="1"/>
    <col min="13835" max="13835" width="7.7109375" style="33" customWidth="1"/>
    <col min="13836" max="14080" width="7.7109375" style="33"/>
    <col min="14081" max="14081" width="12.85546875" style="33" customWidth="1"/>
    <col min="14082" max="14082" width="14" style="33" customWidth="1"/>
    <col min="14083" max="14090" width="12" style="33" customWidth="1"/>
    <col min="14091" max="14091" width="7.7109375" style="33" customWidth="1"/>
    <col min="14092" max="14336" width="7.7109375" style="33"/>
    <col min="14337" max="14337" width="12.85546875" style="33" customWidth="1"/>
    <col min="14338" max="14338" width="14" style="33" customWidth="1"/>
    <col min="14339" max="14346" width="12" style="33" customWidth="1"/>
    <col min="14347" max="14347" width="7.7109375" style="33" customWidth="1"/>
    <col min="14348" max="14592" width="7.7109375" style="33"/>
    <col min="14593" max="14593" width="12.85546875" style="33" customWidth="1"/>
    <col min="14594" max="14594" width="14" style="33" customWidth="1"/>
    <col min="14595" max="14602" width="12" style="33" customWidth="1"/>
    <col min="14603" max="14603" width="7.7109375" style="33" customWidth="1"/>
    <col min="14604" max="14848" width="7.7109375" style="33"/>
    <col min="14849" max="14849" width="12.85546875" style="33" customWidth="1"/>
    <col min="14850" max="14850" width="14" style="33" customWidth="1"/>
    <col min="14851" max="14858" width="12" style="33" customWidth="1"/>
    <col min="14859" max="14859" width="7.7109375" style="33" customWidth="1"/>
    <col min="14860" max="15104" width="7.7109375" style="33"/>
    <col min="15105" max="15105" width="12.85546875" style="33" customWidth="1"/>
    <col min="15106" max="15106" width="14" style="33" customWidth="1"/>
    <col min="15107" max="15114" width="12" style="33" customWidth="1"/>
    <col min="15115" max="15115" width="7.7109375" style="33" customWidth="1"/>
    <col min="15116" max="15360" width="7.7109375" style="33"/>
    <col min="15361" max="15361" width="12.85546875" style="33" customWidth="1"/>
    <col min="15362" max="15362" width="14" style="33" customWidth="1"/>
    <col min="15363" max="15370" width="12" style="33" customWidth="1"/>
    <col min="15371" max="15371" width="7.7109375" style="33" customWidth="1"/>
    <col min="15372" max="15616" width="7.7109375" style="33"/>
    <col min="15617" max="15617" width="12.85546875" style="33" customWidth="1"/>
    <col min="15618" max="15618" width="14" style="33" customWidth="1"/>
    <col min="15619" max="15626" width="12" style="33" customWidth="1"/>
    <col min="15627" max="15627" width="7.7109375" style="33" customWidth="1"/>
    <col min="15628" max="15872" width="7.7109375" style="33"/>
    <col min="15873" max="15873" width="12.85546875" style="33" customWidth="1"/>
    <col min="15874" max="15874" width="14" style="33" customWidth="1"/>
    <col min="15875" max="15882" width="12" style="33" customWidth="1"/>
    <col min="15883" max="15883" width="7.7109375" style="33" customWidth="1"/>
    <col min="15884" max="16128" width="7.7109375" style="33"/>
    <col min="16129" max="16129" width="12.85546875" style="33" customWidth="1"/>
    <col min="16130" max="16130" width="14" style="33" customWidth="1"/>
    <col min="16131" max="16138" width="12" style="33" customWidth="1"/>
    <col min="16139" max="16139" width="7.7109375" style="33" customWidth="1"/>
    <col min="16140" max="16384" width="7.7109375" style="33"/>
  </cols>
  <sheetData>
    <row r="1" spans="1:19" ht="39" customHeight="1">
      <c r="A1" s="594" t="s">
        <v>1183</v>
      </c>
      <c r="B1" s="594"/>
      <c r="C1" s="594"/>
      <c r="D1" s="594"/>
      <c r="E1" s="594"/>
      <c r="F1" s="594"/>
      <c r="G1" s="594"/>
      <c r="H1" s="594"/>
      <c r="I1" s="594"/>
      <c r="J1" s="594"/>
    </row>
    <row r="2" spans="1:19" ht="39" customHeight="1">
      <c r="A2" s="607" t="s">
        <v>1184</v>
      </c>
      <c r="B2" s="607"/>
      <c r="C2" s="607"/>
      <c r="D2" s="607"/>
      <c r="E2" s="607"/>
      <c r="F2" s="607"/>
      <c r="G2" s="607"/>
      <c r="H2" s="607"/>
      <c r="I2" s="607"/>
      <c r="J2" s="607"/>
    </row>
    <row r="3" spans="1:19" ht="29.25" customHeight="1">
      <c r="A3" s="569" t="s">
        <v>1547</v>
      </c>
      <c r="B3" s="569"/>
      <c r="C3" s="569"/>
      <c r="D3" s="569"/>
      <c r="E3" s="569"/>
      <c r="F3" s="595"/>
      <c r="G3" s="586" t="s">
        <v>1548</v>
      </c>
      <c r="H3" s="570"/>
      <c r="I3" s="570"/>
      <c r="J3" s="570"/>
    </row>
    <row r="4" spans="1:19" ht="24.95" customHeight="1">
      <c r="A4" s="590" t="s">
        <v>634</v>
      </c>
      <c r="B4" s="709" t="s">
        <v>254</v>
      </c>
      <c r="C4" s="709"/>
      <c r="D4" s="709"/>
      <c r="E4" s="709"/>
      <c r="F4" s="709" t="s">
        <v>253</v>
      </c>
      <c r="G4" s="709"/>
      <c r="H4" s="709"/>
      <c r="I4" s="709"/>
      <c r="J4" s="590" t="s">
        <v>633</v>
      </c>
    </row>
    <row r="5" spans="1:19" ht="52.5" customHeight="1">
      <c r="A5" s="590"/>
      <c r="B5" s="111" t="s">
        <v>252</v>
      </c>
      <c r="C5" s="111" t="s">
        <v>251</v>
      </c>
      <c r="D5" s="111" t="s">
        <v>250</v>
      </c>
      <c r="E5" s="111" t="s">
        <v>249</v>
      </c>
      <c r="F5" s="111" t="s">
        <v>248</v>
      </c>
      <c r="G5" s="111" t="s">
        <v>247</v>
      </c>
      <c r="H5" s="111" t="s">
        <v>246</v>
      </c>
      <c r="I5" s="87" t="s">
        <v>661</v>
      </c>
      <c r="J5" s="590"/>
    </row>
    <row r="6" spans="1:19" ht="35.1" customHeight="1">
      <c r="A6" s="84" t="s">
        <v>57</v>
      </c>
      <c r="B6" s="79">
        <v>18</v>
      </c>
      <c r="C6" s="79">
        <v>5</v>
      </c>
      <c r="D6" s="79">
        <v>12</v>
      </c>
      <c r="E6" s="79">
        <v>7</v>
      </c>
      <c r="F6" s="79">
        <v>1</v>
      </c>
      <c r="G6" s="79">
        <v>3</v>
      </c>
      <c r="H6" s="79">
        <v>3</v>
      </c>
      <c r="I6" s="184">
        <f t="shared" ref="I6:I25" si="0">SUM(B6:H6)</f>
        <v>49</v>
      </c>
      <c r="J6" s="84" t="s">
        <v>56</v>
      </c>
    </row>
    <row r="7" spans="1:19" ht="35.1" customHeight="1">
      <c r="A7" s="84" t="s">
        <v>585</v>
      </c>
      <c r="B7" s="82">
        <v>2</v>
      </c>
      <c r="C7" s="82">
        <v>1</v>
      </c>
      <c r="D7" s="82">
        <v>1</v>
      </c>
      <c r="E7" s="82">
        <v>3</v>
      </c>
      <c r="F7" s="82">
        <v>0</v>
      </c>
      <c r="G7" s="82">
        <v>3</v>
      </c>
      <c r="H7" s="82">
        <v>0</v>
      </c>
      <c r="I7" s="184">
        <f t="shared" si="0"/>
        <v>10</v>
      </c>
      <c r="J7" s="84" t="s">
        <v>808</v>
      </c>
    </row>
    <row r="8" spans="1:19" ht="35.1" customHeight="1">
      <c r="A8" s="84" t="s">
        <v>55</v>
      </c>
      <c r="B8" s="79">
        <v>1</v>
      </c>
      <c r="C8" s="79">
        <v>4</v>
      </c>
      <c r="D8" s="79">
        <v>2</v>
      </c>
      <c r="E8" s="79">
        <v>3</v>
      </c>
      <c r="F8" s="79">
        <v>1</v>
      </c>
      <c r="G8" s="79">
        <v>2</v>
      </c>
      <c r="H8" s="79">
        <v>1</v>
      </c>
      <c r="I8" s="184">
        <f t="shared" si="0"/>
        <v>14</v>
      </c>
      <c r="J8" s="84" t="s">
        <v>54</v>
      </c>
    </row>
    <row r="9" spans="1:19" ht="35.1" customHeight="1">
      <c r="A9" s="84" t="s">
        <v>53</v>
      </c>
      <c r="B9" s="82">
        <v>11</v>
      </c>
      <c r="C9" s="82">
        <v>0</v>
      </c>
      <c r="D9" s="82">
        <v>1</v>
      </c>
      <c r="E9" s="82">
        <v>1</v>
      </c>
      <c r="F9" s="82">
        <v>0</v>
      </c>
      <c r="G9" s="82">
        <v>2</v>
      </c>
      <c r="H9" s="82">
        <v>1</v>
      </c>
      <c r="I9" s="184">
        <f t="shared" si="0"/>
        <v>16</v>
      </c>
      <c r="J9" s="84" t="s">
        <v>161</v>
      </c>
      <c r="S9" s="46"/>
    </row>
    <row r="10" spans="1:19" ht="35.1" customHeight="1">
      <c r="A10" s="84" t="s">
        <v>51</v>
      </c>
      <c r="B10" s="79">
        <v>8</v>
      </c>
      <c r="C10" s="79">
        <v>2</v>
      </c>
      <c r="D10" s="79">
        <v>3</v>
      </c>
      <c r="E10" s="79">
        <v>2</v>
      </c>
      <c r="F10" s="79">
        <v>0</v>
      </c>
      <c r="G10" s="79">
        <v>2</v>
      </c>
      <c r="H10" s="79">
        <v>1</v>
      </c>
      <c r="I10" s="184">
        <f t="shared" si="0"/>
        <v>18</v>
      </c>
      <c r="J10" s="84" t="s">
        <v>50</v>
      </c>
    </row>
    <row r="11" spans="1:19" ht="35.1" customHeight="1">
      <c r="A11" s="84" t="s">
        <v>49</v>
      </c>
      <c r="B11" s="82">
        <v>9</v>
      </c>
      <c r="C11" s="82">
        <v>1</v>
      </c>
      <c r="D11" s="82">
        <v>4</v>
      </c>
      <c r="E11" s="82">
        <v>3</v>
      </c>
      <c r="F11" s="82">
        <v>0</v>
      </c>
      <c r="G11" s="82">
        <v>1</v>
      </c>
      <c r="H11" s="82">
        <v>1</v>
      </c>
      <c r="I11" s="184">
        <f t="shared" si="0"/>
        <v>19</v>
      </c>
      <c r="J11" s="84" t="s">
        <v>48</v>
      </c>
    </row>
    <row r="12" spans="1:19" ht="35.1" customHeight="1">
      <c r="A12" s="84" t="s">
        <v>47</v>
      </c>
      <c r="B12" s="79">
        <v>10</v>
      </c>
      <c r="C12" s="79">
        <v>5</v>
      </c>
      <c r="D12" s="79">
        <v>1</v>
      </c>
      <c r="E12" s="79">
        <v>0</v>
      </c>
      <c r="F12" s="79">
        <v>2</v>
      </c>
      <c r="G12" s="79">
        <v>2</v>
      </c>
      <c r="H12" s="79">
        <v>1</v>
      </c>
      <c r="I12" s="184">
        <f t="shared" si="0"/>
        <v>21</v>
      </c>
      <c r="J12" s="84" t="s">
        <v>46</v>
      </c>
    </row>
    <row r="13" spans="1:19" ht="35.1" customHeight="1">
      <c r="A13" s="84" t="s">
        <v>45</v>
      </c>
      <c r="B13" s="82">
        <v>2</v>
      </c>
      <c r="C13" s="82">
        <v>3</v>
      </c>
      <c r="D13" s="82">
        <v>2</v>
      </c>
      <c r="E13" s="82">
        <v>1</v>
      </c>
      <c r="F13" s="82">
        <v>0</v>
      </c>
      <c r="G13" s="82">
        <v>1</v>
      </c>
      <c r="H13" s="82">
        <v>1</v>
      </c>
      <c r="I13" s="184">
        <f t="shared" si="0"/>
        <v>10</v>
      </c>
      <c r="J13" s="84" t="s">
        <v>160</v>
      </c>
    </row>
    <row r="14" spans="1:19" ht="35.1" customHeight="1">
      <c r="A14" s="84" t="s">
        <v>43</v>
      </c>
      <c r="B14" s="79">
        <v>4</v>
      </c>
      <c r="C14" s="79">
        <v>0</v>
      </c>
      <c r="D14" s="79">
        <v>1</v>
      </c>
      <c r="E14" s="79">
        <v>2</v>
      </c>
      <c r="F14" s="79">
        <v>0</v>
      </c>
      <c r="G14" s="79">
        <v>0</v>
      </c>
      <c r="H14" s="79">
        <v>0</v>
      </c>
      <c r="I14" s="184">
        <f t="shared" si="0"/>
        <v>7</v>
      </c>
      <c r="J14" s="84" t="s">
        <v>42</v>
      </c>
    </row>
    <row r="15" spans="1:19" ht="35.1" customHeight="1">
      <c r="A15" s="84" t="s">
        <v>41</v>
      </c>
      <c r="B15" s="82">
        <v>7</v>
      </c>
      <c r="C15" s="82">
        <v>7</v>
      </c>
      <c r="D15" s="82">
        <v>5</v>
      </c>
      <c r="E15" s="82">
        <v>0</v>
      </c>
      <c r="F15" s="82">
        <v>0</v>
      </c>
      <c r="G15" s="82">
        <v>1</v>
      </c>
      <c r="H15" s="82">
        <v>0</v>
      </c>
      <c r="I15" s="184">
        <f t="shared" si="0"/>
        <v>20</v>
      </c>
      <c r="J15" s="84" t="s">
        <v>40</v>
      </c>
    </row>
    <row r="16" spans="1:19" ht="35.1" customHeight="1">
      <c r="A16" s="84" t="s">
        <v>39</v>
      </c>
      <c r="B16" s="79">
        <v>3</v>
      </c>
      <c r="C16" s="79">
        <v>3</v>
      </c>
      <c r="D16" s="79">
        <v>1</v>
      </c>
      <c r="E16" s="79">
        <v>0</v>
      </c>
      <c r="F16" s="79">
        <v>1</v>
      </c>
      <c r="G16" s="79">
        <v>0</v>
      </c>
      <c r="H16" s="79">
        <v>0</v>
      </c>
      <c r="I16" s="184">
        <f t="shared" si="0"/>
        <v>8</v>
      </c>
      <c r="J16" s="84" t="s">
        <v>38</v>
      </c>
    </row>
    <row r="17" spans="1:15" ht="35.1" customHeight="1">
      <c r="A17" s="84" t="s">
        <v>37</v>
      </c>
      <c r="B17" s="82">
        <v>3</v>
      </c>
      <c r="C17" s="82">
        <v>4</v>
      </c>
      <c r="D17" s="82">
        <v>3</v>
      </c>
      <c r="E17" s="82">
        <v>1</v>
      </c>
      <c r="F17" s="82">
        <v>0</v>
      </c>
      <c r="G17" s="82">
        <v>1</v>
      </c>
      <c r="H17" s="82">
        <v>0</v>
      </c>
      <c r="I17" s="184">
        <f t="shared" si="0"/>
        <v>12</v>
      </c>
      <c r="J17" s="84" t="s">
        <v>36</v>
      </c>
    </row>
    <row r="18" spans="1:15" ht="35.1" customHeight="1">
      <c r="A18" s="84" t="s">
        <v>35</v>
      </c>
      <c r="B18" s="79">
        <v>8</v>
      </c>
      <c r="C18" s="79">
        <v>1</v>
      </c>
      <c r="D18" s="79">
        <v>2</v>
      </c>
      <c r="E18" s="79">
        <v>1</v>
      </c>
      <c r="F18" s="79">
        <v>1</v>
      </c>
      <c r="G18" s="79">
        <v>1</v>
      </c>
      <c r="H18" s="79">
        <v>0</v>
      </c>
      <c r="I18" s="184">
        <f t="shared" si="0"/>
        <v>14</v>
      </c>
      <c r="J18" s="84" t="s">
        <v>158</v>
      </c>
    </row>
    <row r="19" spans="1:15" ht="35.1" customHeight="1">
      <c r="A19" s="84" t="s">
        <v>33</v>
      </c>
      <c r="B19" s="82">
        <v>4</v>
      </c>
      <c r="C19" s="82">
        <v>3</v>
      </c>
      <c r="D19" s="82">
        <v>2</v>
      </c>
      <c r="E19" s="82">
        <v>1</v>
      </c>
      <c r="F19" s="82">
        <v>1</v>
      </c>
      <c r="G19" s="82">
        <v>0</v>
      </c>
      <c r="H19" s="82">
        <v>0</v>
      </c>
      <c r="I19" s="184">
        <f t="shared" si="0"/>
        <v>11</v>
      </c>
      <c r="J19" s="84" t="s">
        <v>1527</v>
      </c>
    </row>
    <row r="20" spans="1:15" ht="35.1" customHeight="1">
      <c r="A20" s="84" t="s">
        <v>31</v>
      </c>
      <c r="B20" s="79">
        <v>10</v>
      </c>
      <c r="C20" s="79">
        <v>3</v>
      </c>
      <c r="D20" s="79">
        <v>7</v>
      </c>
      <c r="E20" s="79">
        <v>0</v>
      </c>
      <c r="F20" s="79">
        <v>0</v>
      </c>
      <c r="G20" s="79">
        <v>2</v>
      </c>
      <c r="H20" s="79">
        <v>0</v>
      </c>
      <c r="I20" s="184">
        <f t="shared" si="0"/>
        <v>22</v>
      </c>
      <c r="J20" s="84" t="s">
        <v>30</v>
      </c>
    </row>
    <row r="21" spans="1:15" ht="35.1" customHeight="1">
      <c r="A21" s="84" t="s">
        <v>29</v>
      </c>
      <c r="B21" s="82">
        <v>4</v>
      </c>
      <c r="C21" s="82">
        <v>2</v>
      </c>
      <c r="D21" s="82">
        <v>3</v>
      </c>
      <c r="E21" s="82">
        <v>0</v>
      </c>
      <c r="F21" s="82">
        <v>1</v>
      </c>
      <c r="G21" s="82">
        <v>0</v>
      </c>
      <c r="H21" s="82">
        <v>0</v>
      </c>
      <c r="I21" s="184">
        <f t="shared" si="0"/>
        <v>10</v>
      </c>
      <c r="J21" s="84" t="s">
        <v>28</v>
      </c>
    </row>
    <row r="22" spans="1:15" ht="35.1" customHeight="1">
      <c r="A22" s="84" t="s">
        <v>27</v>
      </c>
      <c r="B22" s="79">
        <v>4</v>
      </c>
      <c r="C22" s="79">
        <v>3</v>
      </c>
      <c r="D22" s="79">
        <v>1</v>
      </c>
      <c r="E22" s="79">
        <v>0</v>
      </c>
      <c r="F22" s="79">
        <v>2</v>
      </c>
      <c r="G22" s="79">
        <v>0</v>
      </c>
      <c r="H22" s="79">
        <v>0</v>
      </c>
      <c r="I22" s="184">
        <f t="shared" si="0"/>
        <v>10</v>
      </c>
      <c r="J22" s="84" t="s">
        <v>26</v>
      </c>
    </row>
    <row r="23" spans="1:15" ht="35.1" customHeight="1">
      <c r="A23" s="84" t="s">
        <v>25</v>
      </c>
      <c r="B23" s="82">
        <v>3</v>
      </c>
      <c r="C23" s="82">
        <v>1</v>
      </c>
      <c r="D23" s="82">
        <v>3</v>
      </c>
      <c r="E23" s="82">
        <v>2</v>
      </c>
      <c r="F23" s="82">
        <v>0</v>
      </c>
      <c r="G23" s="82">
        <v>0</v>
      </c>
      <c r="H23" s="82">
        <v>0</v>
      </c>
      <c r="I23" s="184">
        <f t="shared" si="0"/>
        <v>9</v>
      </c>
      <c r="J23" s="84" t="s">
        <v>24</v>
      </c>
    </row>
    <row r="24" spans="1:15" ht="35.1" customHeight="1">
      <c r="A24" s="84" t="s">
        <v>23</v>
      </c>
      <c r="B24" s="79">
        <v>3</v>
      </c>
      <c r="C24" s="79">
        <v>0</v>
      </c>
      <c r="D24" s="79">
        <v>1</v>
      </c>
      <c r="E24" s="79">
        <v>0</v>
      </c>
      <c r="F24" s="79">
        <v>1</v>
      </c>
      <c r="G24" s="79">
        <v>0</v>
      </c>
      <c r="H24" s="79">
        <v>0</v>
      </c>
      <c r="I24" s="184">
        <f t="shared" si="0"/>
        <v>5</v>
      </c>
      <c r="J24" s="84" t="s">
        <v>22</v>
      </c>
    </row>
    <row r="25" spans="1:15" ht="35.1" customHeight="1">
      <c r="A25" s="84" t="s">
        <v>21</v>
      </c>
      <c r="B25" s="82">
        <v>3</v>
      </c>
      <c r="C25" s="82">
        <v>1</v>
      </c>
      <c r="D25" s="82">
        <v>1</v>
      </c>
      <c r="E25" s="82">
        <v>0</v>
      </c>
      <c r="F25" s="82">
        <v>0</v>
      </c>
      <c r="G25" s="82">
        <v>0</v>
      </c>
      <c r="H25" s="82">
        <v>0</v>
      </c>
      <c r="I25" s="184">
        <f t="shared" si="0"/>
        <v>5</v>
      </c>
      <c r="J25" s="84" t="s">
        <v>20</v>
      </c>
    </row>
    <row r="26" spans="1:15" ht="35.1" customHeight="1">
      <c r="A26" s="106" t="s">
        <v>9</v>
      </c>
      <c r="B26" s="106">
        <f t="shared" ref="B26:I26" si="1">SUM(B6:B25)</f>
        <v>117</v>
      </c>
      <c r="C26" s="106">
        <f t="shared" si="1"/>
        <v>49</v>
      </c>
      <c r="D26" s="106">
        <f t="shared" si="1"/>
        <v>56</v>
      </c>
      <c r="E26" s="106">
        <f t="shared" si="1"/>
        <v>27</v>
      </c>
      <c r="F26" s="106">
        <f t="shared" si="1"/>
        <v>11</v>
      </c>
      <c r="G26" s="106">
        <f t="shared" si="1"/>
        <v>21</v>
      </c>
      <c r="H26" s="106">
        <f t="shared" si="1"/>
        <v>9</v>
      </c>
      <c r="I26" s="106">
        <f t="shared" si="1"/>
        <v>290</v>
      </c>
      <c r="J26" s="106" t="s">
        <v>8</v>
      </c>
    </row>
    <row r="27" spans="1:15" ht="11.25" customHeight="1"/>
    <row r="28" spans="1:15" s="47" customFormat="1" ht="23.25" customHeight="1">
      <c r="A28" s="42"/>
      <c r="I28" s="43"/>
      <c r="J28" s="43"/>
      <c r="K28" s="33"/>
      <c r="L28" s="33"/>
      <c r="M28" s="33"/>
      <c r="N28" s="33"/>
      <c r="O28" s="33"/>
    </row>
    <row r="29" spans="1:15">
      <c r="I29" s="41"/>
    </row>
  </sheetData>
  <mergeCells count="8">
    <mergeCell ref="A4:A5"/>
    <mergeCell ref="B4:E4"/>
    <mergeCell ref="F4:I4"/>
    <mergeCell ref="J4:J5"/>
    <mergeCell ref="A1:J1"/>
    <mergeCell ref="A2:J2"/>
    <mergeCell ref="A3:F3"/>
    <mergeCell ref="G3:J3"/>
  </mergeCells>
  <printOptions horizontalCentered="1" verticalCentered="1"/>
  <pageMargins left="0.59055118110236227" right="0.59055118110236227" top="0.98425196850393704" bottom="0.98425196850393704" header="0.5" footer="0.5"/>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21"/>
  <sheetViews>
    <sheetView rightToLeft="1" zoomScale="90" zoomScaleNormal="90" workbookViewId="0">
      <selection activeCell="W11" sqref="W11"/>
    </sheetView>
  </sheetViews>
  <sheetFormatPr defaultColWidth="33.7109375" defaultRowHeight="12.75"/>
  <cols>
    <col min="1" max="16384" width="33.7109375" style="146"/>
  </cols>
  <sheetData>
    <row r="1" spans="1:4" ht="36.75" customHeight="1">
      <c r="A1" s="567" t="s">
        <v>656</v>
      </c>
      <c r="B1" s="567"/>
      <c r="C1" s="567"/>
      <c r="D1" s="567"/>
    </row>
    <row r="2" spans="1:4" ht="30" customHeight="1">
      <c r="A2" s="568" t="s">
        <v>930</v>
      </c>
      <c r="B2" s="568"/>
      <c r="C2" s="568"/>
      <c r="D2" s="568"/>
    </row>
    <row r="3" spans="1:4" ht="26.25" customHeight="1">
      <c r="A3" s="569" t="s">
        <v>7</v>
      </c>
      <c r="B3" s="569"/>
      <c r="C3" s="570"/>
      <c r="D3" s="570"/>
    </row>
    <row r="4" spans="1:4" ht="33" customHeight="1">
      <c r="A4" s="359" t="s">
        <v>5</v>
      </c>
      <c r="B4" s="356" t="s">
        <v>6</v>
      </c>
      <c r="C4" s="356" t="s">
        <v>1206</v>
      </c>
      <c r="D4" s="144" t="s">
        <v>3</v>
      </c>
    </row>
    <row r="5" spans="1:4" ht="33" customHeight="1">
      <c r="A5" s="358" t="s">
        <v>4</v>
      </c>
      <c r="B5" s="357" t="s">
        <v>2</v>
      </c>
      <c r="C5" s="357" t="s">
        <v>1207</v>
      </c>
      <c r="D5" s="145" t="s">
        <v>1</v>
      </c>
    </row>
    <row r="6" spans="1:4" ht="33" hidden="1" customHeight="1">
      <c r="A6" s="78">
        <v>2018</v>
      </c>
      <c r="B6" s="79">
        <v>978</v>
      </c>
      <c r="C6" s="114">
        <v>90</v>
      </c>
      <c r="D6" s="81">
        <f t="shared" ref="D6:D11" si="0">C6/B6</f>
        <v>9.202453987730061E-2</v>
      </c>
    </row>
    <row r="7" spans="1:4" ht="33" customHeight="1">
      <c r="A7" s="78">
        <v>2019</v>
      </c>
      <c r="B7" s="82">
        <v>1106</v>
      </c>
      <c r="C7" s="201">
        <v>93.7</v>
      </c>
      <c r="D7" s="83">
        <f t="shared" si="0"/>
        <v>8.4719710669077755E-2</v>
      </c>
    </row>
    <row r="8" spans="1:4" ht="33" customHeight="1">
      <c r="A8" s="78">
        <v>2020</v>
      </c>
      <c r="B8" s="79">
        <v>1020</v>
      </c>
      <c r="C8" s="114">
        <v>101</v>
      </c>
      <c r="D8" s="80">
        <f t="shared" si="0"/>
        <v>9.901960784313725E-2</v>
      </c>
    </row>
    <row r="9" spans="1:4" ht="33" customHeight="1">
      <c r="A9" s="78">
        <v>2021</v>
      </c>
      <c r="B9" s="82">
        <v>990</v>
      </c>
      <c r="C9" s="201">
        <v>102.5</v>
      </c>
      <c r="D9" s="83">
        <f t="shared" si="0"/>
        <v>0.10353535353535354</v>
      </c>
    </row>
    <row r="10" spans="1:4" ht="33" customHeight="1">
      <c r="A10" s="78">
        <v>2022</v>
      </c>
      <c r="B10" s="79">
        <v>995</v>
      </c>
      <c r="C10" s="114">
        <v>111.7</v>
      </c>
      <c r="D10" s="80">
        <f t="shared" si="0"/>
        <v>0.11226130653266332</v>
      </c>
    </row>
    <row r="11" spans="1:4" ht="33" customHeight="1">
      <c r="A11" s="78">
        <v>2023</v>
      </c>
      <c r="B11" s="82">
        <v>1114</v>
      </c>
      <c r="C11" s="201">
        <v>105</v>
      </c>
      <c r="D11" s="83">
        <f t="shared" si="0"/>
        <v>9.4254937163375227E-2</v>
      </c>
    </row>
    <row r="12" spans="1:4" s="147" customFormat="1" ht="33" customHeight="1">
      <c r="A12" s="565" t="s">
        <v>579</v>
      </c>
      <c r="B12" s="566"/>
      <c r="C12" s="571" t="s">
        <v>0</v>
      </c>
      <c r="D12" s="572"/>
    </row>
    <row r="13" spans="1:4" s="147" customFormat="1" ht="33" customHeight="1">
      <c r="A13" s="565" t="s">
        <v>790</v>
      </c>
      <c r="B13" s="566"/>
      <c r="C13" s="571" t="s">
        <v>791</v>
      </c>
      <c r="D13" s="572"/>
    </row>
    <row r="14" spans="1:4" ht="20.25" customHeight="1"/>
    <row r="16" spans="1:4">
      <c r="B16" s="148"/>
      <c r="C16" s="149"/>
    </row>
    <row r="21" ht="63.75" customHeight="1"/>
  </sheetData>
  <mergeCells count="8">
    <mergeCell ref="A13:B13"/>
    <mergeCell ref="A1:D1"/>
    <mergeCell ref="A2:D2"/>
    <mergeCell ref="A3:B3"/>
    <mergeCell ref="C3:D3"/>
    <mergeCell ref="A12:B12"/>
    <mergeCell ref="C12:D12"/>
    <mergeCell ref="C13:D13"/>
  </mergeCells>
  <printOptions horizontalCentered="1" verticalCentered="1"/>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L77"/>
  <sheetViews>
    <sheetView showGridLines="0" rightToLeft="1" zoomScale="90" zoomScaleNormal="90" zoomScaleSheetLayoutView="75" workbookViewId="0">
      <selection activeCell="AF11" sqref="AF11:AG11"/>
    </sheetView>
  </sheetViews>
  <sheetFormatPr defaultColWidth="7.7109375" defaultRowHeight="12.75"/>
  <cols>
    <col min="1" max="1" width="25.42578125" style="231" bestFit="1" customWidth="1"/>
    <col min="2" max="7" width="5.7109375" style="232" customWidth="1"/>
    <col min="8" max="35" width="5.7109375" style="231" customWidth="1"/>
    <col min="36" max="36" width="23.42578125" style="231" customWidth="1"/>
    <col min="37" max="38" width="7.7109375" style="231" customWidth="1"/>
    <col min="39" max="242" width="7.7109375" style="231"/>
    <col min="243" max="243" width="9.28515625" style="231" customWidth="1"/>
    <col min="244" max="244" width="11.140625" style="231" customWidth="1"/>
    <col min="245" max="246" width="7.7109375" style="231" customWidth="1"/>
    <col min="247" max="247" width="4.140625" style="231" customWidth="1"/>
    <col min="248" max="248" width="2.85546875" style="231" customWidth="1"/>
    <col min="249" max="249" width="4.140625" style="231" customWidth="1"/>
    <col min="250" max="250" width="2.85546875" style="231" customWidth="1"/>
    <col min="251" max="251" width="4.140625" style="231" customWidth="1"/>
    <col min="252" max="252" width="2.85546875" style="231" customWidth="1"/>
    <col min="253" max="253" width="3.28515625" style="231" customWidth="1"/>
    <col min="254" max="254" width="2.85546875" style="231" customWidth="1"/>
    <col min="255" max="255" width="3.28515625" style="231" customWidth="1"/>
    <col min="256" max="256" width="2.85546875" style="231" customWidth="1"/>
    <col min="257" max="257" width="3.28515625" style="231" customWidth="1"/>
    <col min="258" max="258" width="2.85546875" style="231" customWidth="1"/>
    <col min="259" max="259" width="4.140625" style="231" customWidth="1"/>
    <col min="260" max="260" width="2.85546875" style="231" customWidth="1"/>
    <col min="261" max="261" width="3.7109375" style="231" customWidth="1"/>
    <col min="262" max="262" width="2.85546875" style="231" customWidth="1"/>
    <col min="263" max="263" width="3.28515625" style="231" customWidth="1"/>
    <col min="264" max="264" width="2.85546875" style="231" customWidth="1"/>
    <col min="265" max="265" width="3.28515625" style="231" customWidth="1"/>
    <col min="266" max="266" width="2.85546875" style="231" customWidth="1"/>
    <col min="267" max="267" width="3.7109375" style="231" customWidth="1"/>
    <col min="268" max="268" width="2.85546875" style="231" customWidth="1"/>
    <col min="269" max="269" width="3.28515625" style="231" customWidth="1"/>
    <col min="270" max="270" width="2.85546875" style="231" customWidth="1"/>
    <col min="271" max="271" width="3.28515625" style="231" customWidth="1"/>
    <col min="272" max="272" width="2.85546875" style="231" customWidth="1"/>
    <col min="273" max="273" width="4.140625" style="231" customWidth="1"/>
    <col min="274" max="274" width="2.85546875" style="231" customWidth="1"/>
    <col min="275" max="275" width="3.28515625" style="231" customWidth="1"/>
    <col min="276" max="276" width="2.85546875" style="231" customWidth="1"/>
    <col min="277" max="277" width="4.140625" style="231" customWidth="1"/>
    <col min="278" max="278" width="2.85546875" style="231" customWidth="1"/>
    <col min="279" max="279" width="5" style="231" customWidth="1"/>
    <col min="280" max="280" width="2.28515625" style="231" customWidth="1"/>
    <col min="281" max="281" width="7.7109375" style="231" customWidth="1"/>
    <col min="282" max="498" width="7.7109375" style="231"/>
    <col min="499" max="499" width="9.28515625" style="231" customWidth="1"/>
    <col min="500" max="500" width="11.140625" style="231" customWidth="1"/>
    <col min="501" max="502" width="7.7109375" style="231" customWidth="1"/>
    <col min="503" max="503" width="4.140625" style="231" customWidth="1"/>
    <col min="504" max="504" width="2.85546875" style="231" customWidth="1"/>
    <col min="505" max="505" width="4.140625" style="231" customWidth="1"/>
    <col min="506" max="506" width="2.85546875" style="231" customWidth="1"/>
    <col min="507" max="507" width="4.140625" style="231" customWidth="1"/>
    <col min="508" max="508" width="2.85546875" style="231" customWidth="1"/>
    <col min="509" max="509" width="3.28515625" style="231" customWidth="1"/>
    <col min="510" max="510" width="2.85546875" style="231" customWidth="1"/>
    <col min="511" max="511" width="3.28515625" style="231" customWidth="1"/>
    <col min="512" max="512" width="2.85546875" style="231" customWidth="1"/>
    <col min="513" max="513" width="3.28515625" style="231" customWidth="1"/>
    <col min="514" max="514" width="2.85546875" style="231" customWidth="1"/>
    <col min="515" max="515" width="4.140625" style="231" customWidth="1"/>
    <col min="516" max="516" width="2.85546875" style="231" customWidth="1"/>
    <col min="517" max="517" width="3.7109375" style="231" customWidth="1"/>
    <col min="518" max="518" width="2.85546875" style="231" customWidth="1"/>
    <col min="519" max="519" width="3.28515625" style="231" customWidth="1"/>
    <col min="520" max="520" width="2.85546875" style="231" customWidth="1"/>
    <col min="521" max="521" width="3.28515625" style="231" customWidth="1"/>
    <col min="522" max="522" width="2.85546875" style="231" customWidth="1"/>
    <col min="523" max="523" width="3.7109375" style="231" customWidth="1"/>
    <col min="524" max="524" width="2.85546875" style="231" customWidth="1"/>
    <col min="525" max="525" width="3.28515625" style="231" customWidth="1"/>
    <col min="526" max="526" width="2.85546875" style="231" customWidth="1"/>
    <col min="527" max="527" width="3.28515625" style="231" customWidth="1"/>
    <col min="528" max="528" width="2.85546875" style="231" customWidth="1"/>
    <col min="529" max="529" width="4.140625" style="231" customWidth="1"/>
    <col min="530" max="530" width="2.85546875" style="231" customWidth="1"/>
    <col min="531" max="531" width="3.28515625" style="231" customWidth="1"/>
    <col min="532" max="532" width="2.85546875" style="231" customWidth="1"/>
    <col min="533" max="533" width="4.140625" style="231" customWidth="1"/>
    <col min="534" max="534" width="2.85546875" style="231" customWidth="1"/>
    <col min="535" max="535" width="5" style="231" customWidth="1"/>
    <col min="536" max="536" width="2.28515625" style="231" customWidth="1"/>
    <col min="537" max="537" width="7.7109375" style="231" customWidth="1"/>
    <col min="538" max="754" width="7.7109375" style="231"/>
    <col min="755" max="755" width="9.28515625" style="231" customWidth="1"/>
    <col min="756" max="756" width="11.140625" style="231" customWidth="1"/>
    <col min="757" max="758" width="7.7109375" style="231" customWidth="1"/>
    <col min="759" max="759" width="4.140625" style="231" customWidth="1"/>
    <col min="760" max="760" width="2.85546875" style="231" customWidth="1"/>
    <col min="761" max="761" width="4.140625" style="231" customWidth="1"/>
    <col min="762" max="762" width="2.85546875" style="231" customWidth="1"/>
    <col min="763" max="763" width="4.140625" style="231" customWidth="1"/>
    <col min="764" max="764" width="2.85546875" style="231" customWidth="1"/>
    <col min="765" max="765" width="3.28515625" style="231" customWidth="1"/>
    <col min="766" max="766" width="2.85546875" style="231" customWidth="1"/>
    <col min="767" max="767" width="3.28515625" style="231" customWidth="1"/>
    <col min="768" max="768" width="2.85546875" style="231" customWidth="1"/>
    <col min="769" max="769" width="3.28515625" style="231" customWidth="1"/>
    <col min="770" max="770" width="2.85546875" style="231" customWidth="1"/>
    <col min="771" max="771" width="4.140625" style="231" customWidth="1"/>
    <col min="772" max="772" width="2.85546875" style="231" customWidth="1"/>
    <col min="773" max="773" width="3.7109375" style="231" customWidth="1"/>
    <col min="774" max="774" width="2.85546875" style="231" customWidth="1"/>
    <col min="775" max="775" width="3.28515625" style="231" customWidth="1"/>
    <col min="776" max="776" width="2.85546875" style="231" customWidth="1"/>
    <col min="777" max="777" width="3.28515625" style="231" customWidth="1"/>
    <col min="778" max="778" width="2.85546875" style="231" customWidth="1"/>
    <col min="779" max="779" width="3.7109375" style="231" customWidth="1"/>
    <col min="780" max="780" width="2.85546875" style="231" customWidth="1"/>
    <col min="781" max="781" width="3.28515625" style="231" customWidth="1"/>
    <col min="782" max="782" width="2.85546875" style="231" customWidth="1"/>
    <col min="783" max="783" width="3.28515625" style="231" customWidth="1"/>
    <col min="784" max="784" width="2.85546875" style="231" customWidth="1"/>
    <col min="785" max="785" width="4.140625" style="231" customWidth="1"/>
    <col min="786" max="786" width="2.85546875" style="231" customWidth="1"/>
    <col min="787" max="787" width="3.28515625" style="231" customWidth="1"/>
    <col min="788" max="788" width="2.85546875" style="231" customWidth="1"/>
    <col min="789" max="789" width="4.140625" style="231" customWidth="1"/>
    <col min="790" max="790" width="2.85546875" style="231" customWidth="1"/>
    <col min="791" max="791" width="5" style="231" customWidth="1"/>
    <col min="792" max="792" width="2.28515625" style="231" customWidth="1"/>
    <col min="793" max="793" width="7.7109375" style="231" customWidth="1"/>
    <col min="794" max="1010" width="7.7109375" style="231"/>
    <col min="1011" max="1011" width="9.28515625" style="231" customWidth="1"/>
    <col min="1012" max="1012" width="11.140625" style="231" customWidth="1"/>
    <col min="1013" max="1014" width="7.7109375" style="231" customWidth="1"/>
    <col min="1015" max="1015" width="4.140625" style="231" customWidth="1"/>
    <col min="1016" max="1016" width="2.85546875" style="231" customWidth="1"/>
    <col min="1017" max="1017" width="4.140625" style="231" customWidth="1"/>
    <col min="1018" max="1018" width="2.85546875" style="231" customWidth="1"/>
    <col min="1019" max="1019" width="4.140625" style="231" customWidth="1"/>
    <col min="1020" max="1020" width="2.85546875" style="231" customWidth="1"/>
    <col min="1021" max="1021" width="3.28515625" style="231" customWidth="1"/>
    <col min="1022" max="1022" width="2.85546875" style="231" customWidth="1"/>
    <col min="1023" max="1023" width="3.28515625" style="231" customWidth="1"/>
    <col min="1024" max="1024" width="2.85546875" style="231" customWidth="1"/>
    <col min="1025" max="1025" width="3.28515625" style="231" customWidth="1"/>
    <col min="1026" max="1026" width="2.85546875" style="231" customWidth="1"/>
    <col min="1027" max="1027" width="4.140625" style="231" customWidth="1"/>
    <col min="1028" max="1028" width="2.85546875" style="231" customWidth="1"/>
    <col min="1029" max="1029" width="3.7109375" style="231" customWidth="1"/>
    <col min="1030" max="1030" width="2.85546875" style="231" customWidth="1"/>
    <col min="1031" max="1031" width="3.28515625" style="231" customWidth="1"/>
    <col min="1032" max="1032" width="2.85546875" style="231" customWidth="1"/>
    <col min="1033" max="1033" width="3.28515625" style="231" customWidth="1"/>
    <col min="1034" max="1034" width="2.85546875" style="231" customWidth="1"/>
    <col min="1035" max="1035" width="3.7109375" style="231" customWidth="1"/>
    <col min="1036" max="1036" width="2.85546875" style="231" customWidth="1"/>
    <col min="1037" max="1037" width="3.28515625" style="231" customWidth="1"/>
    <col min="1038" max="1038" width="2.85546875" style="231" customWidth="1"/>
    <col min="1039" max="1039" width="3.28515625" style="231" customWidth="1"/>
    <col min="1040" max="1040" width="2.85546875" style="231" customWidth="1"/>
    <col min="1041" max="1041" width="4.140625" style="231" customWidth="1"/>
    <col min="1042" max="1042" width="2.85546875" style="231" customWidth="1"/>
    <col min="1043" max="1043" width="3.28515625" style="231" customWidth="1"/>
    <col min="1044" max="1044" width="2.85546875" style="231" customWidth="1"/>
    <col min="1045" max="1045" width="4.140625" style="231" customWidth="1"/>
    <col min="1046" max="1046" width="2.85546875" style="231" customWidth="1"/>
    <col min="1047" max="1047" width="5" style="231" customWidth="1"/>
    <col min="1048" max="1048" width="2.28515625" style="231" customWidth="1"/>
    <col min="1049" max="1049" width="7.7109375" style="231" customWidth="1"/>
    <col min="1050" max="1266" width="7.7109375" style="231"/>
    <col min="1267" max="1267" width="9.28515625" style="231" customWidth="1"/>
    <col min="1268" max="1268" width="11.140625" style="231" customWidth="1"/>
    <col min="1269" max="1270" width="7.7109375" style="231" customWidth="1"/>
    <col min="1271" max="1271" width="4.140625" style="231" customWidth="1"/>
    <col min="1272" max="1272" width="2.85546875" style="231" customWidth="1"/>
    <col min="1273" max="1273" width="4.140625" style="231" customWidth="1"/>
    <col min="1274" max="1274" width="2.85546875" style="231" customWidth="1"/>
    <col min="1275" max="1275" width="4.140625" style="231" customWidth="1"/>
    <col min="1276" max="1276" width="2.85546875" style="231" customWidth="1"/>
    <col min="1277" max="1277" width="3.28515625" style="231" customWidth="1"/>
    <col min="1278" max="1278" width="2.85546875" style="231" customWidth="1"/>
    <col min="1279" max="1279" width="3.28515625" style="231" customWidth="1"/>
    <col min="1280" max="1280" width="2.85546875" style="231" customWidth="1"/>
    <col min="1281" max="1281" width="3.28515625" style="231" customWidth="1"/>
    <col min="1282" max="1282" width="2.85546875" style="231" customWidth="1"/>
    <col min="1283" max="1283" width="4.140625" style="231" customWidth="1"/>
    <col min="1284" max="1284" width="2.85546875" style="231" customWidth="1"/>
    <col min="1285" max="1285" width="3.7109375" style="231" customWidth="1"/>
    <col min="1286" max="1286" width="2.85546875" style="231" customWidth="1"/>
    <col min="1287" max="1287" width="3.28515625" style="231" customWidth="1"/>
    <col min="1288" max="1288" width="2.85546875" style="231" customWidth="1"/>
    <col min="1289" max="1289" width="3.28515625" style="231" customWidth="1"/>
    <col min="1290" max="1290" width="2.85546875" style="231" customWidth="1"/>
    <col min="1291" max="1291" width="3.7109375" style="231" customWidth="1"/>
    <col min="1292" max="1292" width="2.85546875" style="231" customWidth="1"/>
    <col min="1293" max="1293" width="3.28515625" style="231" customWidth="1"/>
    <col min="1294" max="1294" width="2.85546875" style="231" customWidth="1"/>
    <col min="1295" max="1295" width="3.28515625" style="231" customWidth="1"/>
    <col min="1296" max="1296" width="2.85546875" style="231" customWidth="1"/>
    <col min="1297" max="1297" width="4.140625" style="231" customWidth="1"/>
    <col min="1298" max="1298" width="2.85546875" style="231" customWidth="1"/>
    <col min="1299" max="1299" width="3.28515625" style="231" customWidth="1"/>
    <col min="1300" max="1300" width="2.85546875" style="231" customWidth="1"/>
    <col min="1301" max="1301" width="4.140625" style="231" customWidth="1"/>
    <col min="1302" max="1302" width="2.85546875" style="231" customWidth="1"/>
    <col min="1303" max="1303" width="5" style="231" customWidth="1"/>
    <col min="1304" max="1304" width="2.28515625" style="231" customWidth="1"/>
    <col min="1305" max="1305" width="7.7109375" style="231" customWidth="1"/>
    <col min="1306" max="1522" width="7.7109375" style="231"/>
    <col min="1523" max="1523" width="9.28515625" style="231" customWidth="1"/>
    <col min="1524" max="1524" width="11.140625" style="231" customWidth="1"/>
    <col min="1525" max="1526" width="7.7109375" style="231" customWidth="1"/>
    <col min="1527" max="1527" width="4.140625" style="231" customWidth="1"/>
    <col min="1528" max="1528" width="2.85546875" style="231" customWidth="1"/>
    <col min="1529" max="1529" width="4.140625" style="231" customWidth="1"/>
    <col min="1530" max="1530" width="2.85546875" style="231" customWidth="1"/>
    <col min="1531" max="1531" width="4.140625" style="231" customWidth="1"/>
    <col min="1532" max="1532" width="2.85546875" style="231" customWidth="1"/>
    <col min="1533" max="1533" width="3.28515625" style="231" customWidth="1"/>
    <col min="1534" max="1534" width="2.85546875" style="231" customWidth="1"/>
    <col min="1535" max="1535" width="3.28515625" style="231" customWidth="1"/>
    <col min="1536" max="1536" width="2.85546875" style="231" customWidth="1"/>
    <col min="1537" max="1537" width="3.28515625" style="231" customWidth="1"/>
    <col min="1538" max="1538" width="2.85546875" style="231" customWidth="1"/>
    <col min="1539" max="1539" width="4.140625" style="231" customWidth="1"/>
    <col min="1540" max="1540" width="2.85546875" style="231" customWidth="1"/>
    <col min="1541" max="1541" width="3.7109375" style="231" customWidth="1"/>
    <col min="1542" max="1542" width="2.85546875" style="231" customWidth="1"/>
    <col min="1543" max="1543" width="3.28515625" style="231" customWidth="1"/>
    <col min="1544" max="1544" width="2.85546875" style="231" customWidth="1"/>
    <col min="1545" max="1545" width="3.28515625" style="231" customWidth="1"/>
    <col min="1546" max="1546" width="2.85546875" style="231" customWidth="1"/>
    <col min="1547" max="1547" width="3.7109375" style="231" customWidth="1"/>
    <col min="1548" max="1548" width="2.85546875" style="231" customWidth="1"/>
    <col min="1549" max="1549" width="3.28515625" style="231" customWidth="1"/>
    <col min="1550" max="1550" width="2.85546875" style="231" customWidth="1"/>
    <col min="1551" max="1551" width="3.28515625" style="231" customWidth="1"/>
    <col min="1552" max="1552" width="2.85546875" style="231" customWidth="1"/>
    <col min="1553" max="1553" width="4.140625" style="231" customWidth="1"/>
    <col min="1554" max="1554" width="2.85546875" style="231" customWidth="1"/>
    <col min="1555" max="1555" width="3.28515625" style="231" customWidth="1"/>
    <col min="1556" max="1556" width="2.85546875" style="231" customWidth="1"/>
    <col min="1557" max="1557" width="4.140625" style="231" customWidth="1"/>
    <col min="1558" max="1558" width="2.85546875" style="231" customWidth="1"/>
    <col min="1559" max="1559" width="5" style="231" customWidth="1"/>
    <col min="1560" max="1560" width="2.28515625" style="231" customWidth="1"/>
    <col min="1561" max="1561" width="7.7109375" style="231" customWidth="1"/>
    <col min="1562" max="1778" width="7.7109375" style="231"/>
    <col min="1779" max="1779" width="9.28515625" style="231" customWidth="1"/>
    <col min="1780" max="1780" width="11.140625" style="231" customWidth="1"/>
    <col min="1781" max="1782" width="7.7109375" style="231" customWidth="1"/>
    <col min="1783" max="1783" width="4.140625" style="231" customWidth="1"/>
    <col min="1784" max="1784" width="2.85546875" style="231" customWidth="1"/>
    <col min="1785" max="1785" width="4.140625" style="231" customWidth="1"/>
    <col min="1786" max="1786" width="2.85546875" style="231" customWidth="1"/>
    <col min="1787" max="1787" width="4.140625" style="231" customWidth="1"/>
    <col min="1788" max="1788" width="2.85546875" style="231" customWidth="1"/>
    <col min="1789" max="1789" width="3.28515625" style="231" customWidth="1"/>
    <col min="1790" max="1790" width="2.85546875" style="231" customWidth="1"/>
    <col min="1791" max="1791" width="3.28515625" style="231" customWidth="1"/>
    <col min="1792" max="1792" width="2.85546875" style="231" customWidth="1"/>
    <col min="1793" max="1793" width="3.28515625" style="231" customWidth="1"/>
    <col min="1794" max="1794" width="2.85546875" style="231" customWidth="1"/>
    <col min="1795" max="1795" width="4.140625" style="231" customWidth="1"/>
    <col min="1796" max="1796" width="2.85546875" style="231" customWidth="1"/>
    <col min="1797" max="1797" width="3.7109375" style="231" customWidth="1"/>
    <col min="1798" max="1798" width="2.85546875" style="231" customWidth="1"/>
    <col min="1799" max="1799" width="3.28515625" style="231" customWidth="1"/>
    <col min="1800" max="1800" width="2.85546875" style="231" customWidth="1"/>
    <col min="1801" max="1801" width="3.28515625" style="231" customWidth="1"/>
    <col min="1802" max="1802" width="2.85546875" style="231" customWidth="1"/>
    <col min="1803" max="1803" width="3.7109375" style="231" customWidth="1"/>
    <col min="1804" max="1804" width="2.85546875" style="231" customWidth="1"/>
    <col min="1805" max="1805" width="3.28515625" style="231" customWidth="1"/>
    <col min="1806" max="1806" width="2.85546875" style="231" customWidth="1"/>
    <col min="1807" max="1807" width="3.28515625" style="231" customWidth="1"/>
    <col min="1808" max="1808" width="2.85546875" style="231" customWidth="1"/>
    <col min="1809" max="1809" width="4.140625" style="231" customWidth="1"/>
    <col min="1810" max="1810" width="2.85546875" style="231" customWidth="1"/>
    <col min="1811" max="1811" width="3.28515625" style="231" customWidth="1"/>
    <col min="1812" max="1812" width="2.85546875" style="231" customWidth="1"/>
    <col min="1813" max="1813" width="4.140625" style="231" customWidth="1"/>
    <col min="1814" max="1814" width="2.85546875" style="231" customWidth="1"/>
    <col min="1815" max="1815" width="5" style="231" customWidth="1"/>
    <col min="1816" max="1816" width="2.28515625" style="231" customWidth="1"/>
    <col min="1817" max="1817" width="7.7109375" style="231" customWidth="1"/>
    <col min="1818" max="2034" width="7.7109375" style="231"/>
    <col min="2035" max="2035" width="9.28515625" style="231" customWidth="1"/>
    <col min="2036" max="2036" width="11.140625" style="231" customWidth="1"/>
    <col min="2037" max="2038" width="7.7109375" style="231" customWidth="1"/>
    <col min="2039" max="2039" width="4.140625" style="231" customWidth="1"/>
    <col min="2040" max="2040" width="2.85546875" style="231" customWidth="1"/>
    <col min="2041" max="2041" width="4.140625" style="231" customWidth="1"/>
    <col min="2042" max="2042" width="2.85546875" style="231" customWidth="1"/>
    <col min="2043" max="2043" width="4.140625" style="231" customWidth="1"/>
    <col min="2044" max="2044" width="2.85546875" style="231" customWidth="1"/>
    <col min="2045" max="2045" width="3.28515625" style="231" customWidth="1"/>
    <col min="2046" max="2046" width="2.85546875" style="231" customWidth="1"/>
    <col min="2047" max="2047" width="3.28515625" style="231" customWidth="1"/>
    <col min="2048" max="2048" width="2.85546875" style="231" customWidth="1"/>
    <col min="2049" max="2049" width="3.28515625" style="231" customWidth="1"/>
    <col min="2050" max="2050" width="2.85546875" style="231" customWidth="1"/>
    <col min="2051" max="2051" width="4.140625" style="231" customWidth="1"/>
    <col min="2052" max="2052" width="2.85546875" style="231" customWidth="1"/>
    <col min="2053" max="2053" width="3.7109375" style="231" customWidth="1"/>
    <col min="2054" max="2054" width="2.85546875" style="231" customWidth="1"/>
    <col min="2055" max="2055" width="3.28515625" style="231" customWidth="1"/>
    <col min="2056" max="2056" width="2.85546875" style="231" customWidth="1"/>
    <col min="2057" max="2057" width="3.28515625" style="231" customWidth="1"/>
    <col min="2058" max="2058" width="2.85546875" style="231" customWidth="1"/>
    <col min="2059" max="2059" width="3.7109375" style="231" customWidth="1"/>
    <col min="2060" max="2060" width="2.85546875" style="231" customWidth="1"/>
    <col min="2061" max="2061" width="3.28515625" style="231" customWidth="1"/>
    <col min="2062" max="2062" width="2.85546875" style="231" customWidth="1"/>
    <col min="2063" max="2063" width="3.28515625" style="231" customWidth="1"/>
    <col min="2064" max="2064" width="2.85546875" style="231" customWidth="1"/>
    <col min="2065" max="2065" width="4.140625" style="231" customWidth="1"/>
    <col min="2066" max="2066" width="2.85546875" style="231" customWidth="1"/>
    <col min="2067" max="2067" width="3.28515625" style="231" customWidth="1"/>
    <col min="2068" max="2068" width="2.85546875" style="231" customWidth="1"/>
    <col min="2069" max="2069" width="4.140625" style="231" customWidth="1"/>
    <col min="2070" max="2070" width="2.85546875" style="231" customWidth="1"/>
    <col min="2071" max="2071" width="5" style="231" customWidth="1"/>
    <col min="2072" max="2072" width="2.28515625" style="231" customWidth="1"/>
    <col min="2073" max="2073" width="7.7109375" style="231" customWidth="1"/>
    <col min="2074" max="2290" width="7.7109375" style="231"/>
    <col min="2291" max="2291" width="9.28515625" style="231" customWidth="1"/>
    <col min="2292" max="2292" width="11.140625" style="231" customWidth="1"/>
    <col min="2293" max="2294" width="7.7109375" style="231" customWidth="1"/>
    <col min="2295" max="2295" width="4.140625" style="231" customWidth="1"/>
    <col min="2296" max="2296" width="2.85546875" style="231" customWidth="1"/>
    <col min="2297" max="2297" width="4.140625" style="231" customWidth="1"/>
    <col min="2298" max="2298" width="2.85546875" style="231" customWidth="1"/>
    <col min="2299" max="2299" width="4.140625" style="231" customWidth="1"/>
    <col min="2300" max="2300" width="2.85546875" style="231" customWidth="1"/>
    <col min="2301" max="2301" width="3.28515625" style="231" customWidth="1"/>
    <col min="2302" max="2302" width="2.85546875" style="231" customWidth="1"/>
    <col min="2303" max="2303" width="3.28515625" style="231" customWidth="1"/>
    <col min="2304" max="2304" width="2.85546875" style="231" customWidth="1"/>
    <col min="2305" max="2305" width="3.28515625" style="231" customWidth="1"/>
    <col min="2306" max="2306" width="2.85546875" style="231" customWidth="1"/>
    <col min="2307" max="2307" width="4.140625" style="231" customWidth="1"/>
    <col min="2308" max="2308" width="2.85546875" style="231" customWidth="1"/>
    <col min="2309" max="2309" width="3.7109375" style="231" customWidth="1"/>
    <col min="2310" max="2310" width="2.85546875" style="231" customWidth="1"/>
    <col min="2311" max="2311" width="3.28515625" style="231" customWidth="1"/>
    <col min="2312" max="2312" width="2.85546875" style="231" customWidth="1"/>
    <col min="2313" max="2313" width="3.28515625" style="231" customWidth="1"/>
    <col min="2314" max="2314" width="2.85546875" style="231" customWidth="1"/>
    <col min="2315" max="2315" width="3.7109375" style="231" customWidth="1"/>
    <col min="2316" max="2316" width="2.85546875" style="231" customWidth="1"/>
    <col min="2317" max="2317" width="3.28515625" style="231" customWidth="1"/>
    <col min="2318" max="2318" width="2.85546875" style="231" customWidth="1"/>
    <col min="2319" max="2319" width="3.28515625" style="231" customWidth="1"/>
    <col min="2320" max="2320" width="2.85546875" style="231" customWidth="1"/>
    <col min="2321" max="2321" width="4.140625" style="231" customWidth="1"/>
    <col min="2322" max="2322" width="2.85546875" style="231" customWidth="1"/>
    <col min="2323" max="2323" width="3.28515625" style="231" customWidth="1"/>
    <col min="2324" max="2324" width="2.85546875" style="231" customWidth="1"/>
    <col min="2325" max="2325" width="4.140625" style="231" customWidth="1"/>
    <col min="2326" max="2326" width="2.85546875" style="231" customWidth="1"/>
    <col min="2327" max="2327" width="5" style="231" customWidth="1"/>
    <col min="2328" max="2328" width="2.28515625" style="231" customWidth="1"/>
    <col min="2329" max="2329" width="7.7109375" style="231" customWidth="1"/>
    <col min="2330" max="2546" width="7.7109375" style="231"/>
    <col min="2547" max="2547" width="9.28515625" style="231" customWidth="1"/>
    <col min="2548" max="2548" width="11.140625" style="231" customWidth="1"/>
    <col min="2549" max="2550" width="7.7109375" style="231" customWidth="1"/>
    <col min="2551" max="2551" width="4.140625" style="231" customWidth="1"/>
    <col min="2552" max="2552" width="2.85546875" style="231" customWidth="1"/>
    <col min="2553" max="2553" width="4.140625" style="231" customWidth="1"/>
    <col min="2554" max="2554" width="2.85546875" style="231" customWidth="1"/>
    <col min="2555" max="2555" width="4.140625" style="231" customWidth="1"/>
    <col min="2556" max="2556" width="2.85546875" style="231" customWidth="1"/>
    <col min="2557" max="2557" width="3.28515625" style="231" customWidth="1"/>
    <col min="2558" max="2558" width="2.85546875" style="231" customWidth="1"/>
    <col min="2559" max="2559" width="3.28515625" style="231" customWidth="1"/>
    <col min="2560" max="2560" width="2.85546875" style="231" customWidth="1"/>
    <col min="2561" max="2561" width="3.28515625" style="231" customWidth="1"/>
    <col min="2562" max="2562" width="2.85546875" style="231" customWidth="1"/>
    <col min="2563" max="2563" width="4.140625" style="231" customWidth="1"/>
    <col min="2564" max="2564" width="2.85546875" style="231" customWidth="1"/>
    <col min="2565" max="2565" width="3.7109375" style="231" customWidth="1"/>
    <col min="2566" max="2566" width="2.85546875" style="231" customWidth="1"/>
    <col min="2567" max="2567" width="3.28515625" style="231" customWidth="1"/>
    <col min="2568" max="2568" width="2.85546875" style="231" customWidth="1"/>
    <col min="2569" max="2569" width="3.28515625" style="231" customWidth="1"/>
    <col min="2570" max="2570" width="2.85546875" style="231" customWidth="1"/>
    <col min="2571" max="2571" width="3.7109375" style="231" customWidth="1"/>
    <col min="2572" max="2572" width="2.85546875" style="231" customWidth="1"/>
    <col min="2573" max="2573" width="3.28515625" style="231" customWidth="1"/>
    <col min="2574" max="2574" width="2.85546875" style="231" customWidth="1"/>
    <col min="2575" max="2575" width="3.28515625" style="231" customWidth="1"/>
    <col min="2576" max="2576" width="2.85546875" style="231" customWidth="1"/>
    <col min="2577" max="2577" width="4.140625" style="231" customWidth="1"/>
    <col min="2578" max="2578" width="2.85546875" style="231" customWidth="1"/>
    <col min="2579" max="2579" width="3.28515625" style="231" customWidth="1"/>
    <col min="2580" max="2580" width="2.85546875" style="231" customWidth="1"/>
    <col min="2581" max="2581" width="4.140625" style="231" customWidth="1"/>
    <col min="2582" max="2582" width="2.85546875" style="231" customWidth="1"/>
    <col min="2583" max="2583" width="5" style="231" customWidth="1"/>
    <col min="2584" max="2584" width="2.28515625" style="231" customWidth="1"/>
    <col min="2585" max="2585" width="7.7109375" style="231" customWidth="1"/>
    <col min="2586" max="2802" width="7.7109375" style="231"/>
    <col min="2803" max="2803" width="9.28515625" style="231" customWidth="1"/>
    <col min="2804" max="2804" width="11.140625" style="231" customWidth="1"/>
    <col min="2805" max="2806" width="7.7109375" style="231" customWidth="1"/>
    <col min="2807" max="2807" width="4.140625" style="231" customWidth="1"/>
    <col min="2808" max="2808" width="2.85546875" style="231" customWidth="1"/>
    <col min="2809" max="2809" width="4.140625" style="231" customWidth="1"/>
    <col min="2810" max="2810" width="2.85546875" style="231" customWidth="1"/>
    <col min="2811" max="2811" width="4.140625" style="231" customWidth="1"/>
    <col min="2812" max="2812" width="2.85546875" style="231" customWidth="1"/>
    <col min="2813" max="2813" width="3.28515625" style="231" customWidth="1"/>
    <col min="2814" max="2814" width="2.85546875" style="231" customWidth="1"/>
    <col min="2815" max="2815" width="3.28515625" style="231" customWidth="1"/>
    <col min="2816" max="2816" width="2.85546875" style="231" customWidth="1"/>
    <col min="2817" max="2817" width="3.28515625" style="231" customWidth="1"/>
    <col min="2818" max="2818" width="2.85546875" style="231" customWidth="1"/>
    <col min="2819" max="2819" width="4.140625" style="231" customWidth="1"/>
    <col min="2820" max="2820" width="2.85546875" style="231" customWidth="1"/>
    <col min="2821" max="2821" width="3.7109375" style="231" customWidth="1"/>
    <col min="2822" max="2822" width="2.85546875" style="231" customWidth="1"/>
    <col min="2823" max="2823" width="3.28515625" style="231" customWidth="1"/>
    <col min="2824" max="2824" width="2.85546875" style="231" customWidth="1"/>
    <col min="2825" max="2825" width="3.28515625" style="231" customWidth="1"/>
    <col min="2826" max="2826" width="2.85546875" style="231" customWidth="1"/>
    <col min="2827" max="2827" width="3.7109375" style="231" customWidth="1"/>
    <col min="2828" max="2828" width="2.85546875" style="231" customWidth="1"/>
    <col min="2829" max="2829" width="3.28515625" style="231" customWidth="1"/>
    <col min="2830" max="2830" width="2.85546875" style="231" customWidth="1"/>
    <col min="2831" max="2831" width="3.28515625" style="231" customWidth="1"/>
    <col min="2832" max="2832" width="2.85546875" style="231" customWidth="1"/>
    <col min="2833" max="2833" width="4.140625" style="231" customWidth="1"/>
    <col min="2834" max="2834" width="2.85546875" style="231" customWidth="1"/>
    <col min="2835" max="2835" width="3.28515625" style="231" customWidth="1"/>
    <col min="2836" max="2836" width="2.85546875" style="231" customWidth="1"/>
    <col min="2837" max="2837" width="4.140625" style="231" customWidth="1"/>
    <col min="2838" max="2838" width="2.85546875" style="231" customWidth="1"/>
    <col min="2839" max="2839" width="5" style="231" customWidth="1"/>
    <col min="2840" max="2840" width="2.28515625" style="231" customWidth="1"/>
    <col min="2841" max="2841" width="7.7109375" style="231" customWidth="1"/>
    <col min="2842" max="3058" width="7.7109375" style="231"/>
    <col min="3059" max="3059" width="9.28515625" style="231" customWidth="1"/>
    <col min="3060" max="3060" width="11.140625" style="231" customWidth="1"/>
    <col min="3061" max="3062" width="7.7109375" style="231" customWidth="1"/>
    <col min="3063" max="3063" width="4.140625" style="231" customWidth="1"/>
    <col min="3064" max="3064" width="2.85546875" style="231" customWidth="1"/>
    <col min="3065" max="3065" width="4.140625" style="231" customWidth="1"/>
    <col min="3066" max="3066" width="2.85546875" style="231" customWidth="1"/>
    <col min="3067" max="3067" width="4.140625" style="231" customWidth="1"/>
    <col min="3068" max="3068" width="2.85546875" style="231" customWidth="1"/>
    <col min="3069" max="3069" width="3.28515625" style="231" customWidth="1"/>
    <col min="3070" max="3070" width="2.85546875" style="231" customWidth="1"/>
    <col min="3071" max="3071" width="3.28515625" style="231" customWidth="1"/>
    <col min="3072" max="3072" width="2.85546875" style="231" customWidth="1"/>
    <col min="3073" max="3073" width="3.28515625" style="231" customWidth="1"/>
    <col min="3074" max="3074" width="2.85546875" style="231" customWidth="1"/>
    <col min="3075" max="3075" width="4.140625" style="231" customWidth="1"/>
    <col min="3076" max="3076" width="2.85546875" style="231" customWidth="1"/>
    <col min="3077" max="3077" width="3.7109375" style="231" customWidth="1"/>
    <col min="3078" max="3078" width="2.85546875" style="231" customWidth="1"/>
    <col min="3079" max="3079" width="3.28515625" style="231" customWidth="1"/>
    <col min="3080" max="3080" width="2.85546875" style="231" customWidth="1"/>
    <col min="3081" max="3081" width="3.28515625" style="231" customWidth="1"/>
    <col min="3082" max="3082" width="2.85546875" style="231" customWidth="1"/>
    <col min="3083" max="3083" width="3.7109375" style="231" customWidth="1"/>
    <col min="3084" max="3084" width="2.85546875" style="231" customWidth="1"/>
    <col min="3085" max="3085" width="3.28515625" style="231" customWidth="1"/>
    <col min="3086" max="3086" width="2.85546875" style="231" customWidth="1"/>
    <col min="3087" max="3087" width="3.28515625" style="231" customWidth="1"/>
    <col min="3088" max="3088" width="2.85546875" style="231" customWidth="1"/>
    <col min="3089" max="3089" width="4.140625" style="231" customWidth="1"/>
    <col min="3090" max="3090" width="2.85546875" style="231" customWidth="1"/>
    <col min="3091" max="3091" width="3.28515625" style="231" customWidth="1"/>
    <col min="3092" max="3092" width="2.85546875" style="231" customWidth="1"/>
    <col min="3093" max="3093" width="4.140625" style="231" customWidth="1"/>
    <col min="3094" max="3094" width="2.85546875" style="231" customWidth="1"/>
    <col min="3095" max="3095" width="5" style="231" customWidth="1"/>
    <col min="3096" max="3096" width="2.28515625" style="231" customWidth="1"/>
    <col min="3097" max="3097" width="7.7109375" style="231" customWidth="1"/>
    <col min="3098" max="3314" width="7.7109375" style="231"/>
    <col min="3315" max="3315" width="9.28515625" style="231" customWidth="1"/>
    <col min="3316" max="3316" width="11.140625" style="231" customWidth="1"/>
    <col min="3317" max="3318" width="7.7109375" style="231" customWidth="1"/>
    <col min="3319" max="3319" width="4.140625" style="231" customWidth="1"/>
    <col min="3320" max="3320" width="2.85546875" style="231" customWidth="1"/>
    <col min="3321" max="3321" width="4.140625" style="231" customWidth="1"/>
    <col min="3322" max="3322" width="2.85546875" style="231" customWidth="1"/>
    <col min="3323" max="3323" width="4.140625" style="231" customWidth="1"/>
    <col min="3324" max="3324" width="2.85546875" style="231" customWidth="1"/>
    <col min="3325" max="3325" width="3.28515625" style="231" customWidth="1"/>
    <col min="3326" max="3326" width="2.85546875" style="231" customWidth="1"/>
    <col min="3327" max="3327" width="3.28515625" style="231" customWidth="1"/>
    <col min="3328" max="3328" width="2.85546875" style="231" customWidth="1"/>
    <col min="3329" max="3329" width="3.28515625" style="231" customWidth="1"/>
    <col min="3330" max="3330" width="2.85546875" style="231" customWidth="1"/>
    <col min="3331" max="3331" width="4.140625" style="231" customWidth="1"/>
    <col min="3332" max="3332" width="2.85546875" style="231" customWidth="1"/>
    <col min="3333" max="3333" width="3.7109375" style="231" customWidth="1"/>
    <col min="3334" max="3334" width="2.85546875" style="231" customWidth="1"/>
    <col min="3335" max="3335" width="3.28515625" style="231" customWidth="1"/>
    <col min="3336" max="3336" width="2.85546875" style="231" customWidth="1"/>
    <col min="3337" max="3337" width="3.28515625" style="231" customWidth="1"/>
    <col min="3338" max="3338" width="2.85546875" style="231" customWidth="1"/>
    <col min="3339" max="3339" width="3.7109375" style="231" customWidth="1"/>
    <col min="3340" max="3340" width="2.85546875" style="231" customWidth="1"/>
    <col min="3341" max="3341" width="3.28515625" style="231" customWidth="1"/>
    <col min="3342" max="3342" width="2.85546875" style="231" customWidth="1"/>
    <col min="3343" max="3343" width="3.28515625" style="231" customWidth="1"/>
    <col min="3344" max="3344" width="2.85546875" style="231" customWidth="1"/>
    <col min="3345" max="3345" width="4.140625" style="231" customWidth="1"/>
    <col min="3346" max="3346" width="2.85546875" style="231" customWidth="1"/>
    <col min="3347" max="3347" width="3.28515625" style="231" customWidth="1"/>
    <col min="3348" max="3348" width="2.85546875" style="231" customWidth="1"/>
    <col min="3349" max="3349" width="4.140625" style="231" customWidth="1"/>
    <col min="3350" max="3350" width="2.85546875" style="231" customWidth="1"/>
    <col min="3351" max="3351" width="5" style="231" customWidth="1"/>
    <col min="3352" max="3352" width="2.28515625" style="231" customWidth="1"/>
    <col min="3353" max="3353" width="7.7109375" style="231" customWidth="1"/>
    <col min="3354" max="3570" width="7.7109375" style="231"/>
    <col min="3571" max="3571" width="9.28515625" style="231" customWidth="1"/>
    <col min="3572" max="3572" width="11.140625" style="231" customWidth="1"/>
    <col min="3573" max="3574" width="7.7109375" style="231" customWidth="1"/>
    <col min="3575" max="3575" width="4.140625" style="231" customWidth="1"/>
    <col min="3576" max="3576" width="2.85546875" style="231" customWidth="1"/>
    <col min="3577" max="3577" width="4.140625" style="231" customWidth="1"/>
    <col min="3578" max="3578" width="2.85546875" style="231" customWidth="1"/>
    <col min="3579" max="3579" width="4.140625" style="231" customWidth="1"/>
    <col min="3580" max="3580" width="2.85546875" style="231" customWidth="1"/>
    <col min="3581" max="3581" width="3.28515625" style="231" customWidth="1"/>
    <col min="3582" max="3582" width="2.85546875" style="231" customWidth="1"/>
    <col min="3583" max="3583" width="3.28515625" style="231" customWidth="1"/>
    <col min="3584" max="3584" width="2.85546875" style="231" customWidth="1"/>
    <col min="3585" max="3585" width="3.28515625" style="231" customWidth="1"/>
    <col min="3586" max="3586" width="2.85546875" style="231" customWidth="1"/>
    <col min="3587" max="3587" width="4.140625" style="231" customWidth="1"/>
    <col min="3588" max="3588" width="2.85546875" style="231" customWidth="1"/>
    <col min="3589" max="3589" width="3.7109375" style="231" customWidth="1"/>
    <col min="3590" max="3590" width="2.85546875" style="231" customWidth="1"/>
    <col min="3591" max="3591" width="3.28515625" style="231" customWidth="1"/>
    <col min="3592" max="3592" width="2.85546875" style="231" customWidth="1"/>
    <col min="3593" max="3593" width="3.28515625" style="231" customWidth="1"/>
    <col min="3594" max="3594" width="2.85546875" style="231" customWidth="1"/>
    <col min="3595" max="3595" width="3.7109375" style="231" customWidth="1"/>
    <col min="3596" max="3596" width="2.85546875" style="231" customWidth="1"/>
    <col min="3597" max="3597" width="3.28515625" style="231" customWidth="1"/>
    <col min="3598" max="3598" width="2.85546875" style="231" customWidth="1"/>
    <col min="3599" max="3599" width="3.28515625" style="231" customWidth="1"/>
    <col min="3600" max="3600" width="2.85546875" style="231" customWidth="1"/>
    <col min="3601" max="3601" width="4.140625" style="231" customWidth="1"/>
    <col min="3602" max="3602" width="2.85546875" style="231" customWidth="1"/>
    <col min="3603" max="3603" width="3.28515625" style="231" customWidth="1"/>
    <col min="3604" max="3604" width="2.85546875" style="231" customWidth="1"/>
    <col min="3605" max="3605" width="4.140625" style="231" customWidth="1"/>
    <col min="3606" max="3606" width="2.85546875" style="231" customWidth="1"/>
    <col min="3607" max="3607" width="5" style="231" customWidth="1"/>
    <col min="3608" max="3608" width="2.28515625" style="231" customWidth="1"/>
    <col min="3609" max="3609" width="7.7109375" style="231" customWidth="1"/>
    <col min="3610" max="3826" width="7.7109375" style="231"/>
    <col min="3827" max="3827" width="9.28515625" style="231" customWidth="1"/>
    <col min="3828" max="3828" width="11.140625" style="231" customWidth="1"/>
    <col min="3829" max="3830" width="7.7109375" style="231" customWidth="1"/>
    <col min="3831" max="3831" width="4.140625" style="231" customWidth="1"/>
    <col min="3832" max="3832" width="2.85546875" style="231" customWidth="1"/>
    <col min="3833" max="3833" width="4.140625" style="231" customWidth="1"/>
    <col min="3834" max="3834" width="2.85546875" style="231" customWidth="1"/>
    <col min="3835" max="3835" width="4.140625" style="231" customWidth="1"/>
    <col min="3836" max="3836" width="2.85546875" style="231" customWidth="1"/>
    <col min="3837" max="3837" width="3.28515625" style="231" customWidth="1"/>
    <col min="3838" max="3838" width="2.85546875" style="231" customWidth="1"/>
    <col min="3839" max="3839" width="3.28515625" style="231" customWidth="1"/>
    <col min="3840" max="3840" width="2.85546875" style="231" customWidth="1"/>
    <col min="3841" max="3841" width="3.28515625" style="231" customWidth="1"/>
    <col min="3842" max="3842" width="2.85546875" style="231" customWidth="1"/>
    <col min="3843" max="3843" width="4.140625" style="231" customWidth="1"/>
    <col min="3844" max="3844" width="2.85546875" style="231" customWidth="1"/>
    <col min="3845" max="3845" width="3.7109375" style="231" customWidth="1"/>
    <col min="3846" max="3846" width="2.85546875" style="231" customWidth="1"/>
    <col min="3847" max="3847" width="3.28515625" style="231" customWidth="1"/>
    <col min="3848" max="3848" width="2.85546875" style="231" customWidth="1"/>
    <col min="3849" max="3849" width="3.28515625" style="231" customWidth="1"/>
    <col min="3850" max="3850" width="2.85546875" style="231" customWidth="1"/>
    <col min="3851" max="3851" width="3.7109375" style="231" customWidth="1"/>
    <col min="3852" max="3852" width="2.85546875" style="231" customWidth="1"/>
    <col min="3853" max="3853" width="3.28515625" style="231" customWidth="1"/>
    <col min="3854" max="3854" width="2.85546875" style="231" customWidth="1"/>
    <col min="3855" max="3855" width="3.28515625" style="231" customWidth="1"/>
    <col min="3856" max="3856" width="2.85546875" style="231" customWidth="1"/>
    <col min="3857" max="3857" width="4.140625" style="231" customWidth="1"/>
    <col min="3858" max="3858" width="2.85546875" style="231" customWidth="1"/>
    <col min="3859" max="3859" width="3.28515625" style="231" customWidth="1"/>
    <col min="3860" max="3860" width="2.85546875" style="231" customWidth="1"/>
    <col min="3861" max="3861" width="4.140625" style="231" customWidth="1"/>
    <col min="3862" max="3862" width="2.85546875" style="231" customWidth="1"/>
    <col min="3863" max="3863" width="5" style="231" customWidth="1"/>
    <col min="3864" max="3864" width="2.28515625" style="231" customWidth="1"/>
    <col min="3865" max="3865" width="7.7109375" style="231" customWidth="1"/>
    <col min="3866" max="4082" width="7.7109375" style="231"/>
    <col min="4083" max="4083" width="9.28515625" style="231" customWidth="1"/>
    <col min="4084" max="4084" width="11.140625" style="231" customWidth="1"/>
    <col min="4085" max="4086" width="7.7109375" style="231" customWidth="1"/>
    <col min="4087" max="4087" width="4.140625" style="231" customWidth="1"/>
    <col min="4088" max="4088" width="2.85546875" style="231" customWidth="1"/>
    <col min="4089" max="4089" width="4.140625" style="231" customWidth="1"/>
    <col min="4090" max="4090" width="2.85546875" style="231" customWidth="1"/>
    <col min="4091" max="4091" width="4.140625" style="231" customWidth="1"/>
    <col min="4092" max="4092" width="2.85546875" style="231" customWidth="1"/>
    <col min="4093" max="4093" width="3.28515625" style="231" customWidth="1"/>
    <col min="4094" max="4094" width="2.85546875" style="231" customWidth="1"/>
    <col min="4095" max="4095" width="3.28515625" style="231" customWidth="1"/>
    <col min="4096" max="4096" width="2.85546875" style="231" customWidth="1"/>
    <col min="4097" max="4097" width="3.28515625" style="231" customWidth="1"/>
    <col min="4098" max="4098" width="2.85546875" style="231" customWidth="1"/>
    <col min="4099" max="4099" width="4.140625" style="231" customWidth="1"/>
    <col min="4100" max="4100" width="2.85546875" style="231" customWidth="1"/>
    <col min="4101" max="4101" width="3.7109375" style="231" customWidth="1"/>
    <col min="4102" max="4102" width="2.85546875" style="231" customWidth="1"/>
    <col min="4103" max="4103" width="3.28515625" style="231" customWidth="1"/>
    <col min="4104" max="4104" width="2.85546875" style="231" customWidth="1"/>
    <col min="4105" max="4105" width="3.28515625" style="231" customWidth="1"/>
    <col min="4106" max="4106" width="2.85546875" style="231" customWidth="1"/>
    <col min="4107" max="4107" width="3.7109375" style="231" customWidth="1"/>
    <col min="4108" max="4108" width="2.85546875" style="231" customWidth="1"/>
    <col min="4109" max="4109" width="3.28515625" style="231" customWidth="1"/>
    <col min="4110" max="4110" width="2.85546875" style="231" customWidth="1"/>
    <col min="4111" max="4111" width="3.28515625" style="231" customWidth="1"/>
    <col min="4112" max="4112" width="2.85546875" style="231" customWidth="1"/>
    <col min="4113" max="4113" width="4.140625" style="231" customWidth="1"/>
    <col min="4114" max="4114" width="2.85546875" style="231" customWidth="1"/>
    <col min="4115" max="4115" width="3.28515625" style="231" customWidth="1"/>
    <col min="4116" max="4116" width="2.85546875" style="231" customWidth="1"/>
    <col min="4117" max="4117" width="4.140625" style="231" customWidth="1"/>
    <col min="4118" max="4118" width="2.85546875" style="231" customWidth="1"/>
    <col min="4119" max="4119" width="5" style="231" customWidth="1"/>
    <col min="4120" max="4120" width="2.28515625" style="231" customWidth="1"/>
    <col min="4121" max="4121" width="7.7109375" style="231" customWidth="1"/>
    <col min="4122" max="4338" width="7.7109375" style="231"/>
    <col min="4339" max="4339" width="9.28515625" style="231" customWidth="1"/>
    <col min="4340" max="4340" width="11.140625" style="231" customWidth="1"/>
    <col min="4341" max="4342" width="7.7109375" style="231" customWidth="1"/>
    <col min="4343" max="4343" width="4.140625" style="231" customWidth="1"/>
    <col min="4344" max="4344" width="2.85546875" style="231" customWidth="1"/>
    <col min="4345" max="4345" width="4.140625" style="231" customWidth="1"/>
    <col min="4346" max="4346" width="2.85546875" style="231" customWidth="1"/>
    <col min="4347" max="4347" width="4.140625" style="231" customWidth="1"/>
    <col min="4348" max="4348" width="2.85546875" style="231" customWidth="1"/>
    <col min="4349" max="4349" width="3.28515625" style="231" customWidth="1"/>
    <col min="4350" max="4350" width="2.85546875" style="231" customWidth="1"/>
    <col min="4351" max="4351" width="3.28515625" style="231" customWidth="1"/>
    <col min="4352" max="4352" width="2.85546875" style="231" customWidth="1"/>
    <col min="4353" max="4353" width="3.28515625" style="231" customWidth="1"/>
    <col min="4354" max="4354" width="2.85546875" style="231" customWidth="1"/>
    <col min="4355" max="4355" width="4.140625" style="231" customWidth="1"/>
    <col min="4356" max="4356" width="2.85546875" style="231" customWidth="1"/>
    <col min="4357" max="4357" width="3.7109375" style="231" customWidth="1"/>
    <col min="4358" max="4358" width="2.85546875" style="231" customWidth="1"/>
    <col min="4359" max="4359" width="3.28515625" style="231" customWidth="1"/>
    <col min="4360" max="4360" width="2.85546875" style="231" customWidth="1"/>
    <col min="4361" max="4361" width="3.28515625" style="231" customWidth="1"/>
    <col min="4362" max="4362" width="2.85546875" style="231" customWidth="1"/>
    <col min="4363" max="4363" width="3.7109375" style="231" customWidth="1"/>
    <col min="4364" max="4364" width="2.85546875" style="231" customWidth="1"/>
    <col min="4365" max="4365" width="3.28515625" style="231" customWidth="1"/>
    <col min="4366" max="4366" width="2.85546875" style="231" customWidth="1"/>
    <col min="4367" max="4367" width="3.28515625" style="231" customWidth="1"/>
    <col min="4368" max="4368" width="2.85546875" style="231" customWidth="1"/>
    <col min="4369" max="4369" width="4.140625" style="231" customWidth="1"/>
    <col min="4370" max="4370" width="2.85546875" style="231" customWidth="1"/>
    <col min="4371" max="4371" width="3.28515625" style="231" customWidth="1"/>
    <col min="4372" max="4372" width="2.85546875" style="231" customWidth="1"/>
    <col min="4373" max="4373" width="4.140625" style="231" customWidth="1"/>
    <col min="4374" max="4374" width="2.85546875" style="231" customWidth="1"/>
    <col min="4375" max="4375" width="5" style="231" customWidth="1"/>
    <col min="4376" max="4376" width="2.28515625" style="231" customWidth="1"/>
    <col min="4377" max="4377" width="7.7109375" style="231" customWidth="1"/>
    <col min="4378" max="4594" width="7.7109375" style="231"/>
    <col min="4595" max="4595" width="9.28515625" style="231" customWidth="1"/>
    <col min="4596" max="4596" width="11.140625" style="231" customWidth="1"/>
    <col min="4597" max="4598" width="7.7109375" style="231" customWidth="1"/>
    <col min="4599" max="4599" width="4.140625" style="231" customWidth="1"/>
    <col min="4600" max="4600" width="2.85546875" style="231" customWidth="1"/>
    <col min="4601" max="4601" width="4.140625" style="231" customWidth="1"/>
    <col min="4602" max="4602" width="2.85546875" style="231" customWidth="1"/>
    <col min="4603" max="4603" width="4.140625" style="231" customWidth="1"/>
    <col min="4604" max="4604" width="2.85546875" style="231" customWidth="1"/>
    <col min="4605" max="4605" width="3.28515625" style="231" customWidth="1"/>
    <col min="4606" max="4606" width="2.85546875" style="231" customWidth="1"/>
    <col min="4607" max="4607" width="3.28515625" style="231" customWidth="1"/>
    <col min="4608" max="4608" width="2.85546875" style="231" customWidth="1"/>
    <col min="4609" max="4609" width="3.28515625" style="231" customWidth="1"/>
    <col min="4610" max="4610" width="2.85546875" style="231" customWidth="1"/>
    <col min="4611" max="4611" width="4.140625" style="231" customWidth="1"/>
    <col min="4612" max="4612" width="2.85546875" style="231" customWidth="1"/>
    <col min="4613" max="4613" width="3.7109375" style="231" customWidth="1"/>
    <col min="4614" max="4614" width="2.85546875" style="231" customWidth="1"/>
    <col min="4615" max="4615" width="3.28515625" style="231" customWidth="1"/>
    <col min="4616" max="4616" width="2.85546875" style="231" customWidth="1"/>
    <col min="4617" max="4617" width="3.28515625" style="231" customWidth="1"/>
    <col min="4618" max="4618" width="2.85546875" style="231" customWidth="1"/>
    <col min="4619" max="4619" width="3.7109375" style="231" customWidth="1"/>
    <col min="4620" max="4620" width="2.85546875" style="231" customWidth="1"/>
    <col min="4621" max="4621" width="3.28515625" style="231" customWidth="1"/>
    <col min="4622" max="4622" width="2.85546875" style="231" customWidth="1"/>
    <col min="4623" max="4623" width="3.28515625" style="231" customWidth="1"/>
    <col min="4624" max="4624" width="2.85546875" style="231" customWidth="1"/>
    <col min="4625" max="4625" width="4.140625" style="231" customWidth="1"/>
    <col min="4626" max="4626" width="2.85546875" style="231" customWidth="1"/>
    <col min="4627" max="4627" width="3.28515625" style="231" customWidth="1"/>
    <col min="4628" max="4628" width="2.85546875" style="231" customWidth="1"/>
    <col min="4629" max="4629" width="4.140625" style="231" customWidth="1"/>
    <col min="4630" max="4630" width="2.85546875" style="231" customWidth="1"/>
    <col min="4631" max="4631" width="5" style="231" customWidth="1"/>
    <col min="4632" max="4632" width="2.28515625" style="231" customWidth="1"/>
    <col min="4633" max="4633" width="7.7109375" style="231" customWidth="1"/>
    <col min="4634" max="4850" width="7.7109375" style="231"/>
    <col min="4851" max="4851" width="9.28515625" style="231" customWidth="1"/>
    <col min="4852" max="4852" width="11.140625" style="231" customWidth="1"/>
    <col min="4853" max="4854" width="7.7109375" style="231" customWidth="1"/>
    <col min="4855" max="4855" width="4.140625" style="231" customWidth="1"/>
    <col min="4856" max="4856" width="2.85546875" style="231" customWidth="1"/>
    <col min="4857" max="4857" width="4.140625" style="231" customWidth="1"/>
    <col min="4858" max="4858" width="2.85546875" style="231" customWidth="1"/>
    <col min="4859" max="4859" width="4.140625" style="231" customWidth="1"/>
    <col min="4860" max="4860" width="2.85546875" style="231" customWidth="1"/>
    <col min="4861" max="4861" width="3.28515625" style="231" customWidth="1"/>
    <col min="4862" max="4862" width="2.85546875" style="231" customWidth="1"/>
    <col min="4863" max="4863" width="3.28515625" style="231" customWidth="1"/>
    <col min="4864" max="4864" width="2.85546875" style="231" customWidth="1"/>
    <col min="4865" max="4865" width="3.28515625" style="231" customWidth="1"/>
    <col min="4866" max="4866" width="2.85546875" style="231" customWidth="1"/>
    <col min="4867" max="4867" width="4.140625" style="231" customWidth="1"/>
    <col min="4868" max="4868" width="2.85546875" style="231" customWidth="1"/>
    <col min="4869" max="4869" width="3.7109375" style="231" customWidth="1"/>
    <col min="4870" max="4870" width="2.85546875" style="231" customWidth="1"/>
    <col min="4871" max="4871" width="3.28515625" style="231" customWidth="1"/>
    <col min="4872" max="4872" width="2.85546875" style="231" customWidth="1"/>
    <col min="4873" max="4873" width="3.28515625" style="231" customWidth="1"/>
    <col min="4874" max="4874" width="2.85546875" style="231" customWidth="1"/>
    <col min="4875" max="4875" width="3.7109375" style="231" customWidth="1"/>
    <col min="4876" max="4876" width="2.85546875" style="231" customWidth="1"/>
    <col min="4877" max="4877" width="3.28515625" style="231" customWidth="1"/>
    <col min="4878" max="4878" width="2.85546875" style="231" customWidth="1"/>
    <col min="4879" max="4879" width="3.28515625" style="231" customWidth="1"/>
    <col min="4880" max="4880" width="2.85546875" style="231" customWidth="1"/>
    <col min="4881" max="4881" width="4.140625" style="231" customWidth="1"/>
    <col min="4882" max="4882" width="2.85546875" style="231" customWidth="1"/>
    <col min="4883" max="4883" width="3.28515625" style="231" customWidth="1"/>
    <col min="4884" max="4884" width="2.85546875" style="231" customWidth="1"/>
    <col min="4885" max="4885" width="4.140625" style="231" customWidth="1"/>
    <col min="4886" max="4886" width="2.85546875" style="231" customWidth="1"/>
    <col min="4887" max="4887" width="5" style="231" customWidth="1"/>
    <col min="4888" max="4888" width="2.28515625" style="231" customWidth="1"/>
    <col min="4889" max="4889" width="7.7109375" style="231" customWidth="1"/>
    <col min="4890" max="5106" width="7.7109375" style="231"/>
    <col min="5107" max="5107" width="9.28515625" style="231" customWidth="1"/>
    <col min="5108" max="5108" width="11.140625" style="231" customWidth="1"/>
    <col min="5109" max="5110" width="7.7109375" style="231" customWidth="1"/>
    <col min="5111" max="5111" width="4.140625" style="231" customWidth="1"/>
    <col min="5112" max="5112" width="2.85546875" style="231" customWidth="1"/>
    <col min="5113" max="5113" width="4.140625" style="231" customWidth="1"/>
    <col min="5114" max="5114" width="2.85546875" style="231" customWidth="1"/>
    <col min="5115" max="5115" width="4.140625" style="231" customWidth="1"/>
    <col min="5116" max="5116" width="2.85546875" style="231" customWidth="1"/>
    <col min="5117" max="5117" width="3.28515625" style="231" customWidth="1"/>
    <col min="5118" max="5118" width="2.85546875" style="231" customWidth="1"/>
    <col min="5119" max="5119" width="3.28515625" style="231" customWidth="1"/>
    <col min="5120" max="5120" width="2.85546875" style="231" customWidth="1"/>
    <col min="5121" max="5121" width="3.28515625" style="231" customWidth="1"/>
    <col min="5122" max="5122" width="2.85546875" style="231" customWidth="1"/>
    <col min="5123" max="5123" width="4.140625" style="231" customWidth="1"/>
    <col min="5124" max="5124" width="2.85546875" style="231" customWidth="1"/>
    <col min="5125" max="5125" width="3.7109375" style="231" customWidth="1"/>
    <col min="5126" max="5126" width="2.85546875" style="231" customWidth="1"/>
    <col min="5127" max="5127" width="3.28515625" style="231" customWidth="1"/>
    <col min="5128" max="5128" width="2.85546875" style="231" customWidth="1"/>
    <col min="5129" max="5129" width="3.28515625" style="231" customWidth="1"/>
    <col min="5130" max="5130" width="2.85546875" style="231" customWidth="1"/>
    <col min="5131" max="5131" width="3.7109375" style="231" customWidth="1"/>
    <col min="5132" max="5132" width="2.85546875" style="231" customWidth="1"/>
    <col min="5133" max="5133" width="3.28515625" style="231" customWidth="1"/>
    <col min="5134" max="5134" width="2.85546875" style="231" customWidth="1"/>
    <col min="5135" max="5135" width="3.28515625" style="231" customWidth="1"/>
    <col min="5136" max="5136" width="2.85546875" style="231" customWidth="1"/>
    <col min="5137" max="5137" width="4.140625" style="231" customWidth="1"/>
    <col min="5138" max="5138" width="2.85546875" style="231" customWidth="1"/>
    <col min="5139" max="5139" width="3.28515625" style="231" customWidth="1"/>
    <col min="5140" max="5140" width="2.85546875" style="231" customWidth="1"/>
    <col min="5141" max="5141" width="4.140625" style="231" customWidth="1"/>
    <col min="5142" max="5142" width="2.85546875" style="231" customWidth="1"/>
    <col min="5143" max="5143" width="5" style="231" customWidth="1"/>
    <col min="5144" max="5144" width="2.28515625" style="231" customWidth="1"/>
    <col min="5145" max="5145" width="7.7109375" style="231" customWidth="1"/>
    <col min="5146" max="5362" width="7.7109375" style="231"/>
    <col min="5363" max="5363" width="9.28515625" style="231" customWidth="1"/>
    <col min="5364" max="5364" width="11.140625" style="231" customWidth="1"/>
    <col min="5365" max="5366" width="7.7109375" style="231" customWidth="1"/>
    <col min="5367" max="5367" width="4.140625" style="231" customWidth="1"/>
    <col min="5368" max="5368" width="2.85546875" style="231" customWidth="1"/>
    <col min="5369" max="5369" width="4.140625" style="231" customWidth="1"/>
    <col min="5370" max="5370" width="2.85546875" style="231" customWidth="1"/>
    <col min="5371" max="5371" width="4.140625" style="231" customWidth="1"/>
    <col min="5372" max="5372" width="2.85546875" style="231" customWidth="1"/>
    <col min="5373" max="5373" width="3.28515625" style="231" customWidth="1"/>
    <col min="5374" max="5374" width="2.85546875" style="231" customWidth="1"/>
    <col min="5375" max="5375" width="3.28515625" style="231" customWidth="1"/>
    <col min="5376" max="5376" width="2.85546875" style="231" customWidth="1"/>
    <col min="5377" max="5377" width="3.28515625" style="231" customWidth="1"/>
    <col min="5378" max="5378" width="2.85546875" style="231" customWidth="1"/>
    <col min="5379" max="5379" width="4.140625" style="231" customWidth="1"/>
    <col min="5380" max="5380" width="2.85546875" style="231" customWidth="1"/>
    <col min="5381" max="5381" width="3.7109375" style="231" customWidth="1"/>
    <col min="5382" max="5382" width="2.85546875" style="231" customWidth="1"/>
    <col min="5383" max="5383" width="3.28515625" style="231" customWidth="1"/>
    <col min="5384" max="5384" width="2.85546875" style="231" customWidth="1"/>
    <col min="5385" max="5385" width="3.28515625" style="231" customWidth="1"/>
    <col min="5386" max="5386" width="2.85546875" style="231" customWidth="1"/>
    <col min="5387" max="5387" width="3.7109375" style="231" customWidth="1"/>
    <col min="5388" max="5388" width="2.85546875" style="231" customWidth="1"/>
    <col min="5389" max="5389" width="3.28515625" style="231" customWidth="1"/>
    <col min="5390" max="5390" width="2.85546875" style="231" customWidth="1"/>
    <col min="5391" max="5391" width="3.28515625" style="231" customWidth="1"/>
    <col min="5392" max="5392" width="2.85546875" style="231" customWidth="1"/>
    <col min="5393" max="5393" width="4.140625" style="231" customWidth="1"/>
    <col min="5394" max="5394" width="2.85546875" style="231" customWidth="1"/>
    <col min="5395" max="5395" width="3.28515625" style="231" customWidth="1"/>
    <col min="5396" max="5396" width="2.85546875" style="231" customWidth="1"/>
    <col min="5397" max="5397" width="4.140625" style="231" customWidth="1"/>
    <col min="5398" max="5398" width="2.85546875" style="231" customWidth="1"/>
    <col min="5399" max="5399" width="5" style="231" customWidth="1"/>
    <col min="5400" max="5400" width="2.28515625" style="231" customWidth="1"/>
    <col min="5401" max="5401" width="7.7109375" style="231" customWidth="1"/>
    <col min="5402" max="5618" width="7.7109375" style="231"/>
    <col min="5619" max="5619" width="9.28515625" style="231" customWidth="1"/>
    <col min="5620" max="5620" width="11.140625" style="231" customWidth="1"/>
    <col min="5621" max="5622" width="7.7109375" style="231" customWidth="1"/>
    <col min="5623" max="5623" width="4.140625" style="231" customWidth="1"/>
    <col min="5624" max="5624" width="2.85546875" style="231" customWidth="1"/>
    <col min="5625" max="5625" width="4.140625" style="231" customWidth="1"/>
    <col min="5626" max="5626" width="2.85546875" style="231" customWidth="1"/>
    <col min="5627" max="5627" width="4.140625" style="231" customWidth="1"/>
    <col min="5628" max="5628" width="2.85546875" style="231" customWidth="1"/>
    <col min="5629" max="5629" width="3.28515625" style="231" customWidth="1"/>
    <col min="5630" max="5630" width="2.85546875" style="231" customWidth="1"/>
    <col min="5631" max="5631" width="3.28515625" style="231" customWidth="1"/>
    <col min="5632" max="5632" width="2.85546875" style="231" customWidth="1"/>
    <col min="5633" max="5633" width="3.28515625" style="231" customWidth="1"/>
    <col min="5634" max="5634" width="2.85546875" style="231" customWidth="1"/>
    <col min="5635" max="5635" width="4.140625" style="231" customWidth="1"/>
    <col min="5636" max="5636" width="2.85546875" style="231" customWidth="1"/>
    <col min="5637" max="5637" width="3.7109375" style="231" customWidth="1"/>
    <col min="5638" max="5638" width="2.85546875" style="231" customWidth="1"/>
    <col min="5639" max="5639" width="3.28515625" style="231" customWidth="1"/>
    <col min="5640" max="5640" width="2.85546875" style="231" customWidth="1"/>
    <col min="5641" max="5641" width="3.28515625" style="231" customWidth="1"/>
    <col min="5642" max="5642" width="2.85546875" style="231" customWidth="1"/>
    <col min="5643" max="5643" width="3.7109375" style="231" customWidth="1"/>
    <col min="5644" max="5644" width="2.85546875" style="231" customWidth="1"/>
    <col min="5645" max="5645" width="3.28515625" style="231" customWidth="1"/>
    <col min="5646" max="5646" width="2.85546875" style="231" customWidth="1"/>
    <col min="5647" max="5647" width="3.28515625" style="231" customWidth="1"/>
    <col min="5648" max="5648" width="2.85546875" style="231" customWidth="1"/>
    <col min="5649" max="5649" width="4.140625" style="231" customWidth="1"/>
    <col min="5650" max="5650" width="2.85546875" style="231" customWidth="1"/>
    <col min="5651" max="5651" width="3.28515625" style="231" customWidth="1"/>
    <col min="5652" max="5652" width="2.85546875" style="231" customWidth="1"/>
    <col min="5653" max="5653" width="4.140625" style="231" customWidth="1"/>
    <col min="5654" max="5654" width="2.85546875" style="231" customWidth="1"/>
    <col min="5655" max="5655" width="5" style="231" customWidth="1"/>
    <col min="5656" max="5656" width="2.28515625" style="231" customWidth="1"/>
    <col min="5657" max="5657" width="7.7109375" style="231" customWidth="1"/>
    <col min="5658" max="5874" width="7.7109375" style="231"/>
    <col min="5875" max="5875" width="9.28515625" style="231" customWidth="1"/>
    <col min="5876" max="5876" width="11.140625" style="231" customWidth="1"/>
    <col min="5877" max="5878" width="7.7109375" style="231" customWidth="1"/>
    <col min="5879" max="5879" width="4.140625" style="231" customWidth="1"/>
    <col min="5880" max="5880" width="2.85546875" style="231" customWidth="1"/>
    <col min="5881" max="5881" width="4.140625" style="231" customWidth="1"/>
    <col min="5882" max="5882" width="2.85546875" style="231" customWidth="1"/>
    <col min="5883" max="5883" width="4.140625" style="231" customWidth="1"/>
    <col min="5884" max="5884" width="2.85546875" style="231" customWidth="1"/>
    <col min="5885" max="5885" width="3.28515625" style="231" customWidth="1"/>
    <col min="5886" max="5886" width="2.85546875" style="231" customWidth="1"/>
    <col min="5887" max="5887" width="3.28515625" style="231" customWidth="1"/>
    <col min="5888" max="5888" width="2.85546875" style="231" customWidth="1"/>
    <col min="5889" max="5889" width="3.28515625" style="231" customWidth="1"/>
    <col min="5890" max="5890" width="2.85546875" style="231" customWidth="1"/>
    <col min="5891" max="5891" width="4.140625" style="231" customWidth="1"/>
    <col min="5892" max="5892" width="2.85546875" style="231" customWidth="1"/>
    <col min="5893" max="5893" width="3.7109375" style="231" customWidth="1"/>
    <col min="5894" max="5894" width="2.85546875" style="231" customWidth="1"/>
    <col min="5895" max="5895" width="3.28515625" style="231" customWidth="1"/>
    <col min="5896" max="5896" width="2.85546875" style="231" customWidth="1"/>
    <col min="5897" max="5897" width="3.28515625" style="231" customWidth="1"/>
    <col min="5898" max="5898" width="2.85546875" style="231" customWidth="1"/>
    <col min="5899" max="5899" width="3.7109375" style="231" customWidth="1"/>
    <col min="5900" max="5900" width="2.85546875" style="231" customWidth="1"/>
    <col min="5901" max="5901" width="3.28515625" style="231" customWidth="1"/>
    <col min="5902" max="5902" width="2.85546875" style="231" customWidth="1"/>
    <col min="5903" max="5903" width="3.28515625" style="231" customWidth="1"/>
    <col min="5904" max="5904" width="2.85546875" style="231" customWidth="1"/>
    <col min="5905" max="5905" width="4.140625" style="231" customWidth="1"/>
    <col min="5906" max="5906" width="2.85546875" style="231" customWidth="1"/>
    <col min="5907" max="5907" width="3.28515625" style="231" customWidth="1"/>
    <col min="5908" max="5908" width="2.85546875" style="231" customWidth="1"/>
    <col min="5909" max="5909" width="4.140625" style="231" customWidth="1"/>
    <col min="5910" max="5910" width="2.85546875" style="231" customWidth="1"/>
    <col min="5911" max="5911" width="5" style="231" customWidth="1"/>
    <col min="5912" max="5912" width="2.28515625" style="231" customWidth="1"/>
    <col min="5913" max="5913" width="7.7109375" style="231" customWidth="1"/>
    <col min="5914" max="6130" width="7.7109375" style="231"/>
    <col min="6131" max="6131" width="9.28515625" style="231" customWidth="1"/>
    <col min="6132" max="6132" width="11.140625" style="231" customWidth="1"/>
    <col min="6133" max="6134" width="7.7109375" style="231" customWidth="1"/>
    <col min="6135" max="6135" width="4.140625" style="231" customWidth="1"/>
    <col min="6136" max="6136" width="2.85546875" style="231" customWidth="1"/>
    <col min="6137" max="6137" width="4.140625" style="231" customWidth="1"/>
    <col min="6138" max="6138" width="2.85546875" style="231" customWidth="1"/>
    <col min="6139" max="6139" width="4.140625" style="231" customWidth="1"/>
    <col min="6140" max="6140" width="2.85546875" style="231" customWidth="1"/>
    <col min="6141" max="6141" width="3.28515625" style="231" customWidth="1"/>
    <col min="6142" max="6142" width="2.85546875" style="231" customWidth="1"/>
    <col min="6143" max="6143" width="3.28515625" style="231" customWidth="1"/>
    <col min="6144" max="6144" width="2.85546875" style="231" customWidth="1"/>
    <col min="6145" max="6145" width="3.28515625" style="231" customWidth="1"/>
    <col min="6146" max="6146" width="2.85546875" style="231" customWidth="1"/>
    <col min="6147" max="6147" width="4.140625" style="231" customWidth="1"/>
    <col min="6148" max="6148" width="2.85546875" style="231" customWidth="1"/>
    <col min="6149" max="6149" width="3.7109375" style="231" customWidth="1"/>
    <col min="6150" max="6150" width="2.85546875" style="231" customWidth="1"/>
    <col min="6151" max="6151" width="3.28515625" style="231" customWidth="1"/>
    <col min="6152" max="6152" width="2.85546875" style="231" customWidth="1"/>
    <col min="6153" max="6153" width="3.28515625" style="231" customWidth="1"/>
    <col min="6154" max="6154" width="2.85546875" style="231" customWidth="1"/>
    <col min="6155" max="6155" width="3.7109375" style="231" customWidth="1"/>
    <col min="6156" max="6156" width="2.85546875" style="231" customWidth="1"/>
    <col min="6157" max="6157" width="3.28515625" style="231" customWidth="1"/>
    <col min="6158" max="6158" width="2.85546875" style="231" customWidth="1"/>
    <col min="6159" max="6159" width="3.28515625" style="231" customWidth="1"/>
    <col min="6160" max="6160" width="2.85546875" style="231" customWidth="1"/>
    <col min="6161" max="6161" width="4.140625" style="231" customWidth="1"/>
    <col min="6162" max="6162" width="2.85546875" style="231" customWidth="1"/>
    <col min="6163" max="6163" width="3.28515625" style="231" customWidth="1"/>
    <col min="6164" max="6164" width="2.85546875" style="231" customWidth="1"/>
    <col min="6165" max="6165" width="4.140625" style="231" customWidth="1"/>
    <col min="6166" max="6166" width="2.85546875" style="231" customWidth="1"/>
    <col min="6167" max="6167" width="5" style="231" customWidth="1"/>
    <col min="6168" max="6168" width="2.28515625" style="231" customWidth="1"/>
    <col min="6169" max="6169" width="7.7109375" style="231" customWidth="1"/>
    <col min="6170" max="6386" width="7.7109375" style="231"/>
    <col min="6387" max="6387" width="9.28515625" style="231" customWidth="1"/>
    <col min="6388" max="6388" width="11.140625" style="231" customWidth="1"/>
    <col min="6389" max="6390" width="7.7109375" style="231" customWidth="1"/>
    <col min="6391" max="6391" width="4.140625" style="231" customWidth="1"/>
    <col min="6392" max="6392" width="2.85546875" style="231" customWidth="1"/>
    <col min="6393" max="6393" width="4.140625" style="231" customWidth="1"/>
    <col min="6394" max="6394" width="2.85546875" style="231" customWidth="1"/>
    <col min="6395" max="6395" width="4.140625" style="231" customWidth="1"/>
    <col min="6396" max="6396" width="2.85546875" style="231" customWidth="1"/>
    <col min="6397" max="6397" width="3.28515625" style="231" customWidth="1"/>
    <col min="6398" max="6398" width="2.85546875" style="231" customWidth="1"/>
    <col min="6399" max="6399" width="3.28515625" style="231" customWidth="1"/>
    <col min="6400" max="6400" width="2.85546875" style="231" customWidth="1"/>
    <col min="6401" max="6401" width="3.28515625" style="231" customWidth="1"/>
    <col min="6402" max="6402" width="2.85546875" style="231" customWidth="1"/>
    <col min="6403" max="6403" width="4.140625" style="231" customWidth="1"/>
    <col min="6404" max="6404" width="2.85546875" style="231" customWidth="1"/>
    <col min="6405" max="6405" width="3.7109375" style="231" customWidth="1"/>
    <col min="6406" max="6406" width="2.85546875" style="231" customWidth="1"/>
    <col min="6407" max="6407" width="3.28515625" style="231" customWidth="1"/>
    <col min="6408" max="6408" width="2.85546875" style="231" customWidth="1"/>
    <col min="6409" max="6409" width="3.28515625" style="231" customWidth="1"/>
    <col min="6410" max="6410" width="2.85546875" style="231" customWidth="1"/>
    <col min="6411" max="6411" width="3.7109375" style="231" customWidth="1"/>
    <col min="6412" max="6412" width="2.85546875" style="231" customWidth="1"/>
    <col min="6413" max="6413" width="3.28515625" style="231" customWidth="1"/>
    <col min="6414" max="6414" width="2.85546875" style="231" customWidth="1"/>
    <col min="6415" max="6415" width="3.28515625" style="231" customWidth="1"/>
    <col min="6416" max="6416" width="2.85546875" style="231" customWidth="1"/>
    <col min="6417" max="6417" width="4.140625" style="231" customWidth="1"/>
    <col min="6418" max="6418" width="2.85546875" style="231" customWidth="1"/>
    <col min="6419" max="6419" width="3.28515625" style="231" customWidth="1"/>
    <col min="6420" max="6420" width="2.85546875" style="231" customWidth="1"/>
    <col min="6421" max="6421" width="4.140625" style="231" customWidth="1"/>
    <col min="6422" max="6422" width="2.85546875" style="231" customWidth="1"/>
    <col min="6423" max="6423" width="5" style="231" customWidth="1"/>
    <col min="6424" max="6424" width="2.28515625" style="231" customWidth="1"/>
    <col min="6425" max="6425" width="7.7109375" style="231" customWidth="1"/>
    <col min="6426" max="6642" width="7.7109375" style="231"/>
    <col min="6643" max="6643" width="9.28515625" style="231" customWidth="1"/>
    <col min="6644" max="6644" width="11.140625" style="231" customWidth="1"/>
    <col min="6645" max="6646" width="7.7109375" style="231" customWidth="1"/>
    <col min="6647" max="6647" width="4.140625" style="231" customWidth="1"/>
    <col min="6648" max="6648" width="2.85546875" style="231" customWidth="1"/>
    <col min="6649" max="6649" width="4.140625" style="231" customWidth="1"/>
    <col min="6650" max="6650" width="2.85546875" style="231" customWidth="1"/>
    <col min="6651" max="6651" width="4.140625" style="231" customWidth="1"/>
    <col min="6652" max="6652" width="2.85546875" style="231" customWidth="1"/>
    <col min="6653" max="6653" width="3.28515625" style="231" customWidth="1"/>
    <col min="6654" max="6654" width="2.85546875" style="231" customWidth="1"/>
    <col min="6655" max="6655" width="3.28515625" style="231" customWidth="1"/>
    <col min="6656" max="6656" width="2.85546875" style="231" customWidth="1"/>
    <col min="6657" max="6657" width="3.28515625" style="231" customWidth="1"/>
    <col min="6658" max="6658" width="2.85546875" style="231" customWidth="1"/>
    <col min="6659" max="6659" width="4.140625" style="231" customWidth="1"/>
    <col min="6660" max="6660" width="2.85546875" style="231" customWidth="1"/>
    <col min="6661" max="6661" width="3.7109375" style="231" customWidth="1"/>
    <col min="6662" max="6662" width="2.85546875" style="231" customWidth="1"/>
    <col min="6663" max="6663" width="3.28515625" style="231" customWidth="1"/>
    <col min="6664" max="6664" width="2.85546875" style="231" customWidth="1"/>
    <col min="6665" max="6665" width="3.28515625" style="231" customWidth="1"/>
    <col min="6666" max="6666" width="2.85546875" style="231" customWidth="1"/>
    <col min="6667" max="6667" width="3.7109375" style="231" customWidth="1"/>
    <col min="6668" max="6668" width="2.85546875" style="231" customWidth="1"/>
    <col min="6669" max="6669" width="3.28515625" style="231" customWidth="1"/>
    <col min="6670" max="6670" width="2.85546875" style="231" customWidth="1"/>
    <col min="6671" max="6671" width="3.28515625" style="231" customWidth="1"/>
    <col min="6672" max="6672" width="2.85546875" style="231" customWidth="1"/>
    <col min="6673" max="6673" width="4.140625" style="231" customWidth="1"/>
    <col min="6674" max="6674" width="2.85546875" style="231" customWidth="1"/>
    <col min="6675" max="6675" width="3.28515625" style="231" customWidth="1"/>
    <col min="6676" max="6676" width="2.85546875" style="231" customWidth="1"/>
    <col min="6677" max="6677" width="4.140625" style="231" customWidth="1"/>
    <col min="6678" max="6678" width="2.85546875" style="231" customWidth="1"/>
    <col min="6679" max="6679" width="5" style="231" customWidth="1"/>
    <col min="6680" max="6680" width="2.28515625" style="231" customWidth="1"/>
    <col min="6681" max="6681" width="7.7109375" style="231" customWidth="1"/>
    <col min="6682" max="6898" width="7.7109375" style="231"/>
    <col min="6899" max="6899" width="9.28515625" style="231" customWidth="1"/>
    <col min="6900" max="6900" width="11.140625" style="231" customWidth="1"/>
    <col min="6901" max="6902" width="7.7109375" style="231" customWidth="1"/>
    <col min="6903" max="6903" width="4.140625" style="231" customWidth="1"/>
    <col min="6904" max="6904" width="2.85546875" style="231" customWidth="1"/>
    <col min="6905" max="6905" width="4.140625" style="231" customWidth="1"/>
    <col min="6906" max="6906" width="2.85546875" style="231" customWidth="1"/>
    <col min="6907" max="6907" width="4.140625" style="231" customWidth="1"/>
    <col min="6908" max="6908" width="2.85546875" style="231" customWidth="1"/>
    <col min="6909" max="6909" width="3.28515625" style="231" customWidth="1"/>
    <col min="6910" max="6910" width="2.85546875" style="231" customWidth="1"/>
    <col min="6911" max="6911" width="3.28515625" style="231" customWidth="1"/>
    <col min="6912" max="6912" width="2.85546875" style="231" customWidth="1"/>
    <col min="6913" max="6913" width="3.28515625" style="231" customWidth="1"/>
    <col min="6914" max="6914" width="2.85546875" style="231" customWidth="1"/>
    <col min="6915" max="6915" width="4.140625" style="231" customWidth="1"/>
    <col min="6916" max="6916" width="2.85546875" style="231" customWidth="1"/>
    <col min="6917" max="6917" width="3.7109375" style="231" customWidth="1"/>
    <col min="6918" max="6918" width="2.85546875" style="231" customWidth="1"/>
    <col min="6919" max="6919" width="3.28515625" style="231" customWidth="1"/>
    <col min="6920" max="6920" width="2.85546875" style="231" customWidth="1"/>
    <col min="6921" max="6921" width="3.28515625" style="231" customWidth="1"/>
    <col min="6922" max="6922" width="2.85546875" style="231" customWidth="1"/>
    <col min="6923" max="6923" width="3.7109375" style="231" customWidth="1"/>
    <col min="6924" max="6924" width="2.85546875" style="231" customWidth="1"/>
    <col min="6925" max="6925" width="3.28515625" style="231" customWidth="1"/>
    <col min="6926" max="6926" width="2.85546875" style="231" customWidth="1"/>
    <col min="6927" max="6927" width="3.28515625" style="231" customWidth="1"/>
    <col min="6928" max="6928" width="2.85546875" style="231" customWidth="1"/>
    <col min="6929" max="6929" width="4.140625" style="231" customWidth="1"/>
    <col min="6930" max="6930" width="2.85546875" style="231" customWidth="1"/>
    <col min="6931" max="6931" width="3.28515625" style="231" customWidth="1"/>
    <col min="6932" max="6932" width="2.85546875" style="231" customWidth="1"/>
    <col min="6933" max="6933" width="4.140625" style="231" customWidth="1"/>
    <col min="6934" max="6934" width="2.85546875" style="231" customWidth="1"/>
    <col min="6935" max="6935" width="5" style="231" customWidth="1"/>
    <col min="6936" max="6936" width="2.28515625" style="231" customWidth="1"/>
    <col min="6937" max="6937" width="7.7109375" style="231" customWidth="1"/>
    <col min="6938" max="7154" width="7.7109375" style="231"/>
    <col min="7155" max="7155" width="9.28515625" style="231" customWidth="1"/>
    <col min="7156" max="7156" width="11.140625" style="231" customWidth="1"/>
    <col min="7157" max="7158" width="7.7109375" style="231" customWidth="1"/>
    <col min="7159" max="7159" width="4.140625" style="231" customWidth="1"/>
    <col min="7160" max="7160" width="2.85546875" style="231" customWidth="1"/>
    <col min="7161" max="7161" width="4.140625" style="231" customWidth="1"/>
    <col min="7162" max="7162" width="2.85546875" style="231" customWidth="1"/>
    <col min="7163" max="7163" width="4.140625" style="231" customWidth="1"/>
    <col min="7164" max="7164" width="2.85546875" style="231" customWidth="1"/>
    <col min="7165" max="7165" width="3.28515625" style="231" customWidth="1"/>
    <col min="7166" max="7166" width="2.85546875" style="231" customWidth="1"/>
    <col min="7167" max="7167" width="3.28515625" style="231" customWidth="1"/>
    <col min="7168" max="7168" width="2.85546875" style="231" customWidth="1"/>
    <col min="7169" max="7169" width="3.28515625" style="231" customWidth="1"/>
    <col min="7170" max="7170" width="2.85546875" style="231" customWidth="1"/>
    <col min="7171" max="7171" width="4.140625" style="231" customWidth="1"/>
    <col min="7172" max="7172" width="2.85546875" style="231" customWidth="1"/>
    <col min="7173" max="7173" width="3.7109375" style="231" customWidth="1"/>
    <col min="7174" max="7174" width="2.85546875" style="231" customWidth="1"/>
    <col min="7175" max="7175" width="3.28515625" style="231" customWidth="1"/>
    <col min="7176" max="7176" width="2.85546875" style="231" customWidth="1"/>
    <col min="7177" max="7177" width="3.28515625" style="231" customWidth="1"/>
    <col min="7178" max="7178" width="2.85546875" style="231" customWidth="1"/>
    <col min="7179" max="7179" width="3.7109375" style="231" customWidth="1"/>
    <col min="7180" max="7180" width="2.85546875" style="231" customWidth="1"/>
    <col min="7181" max="7181" width="3.28515625" style="231" customWidth="1"/>
    <col min="7182" max="7182" width="2.85546875" style="231" customWidth="1"/>
    <col min="7183" max="7183" width="3.28515625" style="231" customWidth="1"/>
    <col min="7184" max="7184" width="2.85546875" style="231" customWidth="1"/>
    <col min="7185" max="7185" width="4.140625" style="231" customWidth="1"/>
    <col min="7186" max="7186" width="2.85546875" style="231" customWidth="1"/>
    <col min="7187" max="7187" width="3.28515625" style="231" customWidth="1"/>
    <col min="7188" max="7188" width="2.85546875" style="231" customWidth="1"/>
    <col min="7189" max="7189" width="4.140625" style="231" customWidth="1"/>
    <col min="7190" max="7190" width="2.85546875" style="231" customWidth="1"/>
    <col min="7191" max="7191" width="5" style="231" customWidth="1"/>
    <col min="7192" max="7192" width="2.28515625" style="231" customWidth="1"/>
    <col min="7193" max="7193" width="7.7109375" style="231" customWidth="1"/>
    <col min="7194" max="7410" width="7.7109375" style="231"/>
    <col min="7411" max="7411" width="9.28515625" style="231" customWidth="1"/>
    <col min="7412" max="7412" width="11.140625" style="231" customWidth="1"/>
    <col min="7413" max="7414" width="7.7109375" style="231" customWidth="1"/>
    <col min="7415" max="7415" width="4.140625" style="231" customWidth="1"/>
    <col min="7416" max="7416" width="2.85546875" style="231" customWidth="1"/>
    <col min="7417" max="7417" width="4.140625" style="231" customWidth="1"/>
    <col min="7418" max="7418" width="2.85546875" style="231" customWidth="1"/>
    <col min="7419" max="7419" width="4.140625" style="231" customWidth="1"/>
    <col min="7420" max="7420" width="2.85546875" style="231" customWidth="1"/>
    <col min="7421" max="7421" width="3.28515625" style="231" customWidth="1"/>
    <col min="7422" max="7422" width="2.85546875" style="231" customWidth="1"/>
    <col min="7423" max="7423" width="3.28515625" style="231" customWidth="1"/>
    <col min="7424" max="7424" width="2.85546875" style="231" customWidth="1"/>
    <col min="7425" max="7425" width="3.28515625" style="231" customWidth="1"/>
    <col min="7426" max="7426" width="2.85546875" style="231" customWidth="1"/>
    <col min="7427" max="7427" width="4.140625" style="231" customWidth="1"/>
    <col min="7428" max="7428" width="2.85546875" style="231" customWidth="1"/>
    <col min="7429" max="7429" width="3.7109375" style="231" customWidth="1"/>
    <col min="7430" max="7430" width="2.85546875" style="231" customWidth="1"/>
    <col min="7431" max="7431" width="3.28515625" style="231" customWidth="1"/>
    <col min="7432" max="7432" width="2.85546875" style="231" customWidth="1"/>
    <col min="7433" max="7433" width="3.28515625" style="231" customWidth="1"/>
    <col min="7434" max="7434" width="2.85546875" style="231" customWidth="1"/>
    <col min="7435" max="7435" width="3.7109375" style="231" customWidth="1"/>
    <col min="7436" max="7436" width="2.85546875" style="231" customWidth="1"/>
    <col min="7437" max="7437" width="3.28515625" style="231" customWidth="1"/>
    <col min="7438" max="7438" width="2.85546875" style="231" customWidth="1"/>
    <col min="7439" max="7439" width="3.28515625" style="231" customWidth="1"/>
    <col min="7440" max="7440" width="2.85546875" style="231" customWidth="1"/>
    <col min="7441" max="7441" width="4.140625" style="231" customWidth="1"/>
    <col min="7442" max="7442" width="2.85546875" style="231" customWidth="1"/>
    <col min="7443" max="7443" width="3.28515625" style="231" customWidth="1"/>
    <col min="7444" max="7444" width="2.85546875" style="231" customWidth="1"/>
    <col min="7445" max="7445" width="4.140625" style="231" customWidth="1"/>
    <col min="7446" max="7446" width="2.85546875" style="231" customWidth="1"/>
    <col min="7447" max="7447" width="5" style="231" customWidth="1"/>
    <col min="7448" max="7448" width="2.28515625" style="231" customWidth="1"/>
    <col min="7449" max="7449" width="7.7109375" style="231" customWidth="1"/>
    <col min="7450" max="7666" width="7.7109375" style="231"/>
    <col min="7667" max="7667" width="9.28515625" style="231" customWidth="1"/>
    <col min="7668" max="7668" width="11.140625" style="231" customWidth="1"/>
    <col min="7669" max="7670" width="7.7109375" style="231" customWidth="1"/>
    <col min="7671" max="7671" width="4.140625" style="231" customWidth="1"/>
    <col min="7672" max="7672" width="2.85546875" style="231" customWidth="1"/>
    <col min="7673" max="7673" width="4.140625" style="231" customWidth="1"/>
    <col min="7674" max="7674" width="2.85546875" style="231" customWidth="1"/>
    <col min="7675" max="7675" width="4.140625" style="231" customWidth="1"/>
    <col min="7676" max="7676" width="2.85546875" style="231" customWidth="1"/>
    <col min="7677" max="7677" width="3.28515625" style="231" customWidth="1"/>
    <col min="7678" max="7678" width="2.85546875" style="231" customWidth="1"/>
    <col min="7679" max="7679" width="3.28515625" style="231" customWidth="1"/>
    <col min="7680" max="7680" width="2.85546875" style="231" customWidth="1"/>
    <col min="7681" max="7681" width="3.28515625" style="231" customWidth="1"/>
    <col min="7682" max="7682" width="2.85546875" style="231" customWidth="1"/>
    <col min="7683" max="7683" width="4.140625" style="231" customWidth="1"/>
    <col min="7684" max="7684" width="2.85546875" style="231" customWidth="1"/>
    <col min="7685" max="7685" width="3.7109375" style="231" customWidth="1"/>
    <col min="7686" max="7686" width="2.85546875" style="231" customWidth="1"/>
    <col min="7687" max="7687" width="3.28515625" style="231" customWidth="1"/>
    <col min="7688" max="7688" width="2.85546875" style="231" customWidth="1"/>
    <col min="7689" max="7689" width="3.28515625" style="231" customWidth="1"/>
    <col min="7690" max="7690" width="2.85546875" style="231" customWidth="1"/>
    <col min="7691" max="7691" width="3.7109375" style="231" customWidth="1"/>
    <col min="7692" max="7692" width="2.85546875" style="231" customWidth="1"/>
    <col min="7693" max="7693" width="3.28515625" style="231" customWidth="1"/>
    <col min="7694" max="7694" width="2.85546875" style="231" customWidth="1"/>
    <col min="7695" max="7695" width="3.28515625" style="231" customWidth="1"/>
    <col min="7696" max="7696" width="2.85546875" style="231" customWidth="1"/>
    <col min="7697" max="7697" width="4.140625" style="231" customWidth="1"/>
    <col min="7698" max="7698" width="2.85546875" style="231" customWidth="1"/>
    <col min="7699" max="7699" width="3.28515625" style="231" customWidth="1"/>
    <col min="7700" max="7700" width="2.85546875" style="231" customWidth="1"/>
    <col min="7701" max="7701" width="4.140625" style="231" customWidth="1"/>
    <col min="7702" max="7702" width="2.85546875" style="231" customWidth="1"/>
    <col min="7703" max="7703" width="5" style="231" customWidth="1"/>
    <col min="7704" max="7704" width="2.28515625" style="231" customWidth="1"/>
    <col min="7705" max="7705" width="7.7109375" style="231" customWidth="1"/>
    <col min="7706" max="7922" width="7.7109375" style="231"/>
    <col min="7923" max="7923" width="9.28515625" style="231" customWidth="1"/>
    <col min="7924" max="7924" width="11.140625" style="231" customWidth="1"/>
    <col min="7925" max="7926" width="7.7109375" style="231" customWidth="1"/>
    <col min="7927" max="7927" width="4.140625" style="231" customWidth="1"/>
    <col min="7928" max="7928" width="2.85546875" style="231" customWidth="1"/>
    <col min="7929" max="7929" width="4.140625" style="231" customWidth="1"/>
    <col min="7930" max="7930" width="2.85546875" style="231" customWidth="1"/>
    <col min="7931" max="7931" width="4.140625" style="231" customWidth="1"/>
    <col min="7932" max="7932" width="2.85546875" style="231" customWidth="1"/>
    <col min="7933" max="7933" width="3.28515625" style="231" customWidth="1"/>
    <col min="7934" max="7934" width="2.85546875" style="231" customWidth="1"/>
    <col min="7935" max="7935" width="3.28515625" style="231" customWidth="1"/>
    <col min="7936" max="7936" width="2.85546875" style="231" customWidth="1"/>
    <col min="7937" max="7937" width="3.28515625" style="231" customWidth="1"/>
    <col min="7938" max="7938" width="2.85546875" style="231" customWidth="1"/>
    <col min="7939" max="7939" width="4.140625" style="231" customWidth="1"/>
    <col min="7940" max="7940" width="2.85546875" style="231" customWidth="1"/>
    <col min="7941" max="7941" width="3.7109375" style="231" customWidth="1"/>
    <col min="7942" max="7942" width="2.85546875" style="231" customWidth="1"/>
    <col min="7943" max="7943" width="3.28515625" style="231" customWidth="1"/>
    <col min="7944" max="7944" width="2.85546875" style="231" customWidth="1"/>
    <col min="7945" max="7945" width="3.28515625" style="231" customWidth="1"/>
    <col min="7946" max="7946" width="2.85546875" style="231" customWidth="1"/>
    <col min="7947" max="7947" width="3.7109375" style="231" customWidth="1"/>
    <col min="7948" max="7948" width="2.85546875" style="231" customWidth="1"/>
    <col min="7949" max="7949" width="3.28515625" style="231" customWidth="1"/>
    <col min="7950" max="7950" width="2.85546875" style="231" customWidth="1"/>
    <col min="7951" max="7951" width="3.28515625" style="231" customWidth="1"/>
    <col min="7952" max="7952" width="2.85546875" style="231" customWidth="1"/>
    <col min="7953" max="7953" width="4.140625" style="231" customWidth="1"/>
    <col min="7954" max="7954" width="2.85546875" style="231" customWidth="1"/>
    <col min="7955" max="7955" width="3.28515625" style="231" customWidth="1"/>
    <col min="7956" max="7956" width="2.85546875" style="231" customWidth="1"/>
    <col min="7957" max="7957" width="4.140625" style="231" customWidth="1"/>
    <col min="7958" max="7958" width="2.85546875" style="231" customWidth="1"/>
    <col min="7959" max="7959" width="5" style="231" customWidth="1"/>
    <col min="7960" max="7960" width="2.28515625" style="231" customWidth="1"/>
    <col min="7961" max="7961" width="7.7109375" style="231" customWidth="1"/>
    <col min="7962" max="8178" width="7.7109375" style="231"/>
    <col min="8179" max="8179" width="9.28515625" style="231" customWidth="1"/>
    <col min="8180" max="8180" width="11.140625" style="231" customWidth="1"/>
    <col min="8181" max="8182" width="7.7109375" style="231" customWidth="1"/>
    <col min="8183" max="8183" width="4.140625" style="231" customWidth="1"/>
    <col min="8184" max="8184" width="2.85546875" style="231" customWidth="1"/>
    <col min="8185" max="8185" width="4.140625" style="231" customWidth="1"/>
    <col min="8186" max="8186" width="2.85546875" style="231" customWidth="1"/>
    <col min="8187" max="8187" width="4.140625" style="231" customWidth="1"/>
    <col min="8188" max="8188" width="2.85546875" style="231" customWidth="1"/>
    <col min="8189" max="8189" width="3.28515625" style="231" customWidth="1"/>
    <col min="8190" max="8190" width="2.85546875" style="231" customWidth="1"/>
    <col min="8191" max="8191" width="3.28515625" style="231" customWidth="1"/>
    <col min="8192" max="8192" width="2.85546875" style="231" customWidth="1"/>
    <col min="8193" max="8193" width="3.28515625" style="231" customWidth="1"/>
    <col min="8194" max="8194" width="2.85546875" style="231" customWidth="1"/>
    <col min="8195" max="8195" width="4.140625" style="231" customWidth="1"/>
    <col min="8196" max="8196" width="2.85546875" style="231" customWidth="1"/>
    <col min="8197" max="8197" width="3.7109375" style="231" customWidth="1"/>
    <col min="8198" max="8198" width="2.85546875" style="231" customWidth="1"/>
    <col min="8199" max="8199" width="3.28515625" style="231" customWidth="1"/>
    <col min="8200" max="8200" width="2.85546875" style="231" customWidth="1"/>
    <col min="8201" max="8201" width="3.28515625" style="231" customWidth="1"/>
    <col min="8202" max="8202" width="2.85546875" style="231" customWidth="1"/>
    <col min="8203" max="8203" width="3.7109375" style="231" customWidth="1"/>
    <col min="8204" max="8204" width="2.85546875" style="231" customWidth="1"/>
    <col min="8205" max="8205" width="3.28515625" style="231" customWidth="1"/>
    <col min="8206" max="8206" width="2.85546875" style="231" customWidth="1"/>
    <col min="8207" max="8207" width="3.28515625" style="231" customWidth="1"/>
    <col min="8208" max="8208" width="2.85546875" style="231" customWidth="1"/>
    <col min="8209" max="8209" width="4.140625" style="231" customWidth="1"/>
    <col min="8210" max="8210" width="2.85546875" style="231" customWidth="1"/>
    <col min="8211" max="8211" width="3.28515625" style="231" customWidth="1"/>
    <col min="8212" max="8212" width="2.85546875" style="231" customWidth="1"/>
    <col min="8213" max="8213" width="4.140625" style="231" customWidth="1"/>
    <col min="8214" max="8214" width="2.85546875" style="231" customWidth="1"/>
    <col min="8215" max="8215" width="5" style="231" customWidth="1"/>
    <col min="8216" max="8216" width="2.28515625" style="231" customWidth="1"/>
    <col min="8217" max="8217" width="7.7109375" style="231" customWidth="1"/>
    <col min="8218" max="8434" width="7.7109375" style="231"/>
    <col min="8435" max="8435" width="9.28515625" style="231" customWidth="1"/>
    <col min="8436" max="8436" width="11.140625" style="231" customWidth="1"/>
    <col min="8437" max="8438" width="7.7109375" style="231" customWidth="1"/>
    <col min="8439" max="8439" width="4.140625" style="231" customWidth="1"/>
    <col min="8440" max="8440" width="2.85546875" style="231" customWidth="1"/>
    <col min="8441" max="8441" width="4.140625" style="231" customWidth="1"/>
    <col min="8442" max="8442" width="2.85546875" style="231" customWidth="1"/>
    <col min="8443" max="8443" width="4.140625" style="231" customWidth="1"/>
    <col min="8444" max="8444" width="2.85546875" style="231" customWidth="1"/>
    <col min="8445" max="8445" width="3.28515625" style="231" customWidth="1"/>
    <col min="8446" max="8446" width="2.85546875" style="231" customWidth="1"/>
    <col min="8447" max="8447" width="3.28515625" style="231" customWidth="1"/>
    <col min="8448" max="8448" width="2.85546875" style="231" customWidth="1"/>
    <col min="8449" max="8449" width="3.28515625" style="231" customWidth="1"/>
    <col min="8450" max="8450" width="2.85546875" style="231" customWidth="1"/>
    <col min="8451" max="8451" width="4.140625" style="231" customWidth="1"/>
    <col min="8452" max="8452" width="2.85546875" style="231" customWidth="1"/>
    <col min="8453" max="8453" width="3.7109375" style="231" customWidth="1"/>
    <col min="8454" max="8454" width="2.85546875" style="231" customWidth="1"/>
    <col min="8455" max="8455" width="3.28515625" style="231" customWidth="1"/>
    <col min="8456" max="8456" width="2.85546875" style="231" customWidth="1"/>
    <col min="8457" max="8457" width="3.28515625" style="231" customWidth="1"/>
    <col min="8458" max="8458" width="2.85546875" style="231" customWidth="1"/>
    <col min="8459" max="8459" width="3.7109375" style="231" customWidth="1"/>
    <col min="8460" max="8460" width="2.85546875" style="231" customWidth="1"/>
    <col min="8461" max="8461" width="3.28515625" style="231" customWidth="1"/>
    <col min="8462" max="8462" width="2.85546875" style="231" customWidth="1"/>
    <col min="8463" max="8463" width="3.28515625" style="231" customWidth="1"/>
    <col min="8464" max="8464" width="2.85546875" style="231" customWidth="1"/>
    <col min="8465" max="8465" width="4.140625" style="231" customWidth="1"/>
    <col min="8466" max="8466" width="2.85546875" style="231" customWidth="1"/>
    <col min="8467" max="8467" width="3.28515625" style="231" customWidth="1"/>
    <col min="8468" max="8468" width="2.85546875" style="231" customWidth="1"/>
    <col min="8469" max="8469" width="4.140625" style="231" customWidth="1"/>
    <col min="8470" max="8470" width="2.85546875" style="231" customWidth="1"/>
    <col min="8471" max="8471" width="5" style="231" customWidth="1"/>
    <col min="8472" max="8472" width="2.28515625" style="231" customWidth="1"/>
    <col min="8473" max="8473" width="7.7109375" style="231" customWidth="1"/>
    <col min="8474" max="8690" width="7.7109375" style="231"/>
    <col min="8691" max="8691" width="9.28515625" style="231" customWidth="1"/>
    <col min="8692" max="8692" width="11.140625" style="231" customWidth="1"/>
    <col min="8693" max="8694" width="7.7109375" style="231" customWidth="1"/>
    <col min="8695" max="8695" width="4.140625" style="231" customWidth="1"/>
    <col min="8696" max="8696" width="2.85546875" style="231" customWidth="1"/>
    <col min="8697" max="8697" width="4.140625" style="231" customWidth="1"/>
    <col min="8698" max="8698" width="2.85546875" style="231" customWidth="1"/>
    <col min="8699" max="8699" width="4.140625" style="231" customWidth="1"/>
    <col min="8700" max="8700" width="2.85546875" style="231" customWidth="1"/>
    <col min="8701" max="8701" width="3.28515625" style="231" customWidth="1"/>
    <col min="8702" max="8702" width="2.85546875" style="231" customWidth="1"/>
    <col min="8703" max="8703" width="3.28515625" style="231" customWidth="1"/>
    <col min="8704" max="8704" width="2.85546875" style="231" customWidth="1"/>
    <col min="8705" max="8705" width="3.28515625" style="231" customWidth="1"/>
    <col min="8706" max="8706" width="2.85546875" style="231" customWidth="1"/>
    <col min="8707" max="8707" width="4.140625" style="231" customWidth="1"/>
    <col min="8708" max="8708" width="2.85546875" style="231" customWidth="1"/>
    <col min="8709" max="8709" width="3.7109375" style="231" customWidth="1"/>
    <col min="8710" max="8710" width="2.85546875" style="231" customWidth="1"/>
    <col min="8711" max="8711" width="3.28515625" style="231" customWidth="1"/>
    <col min="8712" max="8712" width="2.85546875" style="231" customWidth="1"/>
    <col min="8713" max="8713" width="3.28515625" style="231" customWidth="1"/>
    <col min="8714" max="8714" width="2.85546875" style="231" customWidth="1"/>
    <col min="8715" max="8715" width="3.7109375" style="231" customWidth="1"/>
    <col min="8716" max="8716" width="2.85546875" style="231" customWidth="1"/>
    <col min="8717" max="8717" width="3.28515625" style="231" customWidth="1"/>
    <col min="8718" max="8718" width="2.85546875" style="231" customWidth="1"/>
    <col min="8719" max="8719" width="3.28515625" style="231" customWidth="1"/>
    <col min="8720" max="8720" width="2.85546875" style="231" customWidth="1"/>
    <col min="8721" max="8721" width="4.140625" style="231" customWidth="1"/>
    <col min="8722" max="8722" width="2.85546875" style="231" customWidth="1"/>
    <col min="8723" max="8723" width="3.28515625" style="231" customWidth="1"/>
    <col min="8724" max="8724" width="2.85546875" style="231" customWidth="1"/>
    <col min="8725" max="8725" width="4.140625" style="231" customWidth="1"/>
    <col min="8726" max="8726" width="2.85546875" style="231" customWidth="1"/>
    <col min="8727" max="8727" width="5" style="231" customWidth="1"/>
    <col min="8728" max="8728" width="2.28515625" style="231" customWidth="1"/>
    <col min="8729" max="8729" width="7.7109375" style="231" customWidth="1"/>
    <col min="8730" max="8946" width="7.7109375" style="231"/>
    <col min="8947" max="8947" width="9.28515625" style="231" customWidth="1"/>
    <col min="8948" max="8948" width="11.140625" style="231" customWidth="1"/>
    <col min="8949" max="8950" width="7.7109375" style="231" customWidth="1"/>
    <col min="8951" max="8951" width="4.140625" style="231" customWidth="1"/>
    <col min="8952" max="8952" width="2.85546875" style="231" customWidth="1"/>
    <col min="8953" max="8953" width="4.140625" style="231" customWidth="1"/>
    <col min="8954" max="8954" width="2.85546875" style="231" customWidth="1"/>
    <col min="8955" max="8955" width="4.140625" style="231" customWidth="1"/>
    <col min="8956" max="8956" width="2.85546875" style="231" customWidth="1"/>
    <col min="8957" max="8957" width="3.28515625" style="231" customWidth="1"/>
    <col min="8958" max="8958" width="2.85546875" style="231" customWidth="1"/>
    <col min="8959" max="8959" width="3.28515625" style="231" customWidth="1"/>
    <col min="8960" max="8960" width="2.85546875" style="231" customWidth="1"/>
    <col min="8961" max="8961" width="3.28515625" style="231" customWidth="1"/>
    <col min="8962" max="8962" width="2.85546875" style="231" customWidth="1"/>
    <col min="8963" max="8963" width="4.140625" style="231" customWidth="1"/>
    <col min="8964" max="8964" width="2.85546875" style="231" customWidth="1"/>
    <col min="8965" max="8965" width="3.7109375" style="231" customWidth="1"/>
    <col min="8966" max="8966" width="2.85546875" style="231" customWidth="1"/>
    <col min="8967" max="8967" width="3.28515625" style="231" customWidth="1"/>
    <col min="8968" max="8968" width="2.85546875" style="231" customWidth="1"/>
    <col min="8969" max="8969" width="3.28515625" style="231" customWidth="1"/>
    <col min="8970" max="8970" width="2.85546875" style="231" customWidth="1"/>
    <col min="8971" max="8971" width="3.7109375" style="231" customWidth="1"/>
    <col min="8972" max="8972" width="2.85546875" style="231" customWidth="1"/>
    <col min="8973" max="8973" width="3.28515625" style="231" customWidth="1"/>
    <col min="8974" max="8974" width="2.85546875" style="231" customWidth="1"/>
    <col min="8975" max="8975" width="3.28515625" style="231" customWidth="1"/>
    <col min="8976" max="8976" width="2.85546875" style="231" customWidth="1"/>
    <col min="8977" max="8977" width="4.140625" style="231" customWidth="1"/>
    <col min="8978" max="8978" width="2.85546875" style="231" customWidth="1"/>
    <col min="8979" max="8979" width="3.28515625" style="231" customWidth="1"/>
    <col min="8980" max="8980" width="2.85546875" style="231" customWidth="1"/>
    <col min="8981" max="8981" width="4.140625" style="231" customWidth="1"/>
    <col min="8982" max="8982" width="2.85546875" style="231" customWidth="1"/>
    <col min="8983" max="8983" width="5" style="231" customWidth="1"/>
    <col min="8984" max="8984" width="2.28515625" style="231" customWidth="1"/>
    <col min="8985" max="8985" width="7.7109375" style="231" customWidth="1"/>
    <col min="8986" max="9202" width="7.7109375" style="231"/>
    <col min="9203" max="9203" width="9.28515625" style="231" customWidth="1"/>
    <col min="9204" max="9204" width="11.140625" style="231" customWidth="1"/>
    <col min="9205" max="9206" width="7.7109375" style="231" customWidth="1"/>
    <col min="9207" max="9207" width="4.140625" style="231" customWidth="1"/>
    <col min="9208" max="9208" width="2.85546875" style="231" customWidth="1"/>
    <col min="9209" max="9209" width="4.140625" style="231" customWidth="1"/>
    <col min="9210" max="9210" width="2.85546875" style="231" customWidth="1"/>
    <col min="9211" max="9211" width="4.140625" style="231" customWidth="1"/>
    <col min="9212" max="9212" width="2.85546875" style="231" customWidth="1"/>
    <col min="9213" max="9213" width="3.28515625" style="231" customWidth="1"/>
    <col min="9214" max="9214" width="2.85546875" style="231" customWidth="1"/>
    <col min="9215" max="9215" width="3.28515625" style="231" customWidth="1"/>
    <col min="9216" max="9216" width="2.85546875" style="231" customWidth="1"/>
    <col min="9217" max="9217" width="3.28515625" style="231" customWidth="1"/>
    <col min="9218" max="9218" width="2.85546875" style="231" customWidth="1"/>
    <col min="9219" max="9219" width="4.140625" style="231" customWidth="1"/>
    <col min="9220" max="9220" width="2.85546875" style="231" customWidth="1"/>
    <col min="9221" max="9221" width="3.7109375" style="231" customWidth="1"/>
    <col min="9222" max="9222" width="2.85546875" style="231" customWidth="1"/>
    <col min="9223" max="9223" width="3.28515625" style="231" customWidth="1"/>
    <col min="9224" max="9224" width="2.85546875" style="231" customWidth="1"/>
    <col min="9225" max="9225" width="3.28515625" style="231" customWidth="1"/>
    <col min="9226" max="9226" width="2.85546875" style="231" customWidth="1"/>
    <col min="9227" max="9227" width="3.7109375" style="231" customWidth="1"/>
    <col min="9228" max="9228" width="2.85546875" style="231" customWidth="1"/>
    <col min="9229" max="9229" width="3.28515625" style="231" customWidth="1"/>
    <col min="9230" max="9230" width="2.85546875" style="231" customWidth="1"/>
    <col min="9231" max="9231" width="3.28515625" style="231" customWidth="1"/>
    <col min="9232" max="9232" width="2.85546875" style="231" customWidth="1"/>
    <col min="9233" max="9233" width="4.140625" style="231" customWidth="1"/>
    <col min="9234" max="9234" width="2.85546875" style="231" customWidth="1"/>
    <col min="9235" max="9235" width="3.28515625" style="231" customWidth="1"/>
    <col min="9236" max="9236" width="2.85546875" style="231" customWidth="1"/>
    <col min="9237" max="9237" width="4.140625" style="231" customWidth="1"/>
    <col min="9238" max="9238" width="2.85546875" style="231" customWidth="1"/>
    <col min="9239" max="9239" width="5" style="231" customWidth="1"/>
    <col min="9240" max="9240" width="2.28515625" style="231" customWidth="1"/>
    <col min="9241" max="9241" width="7.7109375" style="231" customWidth="1"/>
    <col min="9242" max="9458" width="7.7109375" style="231"/>
    <col min="9459" max="9459" width="9.28515625" style="231" customWidth="1"/>
    <col min="9460" max="9460" width="11.140625" style="231" customWidth="1"/>
    <col min="9461" max="9462" width="7.7109375" style="231" customWidth="1"/>
    <col min="9463" max="9463" width="4.140625" style="231" customWidth="1"/>
    <col min="9464" max="9464" width="2.85546875" style="231" customWidth="1"/>
    <col min="9465" max="9465" width="4.140625" style="231" customWidth="1"/>
    <col min="9466" max="9466" width="2.85546875" style="231" customWidth="1"/>
    <col min="9467" max="9467" width="4.140625" style="231" customWidth="1"/>
    <col min="9468" max="9468" width="2.85546875" style="231" customWidth="1"/>
    <col min="9469" max="9469" width="3.28515625" style="231" customWidth="1"/>
    <col min="9470" max="9470" width="2.85546875" style="231" customWidth="1"/>
    <col min="9471" max="9471" width="3.28515625" style="231" customWidth="1"/>
    <col min="9472" max="9472" width="2.85546875" style="231" customWidth="1"/>
    <col min="9473" max="9473" width="3.28515625" style="231" customWidth="1"/>
    <col min="9474" max="9474" width="2.85546875" style="231" customWidth="1"/>
    <col min="9475" max="9475" width="4.140625" style="231" customWidth="1"/>
    <col min="9476" max="9476" width="2.85546875" style="231" customWidth="1"/>
    <col min="9477" max="9477" width="3.7109375" style="231" customWidth="1"/>
    <col min="9478" max="9478" width="2.85546875" style="231" customWidth="1"/>
    <col min="9479" max="9479" width="3.28515625" style="231" customWidth="1"/>
    <col min="9480" max="9480" width="2.85546875" style="231" customWidth="1"/>
    <col min="9481" max="9481" width="3.28515625" style="231" customWidth="1"/>
    <col min="9482" max="9482" width="2.85546875" style="231" customWidth="1"/>
    <col min="9483" max="9483" width="3.7109375" style="231" customWidth="1"/>
    <col min="9484" max="9484" width="2.85546875" style="231" customWidth="1"/>
    <col min="9485" max="9485" width="3.28515625" style="231" customWidth="1"/>
    <col min="9486" max="9486" width="2.85546875" style="231" customWidth="1"/>
    <col min="9487" max="9487" width="3.28515625" style="231" customWidth="1"/>
    <col min="9488" max="9488" width="2.85546875" style="231" customWidth="1"/>
    <col min="9489" max="9489" width="4.140625" style="231" customWidth="1"/>
    <col min="9490" max="9490" width="2.85546875" style="231" customWidth="1"/>
    <col min="9491" max="9491" width="3.28515625" style="231" customWidth="1"/>
    <col min="9492" max="9492" width="2.85546875" style="231" customWidth="1"/>
    <col min="9493" max="9493" width="4.140625" style="231" customWidth="1"/>
    <col min="9494" max="9494" width="2.85546875" style="231" customWidth="1"/>
    <col min="9495" max="9495" width="5" style="231" customWidth="1"/>
    <col min="9496" max="9496" width="2.28515625" style="231" customWidth="1"/>
    <col min="9497" max="9497" width="7.7109375" style="231" customWidth="1"/>
    <col min="9498" max="9714" width="7.7109375" style="231"/>
    <col min="9715" max="9715" width="9.28515625" style="231" customWidth="1"/>
    <col min="9716" max="9716" width="11.140625" style="231" customWidth="1"/>
    <col min="9717" max="9718" width="7.7109375" style="231" customWidth="1"/>
    <col min="9719" max="9719" width="4.140625" style="231" customWidth="1"/>
    <col min="9720" max="9720" width="2.85546875" style="231" customWidth="1"/>
    <col min="9721" max="9721" width="4.140625" style="231" customWidth="1"/>
    <col min="9722" max="9722" width="2.85546875" style="231" customWidth="1"/>
    <col min="9723" max="9723" width="4.140625" style="231" customWidth="1"/>
    <col min="9724" max="9724" width="2.85546875" style="231" customWidth="1"/>
    <col min="9725" max="9725" width="3.28515625" style="231" customWidth="1"/>
    <col min="9726" max="9726" width="2.85546875" style="231" customWidth="1"/>
    <col min="9727" max="9727" width="3.28515625" style="231" customWidth="1"/>
    <col min="9728" max="9728" width="2.85546875" style="231" customWidth="1"/>
    <col min="9729" max="9729" width="3.28515625" style="231" customWidth="1"/>
    <col min="9730" max="9730" width="2.85546875" style="231" customWidth="1"/>
    <col min="9731" max="9731" width="4.140625" style="231" customWidth="1"/>
    <col min="9732" max="9732" width="2.85546875" style="231" customWidth="1"/>
    <col min="9733" max="9733" width="3.7109375" style="231" customWidth="1"/>
    <col min="9734" max="9734" width="2.85546875" style="231" customWidth="1"/>
    <col min="9735" max="9735" width="3.28515625" style="231" customWidth="1"/>
    <col min="9736" max="9736" width="2.85546875" style="231" customWidth="1"/>
    <col min="9737" max="9737" width="3.28515625" style="231" customWidth="1"/>
    <col min="9738" max="9738" width="2.85546875" style="231" customWidth="1"/>
    <col min="9739" max="9739" width="3.7109375" style="231" customWidth="1"/>
    <col min="9740" max="9740" width="2.85546875" style="231" customWidth="1"/>
    <col min="9741" max="9741" width="3.28515625" style="231" customWidth="1"/>
    <col min="9742" max="9742" width="2.85546875" style="231" customWidth="1"/>
    <col min="9743" max="9743" width="3.28515625" style="231" customWidth="1"/>
    <col min="9744" max="9744" width="2.85546875" style="231" customWidth="1"/>
    <col min="9745" max="9745" width="4.140625" style="231" customWidth="1"/>
    <col min="9746" max="9746" width="2.85546875" style="231" customWidth="1"/>
    <col min="9747" max="9747" width="3.28515625" style="231" customWidth="1"/>
    <col min="9748" max="9748" width="2.85546875" style="231" customWidth="1"/>
    <col min="9749" max="9749" width="4.140625" style="231" customWidth="1"/>
    <col min="9750" max="9750" width="2.85546875" style="231" customWidth="1"/>
    <col min="9751" max="9751" width="5" style="231" customWidth="1"/>
    <col min="9752" max="9752" width="2.28515625" style="231" customWidth="1"/>
    <col min="9753" max="9753" width="7.7109375" style="231" customWidth="1"/>
    <col min="9754" max="9970" width="7.7109375" style="231"/>
    <col min="9971" max="9971" width="9.28515625" style="231" customWidth="1"/>
    <col min="9972" max="9972" width="11.140625" style="231" customWidth="1"/>
    <col min="9973" max="9974" width="7.7109375" style="231" customWidth="1"/>
    <col min="9975" max="9975" width="4.140625" style="231" customWidth="1"/>
    <col min="9976" max="9976" width="2.85546875" style="231" customWidth="1"/>
    <col min="9977" max="9977" width="4.140625" style="231" customWidth="1"/>
    <col min="9978" max="9978" width="2.85546875" style="231" customWidth="1"/>
    <col min="9979" max="9979" width="4.140625" style="231" customWidth="1"/>
    <col min="9980" max="9980" width="2.85546875" style="231" customWidth="1"/>
    <col min="9981" max="9981" width="3.28515625" style="231" customWidth="1"/>
    <col min="9982" max="9982" width="2.85546875" style="231" customWidth="1"/>
    <col min="9983" max="9983" width="3.28515625" style="231" customWidth="1"/>
    <col min="9984" max="9984" width="2.85546875" style="231" customWidth="1"/>
    <col min="9985" max="9985" width="3.28515625" style="231" customWidth="1"/>
    <col min="9986" max="9986" width="2.85546875" style="231" customWidth="1"/>
    <col min="9987" max="9987" width="4.140625" style="231" customWidth="1"/>
    <col min="9988" max="9988" width="2.85546875" style="231" customWidth="1"/>
    <col min="9989" max="9989" width="3.7109375" style="231" customWidth="1"/>
    <col min="9990" max="9990" width="2.85546875" style="231" customWidth="1"/>
    <col min="9991" max="9991" width="3.28515625" style="231" customWidth="1"/>
    <col min="9992" max="9992" width="2.85546875" style="231" customWidth="1"/>
    <col min="9993" max="9993" width="3.28515625" style="231" customWidth="1"/>
    <col min="9994" max="9994" width="2.85546875" style="231" customWidth="1"/>
    <col min="9995" max="9995" width="3.7109375" style="231" customWidth="1"/>
    <col min="9996" max="9996" width="2.85546875" style="231" customWidth="1"/>
    <col min="9997" max="9997" width="3.28515625" style="231" customWidth="1"/>
    <col min="9998" max="9998" width="2.85546875" style="231" customWidth="1"/>
    <col min="9999" max="9999" width="3.28515625" style="231" customWidth="1"/>
    <col min="10000" max="10000" width="2.85546875" style="231" customWidth="1"/>
    <col min="10001" max="10001" width="4.140625" style="231" customWidth="1"/>
    <col min="10002" max="10002" width="2.85546875" style="231" customWidth="1"/>
    <col min="10003" max="10003" width="3.28515625" style="231" customWidth="1"/>
    <col min="10004" max="10004" width="2.85546875" style="231" customWidth="1"/>
    <col min="10005" max="10005" width="4.140625" style="231" customWidth="1"/>
    <col min="10006" max="10006" width="2.85546875" style="231" customWidth="1"/>
    <col min="10007" max="10007" width="5" style="231" customWidth="1"/>
    <col min="10008" max="10008" width="2.28515625" style="231" customWidth="1"/>
    <col min="10009" max="10009" width="7.7109375" style="231" customWidth="1"/>
    <col min="10010" max="10226" width="7.7109375" style="231"/>
    <col min="10227" max="10227" width="9.28515625" style="231" customWidth="1"/>
    <col min="10228" max="10228" width="11.140625" style="231" customWidth="1"/>
    <col min="10229" max="10230" width="7.7109375" style="231" customWidth="1"/>
    <col min="10231" max="10231" width="4.140625" style="231" customWidth="1"/>
    <col min="10232" max="10232" width="2.85546875" style="231" customWidth="1"/>
    <col min="10233" max="10233" width="4.140625" style="231" customWidth="1"/>
    <col min="10234" max="10234" width="2.85546875" style="231" customWidth="1"/>
    <col min="10235" max="10235" width="4.140625" style="231" customWidth="1"/>
    <col min="10236" max="10236" width="2.85546875" style="231" customWidth="1"/>
    <col min="10237" max="10237" width="3.28515625" style="231" customWidth="1"/>
    <col min="10238" max="10238" width="2.85546875" style="231" customWidth="1"/>
    <col min="10239" max="10239" width="3.28515625" style="231" customWidth="1"/>
    <col min="10240" max="10240" width="2.85546875" style="231" customWidth="1"/>
    <col min="10241" max="10241" width="3.28515625" style="231" customWidth="1"/>
    <col min="10242" max="10242" width="2.85546875" style="231" customWidth="1"/>
    <col min="10243" max="10243" width="4.140625" style="231" customWidth="1"/>
    <col min="10244" max="10244" width="2.85546875" style="231" customWidth="1"/>
    <col min="10245" max="10245" width="3.7109375" style="231" customWidth="1"/>
    <col min="10246" max="10246" width="2.85546875" style="231" customWidth="1"/>
    <col min="10247" max="10247" width="3.28515625" style="231" customWidth="1"/>
    <col min="10248" max="10248" width="2.85546875" style="231" customWidth="1"/>
    <col min="10249" max="10249" width="3.28515625" style="231" customWidth="1"/>
    <col min="10250" max="10250" width="2.85546875" style="231" customWidth="1"/>
    <col min="10251" max="10251" width="3.7109375" style="231" customWidth="1"/>
    <col min="10252" max="10252" width="2.85546875" style="231" customWidth="1"/>
    <col min="10253" max="10253" width="3.28515625" style="231" customWidth="1"/>
    <col min="10254" max="10254" width="2.85546875" style="231" customWidth="1"/>
    <col min="10255" max="10255" width="3.28515625" style="231" customWidth="1"/>
    <col min="10256" max="10256" width="2.85546875" style="231" customWidth="1"/>
    <col min="10257" max="10257" width="4.140625" style="231" customWidth="1"/>
    <col min="10258" max="10258" width="2.85546875" style="231" customWidth="1"/>
    <col min="10259" max="10259" width="3.28515625" style="231" customWidth="1"/>
    <col min="10260" max="10260" width="2.85546875" style="231" customWidth="1"/>
    <col min="10261" max="10261" width="4.140625" style="231" customWidth="1"/>
    <col min="10262" max="10262" width="2.85546875" style="231" customWidth="1"/>
    <col min="10263" max="10263" width="5" style="231" customWidth="1"/>
    <col min="10264" max="10264" width="2.28515625" style="231" customWidth="1"/>
    <col min="10265" max="10265" width="7.7109375" style="231" customWidth="1"/>
    <col min="10266" max="10482" width="7.7109375" style="231"/>
    <col min="10483" max="10483" width="9.28515625" style="231" customWidth="1"/>
    <col min="10484" max="10484" width="11.140625" style="231" customWidth="1"/>
    <col min="10485" max="10486" width="7.7109375" style="231" customWidth="1"/>
    <col min="10487" max="10487" width="4.140625" style="231" customWidth="1"/>
    <col min="10488" max="10488" width="2.85546875" style="231" customWidth="1"/>
    <col min="10489" max="10489" width="4.140625" style="231" customWidth="1"/>
    <col min="10490" max="10490" width="2.85546875" style="231" customWidth="1"/>
    <col min="10491" max="10491" width="4.140625" style="231" customWidth="1"/>
    <col min="10492" max="10492" width="2.85546875" style="231" customWidth="1"/>
    <col min="10493" max="10493" width="3.28515625" style="231" customWidth="1"/>
    <col min="10494" max="10494" width="2.85546875" style="231" customWidth="1"/>
    <col min="10495" max="10495" width="3.28515625" style="231" customWidth="1"/>
    <col min="10496" max="10496" width="2.85546875" style="231" customWidth="1"/>
    <col min="10497" max="10497" width="3.28515625" style="231" customWidth="1"/>
    <col min="10498" max="10498" width="2.85546875" style="231" customWidth="1"/>
    <col min="10499" max="10499" width="4.140625" style="231" customWidth="1"/>
    <col min="10500" max="10500" width="2.85546875" style="231" customWidth="1"/>
    <col min="10501" max="10501" width="3.7109375" style="231" customWidth="1"/>
    <col min="10502" max="10502" width="2.85546875" style="231" customWidth="1"/>
    <col min="10503" max="10503" width="3.28515625" style="231" customWidth="1"/>
    <col min="10504" max="10504" width="2.85546875" style="231" customWidth="1"/>
    <col min="10505" max="10505" width="3.28515625" style="231" customWidth="1"/>
    <col min="10506" max="10506" width="2.85546875" style="231" customWidth="1"/>
    <col min="10507" max="10507" width="3.7109375" style="231" customWidth="1"/>
    <col min="10508" max="10508" width="2.85546875" style="231" customWidth="1"/>
    <col min="10509" max="10509" width="3.28515625" style="231" customWidth="1"/>
    <col min="10510" max="10510" width="2.85546875" style="231" customWidth="1"/>
    <col min="10511" max="10511" width="3.28515625" style="231" customWidth="1"/>
    <col min="10512" max="10512" width="2.85546875" style="231" customWidth="1"/>
    <col min="10513" max="10513" width="4.140625" style="231" customWidth="1"/>
    <col min="10514" max="10514" width="2.85546875" style="231" customWidth="1"/>
    <col min="10515" max="10515" width="3.28515625" style="231" customWidth="1"/>
    <col min="10516" max="10516" width="2.85546875" style="231" customWidth="1"/>
    <col min="10517" max="10517" width="4.140625" style="231" customWidth="1"/>
    <col min="10518" max="10518" width="2.85546875" style="231" customWidth="1"/>
    <col min="10519" max="10519" width="5" style="231" customWidth="1"/>
    <col min="10520" max="10520" width="2.28515625" style="231" customWidth="1"/>
    <col min="10521" max="10521" width="7.7109375" style="231" customWidth="1"/>
    <col min="10522" max="10738" width="7.7109375" style="231"/>
    <col min="10739" max="10739" width="9.28515625" style="231" customWidth="1"/>
    <col min="10740" max="10740" width="11.140625" style="231" customWidth="1"/>
    <col min="10741" max="10742" width="7.7109375" style="231" customWidth="1"/>
    <col min="10743" max="10743" width="4.140625" style="231" customWidth="1"/>
    <col min="10744" max="10744" width="2.85546875" style="231" customWidth="1"/>
    <col min="10745" max="10745" width="4.140625" style="231" customWidth="1"/>
    <col min="10746" max="10746" width="2.85546875" style="231" customWidth="1"/>
    <col min="10747" max="10747" width="4.140625" style="231" customWidth="1"/>
    <col min="10748" max="10748" width="2.85546875" style="231" customWidth="1"/>
    <col min="10749" max="10749" width="3.28515625" style="231" customWidth="1"/>
    <col min="10750" max="10750" width="2.85546875" style="231" customWidth="1"/>
    <col min="10751" max="10751" width="3.28515625" style="231" customWidth="1"/>
    <col min="10752" max="10752" width="2.85546875" style="231" customWidth="1"/>
    <col min="10753" max="10753" width="3.28515625" style="231" customWidth="1"/>
    <col min="10754" max="10754" width="2.85546875" style="231" customWidth="1"/>
    <col min="10755" max="10755" width="4.140625" style="231" customWidth="1"/>
    <col min="10756" max="10756" width="2.85546875" style="231" customWidth="1"/>
    <col min="10757" max="10757" width="3.7109375" style="231" customWidth="1"/>
    <col min="10758" max="10758" width="2.85546875" style="231" customWidth="1"/>
    <col min="10759" max="10759" width="3.28515625" style="231" customWidth="1"/>
    <col min="10760" max="10760" width="2.85546875" style="231" customWidth="1"/>
    <col min="10761" max="10761" width="3.28515625" style="231" customWidth="1"/>
    <col min="10762" max="10762" width="2.85546875" style="231" customWidth="1"/>
    <col min="10763" max="10763" width="3.7109375" style="231" customWidth="1"/>
    <col min="10764" max="10764" width="2.85546875" style="231" customWidth="1"/>
    <col min="10765" max="10765" width="3.28515625" style="231" customWidth="1"/>
    <col min="10766" max="10766" width="2.85546875" style="231" customWidth="1"/>
    <col min="10767" max="10767" width="3.28515625" style="231" customWidth="1"/>
    <col min="10768" max="10768" width="2.85546875" style="231" customWidth="1"/>
    <col min="10769" max="10769" width="4.140625" style="231" customWidth="1"/>
    <col min="10770" max="10770" width="2.85546875" style="231" customWidth="1"/>
    <col min="10771" max="10771" width="3.28515625" style="231" customWidth="1"/>
    <col min="10772" max="10772" width="2.85546875" style="231" customWidth="1"/>
    <col min="10773" max="10773" width="4.140625" style="231" customWidth="1"/>
    <col min="10774" max="10774" width="2.85546875" style="231" customWidth="1"/>
    <col min="10775" max="10775" width="5" style="231" customWidth="1"/>
    <col min="10776" max="10776" width="2.28515625" style="231" customWidth="1"/>
    <col min="10777" max="10777" width="7.7109375" style="231" customWidth="1"/>
    <col min="10778" max="10994" width="7.7109375" style="231"/>
    <col min="10995" max="10995" width="9.28515625" style="231" customWidth="1"/>
    <col min="10996" max="10996" width="11.140625" style="231" customWidth="1"/>
    <col min="10997" max="10998" width="7.7109375" style="231" customWidth="1"/>
    <col min="10999" max="10999" width="4.140625" style="231" customWidth="1"/>
    <col min="11000" max="11000" width="2.85546875" style="231" customWidth="1"/>
    <col min="11001" max="11001" width="4.140625" style="231" customWidth="1"/>
    <col min="11002" max="11002" width="2.85546875" style="231" customWidth="1"/>
    <col min="11003" max="11003" width="4.140625" style="231" customWidth="1"/>
    <col min="11004" max="11004" width="2.85546875" style="231" customWidth="1"/>
    <col min="11005" max="11005" width="3.28515625" style="231" customWidth="1"/>
    <col min="11006" max="11006" width="2.85546875" style="231" customWidth="1"/>
    <col min="11007" max="11007" width="3.28515625" style="231" customWidth="1"/>
    <col min="11008" max="11008" width="2.85546875" style="231" customWidth="1"/>
    <col min="11009" max="11009" width="3.28515625" style="231" customWidth="1"/>
    <col min="11010" max="11010" width="2.85546875" style="231" customWidth="1"/>
    <col min="11011" max="11011" width="4.140625" style="231" customWidth="1"/>
    <col min="11012" max="11012" width="2.85546875" style="231" customWidth="1"/>
    <col min="11013" max="11013" width="3.7109375" style="231" customWidth="1"/>
    <col min="11014" max="11014" width="2.85546875" style="231" customWidth="1"/>
    <col min="11015" max="11015" width="3.28515625" style="231" customWidth="1"/>
    <col min="11016" max="11016" width="2.85546875" style="231" customWidth="1"/>
    <col min="11017" max="11017" width="3.28515625" style="231" customWidth="1"/>
    <col min="11018" max="11018" width="2.85546875" style="231" customWidth="1"/>
    <col min="11019" max="11019" width="3.7109375" style="231" customWidth="1"/>
    <col min="11020" max="11020" width="2.85546875" style="231" customWidth="1"/>
    <col min="11021" max="11021" width="3.28515625" style="231" customWidth="1"/>
    <col min="11022" max="11022" width="2.85546875" style="231" customWidth="1"/>
    <col min="11023" max="11023" width="3.28515625" style="231" customWidth="1"/>
    <col min="11024" max="11024" width="2.85546875" style="231" customWidth="1"/>
    <col min="11025" max="11025" width="4.140625" style="231" customWidth="1"/>
    <col min="11026" max="11026" width="2.85546875" style="231" customWidth="1"/>
    <col min="11027" max="11027" width="3.28515625" style="231" customWidth="1"/>
    <col min="11028" max="11028" width="2.85546875" style="231" customWidth="1"/>
    <col min="11029" max="11029" width="4.140625" style="231" customWidth="1"/>
    <col min="11030" max="11030" width="2.85546875" style="231" customWidth="1"/>
    <col min="11031" max="11031" width="5" style="231" customWidth="1"/>
    <col min="11032" max="11032" width="2.28515625" style="231" customWidth="1"/>
    <col min="11033" max="11033" width="7.7109375" style="231" customWidth="1"/>
    <col min="11034" max="11250" width="7.7109375" style="231"/>
    <col min="11251" max="11251" width="9.28515625" style="231" customWidth="1"/>
    <col min="11252" max="11252" width="11.140625" style="231" customWidth="1"/>
    <col min="11253" max="11254" width="7.7109375" style="231" customWidth="1"/>
    <col min="11255" max="11255" width="4.140625" style="231" customWidth="1"/>
    <col min="11256" max="11256" width="2.85546875" style="231" customWidth="1"/>
    <col min="11257" max="11257" width="4.140625" style="231" customWidth="1"/>
    <col min="11258" max="11258" width="2.85546875" style="231" customWidth="1"/>
    <col min="11259" max="11259" width="4.140625" style="231" customWidth="1"/>
    <col min="11260" max="11260" width="2.85546875" style="231" customWidth="1"/>
    <col min="11261" max="11261" width="3.28515625" style="231" customWidth="1"/>
    <col min="11262" max="11262" width="2.85546875" style="231" customWidth="1"/>
    <col min="11263" max="11263" width="3.28515625" style="231" customWidth="1"/>
    <col min="11264" max="11264" width="2.85546875" style="231" customWidth="1"/>
    <col min="11265" max="11265" width="3.28515625" style="231" customWidth="1"/>
    <col min="11266" max="11266" width="2.85546875" style="231" customWidth="1"/>
    <col min="11267" max="11267" width="4.140625" style="231" customWidth="1"/>
    <col min="11268" max="11268" width="2.85546875" style="231" customWidth="1"/>
    <col min="11269" max="11269" width="3.7109375" style="231" customWidth="1"/>
    <col min="11270" max="11270" width="2.85546875" style="231" customWidth="1"/>
    <col min="11271" max="11271" width="3.28515625" style="231" customWidth="1"/>
    <col min="11272" max="11272" width="2.85546875" style="231" customWidth="1"/>
    <col min="11273" max="11273" width="3.28515625" style="231" customWidth="1"/>
    <col min="11274" max="11274" width="2.85546875" style="231" customWidth="1"/>
    <col min="11275" max="11275" width="3.7109375" style="231" customWidth="1"/>
    <col min="11276" max="11276" width="2.85546875" style="231" customWidth="1"/>
    <col min="11277" max="11277" width="3.28515625" style="231" customWidth="1"/>
    <col min="11278" max="11278" width="2.85546875" style="231" customWidth="1"/>
    <col min="11279" max="11279" width="3.28515625" style="231" customWidth="1"/>
    <col min="11280" max="11280" width="2.85546875" style="231" customWidth="1"/>
    <col min="11281" max="11281" width="4.140625" style="231" customWidth="1"/>
    <col min="11282" max="11282" width="2.85546875" style="231" customWidth="1"/>
    <col min="11283" max="11283" width="3.28515625" style="231" customWidth="1"/>
    <col min="11284" max="11284" width="2.85546875" style="231" customWidth="1"/>
    <col min="11285" max="11285" width="4.140625" style="231" customWidth="1"/>
    <col min="11286" max="11286" width="2.85546875" style="231" customWidth="1"/>
    <col min="11287" max="11287" width="5" style="231" customWidth="1"/>
    <col min="11288" max="11288" width="2.28515625" style="231" customWidth="1"/>
    <col min="11289" max="11289" width="7.7109375" style="231" customWidth="1"/>
    <col min="11290" max="11506" width="7.7109375" style="231"/>
    <col min="11507" max="11507" width="9.28515625" style="231" customWidth="1"/>
    <col min="11508" max="11508" width="11.140625" style="231" customWidth="1"/>
    <col min="11509" max="11510" width="7.7109375" style="231" customWidth="1"/>
    <col min="11511" max="11511" width="4.140625" style="231" customWidth="1"/>
    <col min="11512" max="11512" width="2.85546875" style="231" customWidth="1"/>
    <col min="11513" max="11513" width="4.140625" style="231" customWidth="1"/>
    <col min="11514" max="11514" width="2.85546875" style="231" customWidth="1"/>
    <col min="11515" max="11515" width="4.140625" style="231" customWidth="1"/>
    <col min="11516" max="11516" width="2.85546875" style="231" customWidth="1"/>
    <col min="11517" max="11517" width="3.28515625" style="231" customWidth="1"/>
    <col min="11518" max="11518" width="2.85546875" style="231" customWidth="1"/>
    <col min="11519" max="11519" width="3.28515625" style="231" customWidth="1"/>
    <col min="11520" max="11520" width="2.85546875" style="231" customWidth="1"/>
    <col min="11521" max="11521" width="3.28515625" style="231" customWidth="1"/>
    <col min="11522" max="11522" width="2.85546875" style="231" customWidth="1"/>
    <col min="11523" max="11523" width="4.140625" style="231" customWidth="1"/>
    <col min="11524" max="11524" width="2.85546875" style="231" customWidth="1"/>
    <col min="11525" max="11525" width="3.7109375" style="231" customWidth="1"/>
    <col min="11526" max="11526" width="2.85546875" style="231" customWidth="1"/>
    <col min="11527" max="11527" width="3.28515625" style="231" customWidth="1"/>
    <col min="11528" max="11528" width="2.85546875" style="231" customWidth="1"/>
    <col min="11529" max="11529" width="3.28515625" style="231" customWidth="1"/>
    <col min="11530" max="11530" width="2.85546875" style="231" customWidth="1"/>
    <col min="11531" max="11531" width="3.7109375" style="231" customWidth="1"/>
    <col min="11532" max="11532" width="2.85546875" style="231" customWidth="1"/>
    <col min="11533" max="11533" width="3.28515625" style="231" customWidth="1"/>
    <col min="11534" max="11534" width="2.85546875" style="231" customWidth="1"/>
    <col min="11535" max="11535" width="3.28515625" style="231" customWidth="1"/>
    <col min="11536" max="11536" width="2.85546875" style="231" customWidth="1"/>
    <col min="11537" max="11537" width="4.140625" style="231" customWidth="1"/>
    <col min="11538" max="11538" width="2.85546875" style="231" customWidth="1"/>
    <col min="11539" max="11539" width="3.28515625" style="231" customWidth="1"/>
    <col min="11540" max="11540" width="2.85546875" style="231" customWidth="1"/>
    <col min="11541" max="11541" width="4.140625" style="231" customWidth="1"/>
    <col min="11542" max="11542" width="2.85546875" style="231" customWidth="1"/>
    <col min="11543" max="11543" width="5" style="231" customWidth="1"/>
    <col min="11544" max="11544" width="2.28515625" style="231" customWidth="1"/>
    <col min="11545" max="11545" width="7.7109375" style="231" customWidth="1"/>
    <col min="11546" max="11762" width="7.7109375" style="231"/>
    <col min="11763" max="11763" width="9.28515625" style="231" customWidth="1"/>
    <col min="11764" max="11764" width="11.140625" style="231" customWidth="1"/>
    <col min="11765" max="11766" width="7.7109375" style="231" customWidth="1"/>
    <col min="11767" max="11767" width="4.140625" style="231" customWidth="1"/>
    <col min="11768" max="11768" width="2.85546875" style="231" customWidth="1"/>
    <col min="11769" max="11769" width="4.140625" style="231" customWidth="1"/>
    <col min="11770" max="11770" width="2.85546875" style="231" customWidth="1"/>
    <col min="11771" max="11771" width="4.140625" style="231" customWidth="1"/>
    <col min="11772" max="11772" width="2.85546875" style="231" customWidth="1"/>
    <col min="11773" max="11773" width="3.28515625" style="231" customWidth="1"/>
    <col min="11774" max="11774" width="2.85546875" style="231" customWidth="1"/>
    <col min="11775" max="11775" width="3.28515625" style="231" customWidth="1"/>
    <col min="11776" max="11776" width="2.85546875" style="231" customWidth="1"/>
    <col min="11777" max="11777" width="3.28515625" style="231" customWidth="1"/>
    <col min="11778" max="11778" width="2.85546875" style="231" customWidth="1"/>
    <col min="11779" max="11779" width="4.140625" style="231" customWidth="1"/>
    <col min="11780" max="11780" width="2.85546875" style="231" customWidth="1"/>
    <col min="11781" max="11781" width="3.7109375" style="231" customWidth="1"/>
    <col min="11782" max="11782" width="2.85546875" style="231" customWidth="1"/>
    <col min="11783" max="11783" width="3.28515625" style="231" customWidth="1"/>
    <col min="11784" max="11784" width="2.85546875" style="231" customWidth="1"/>
    <col min="11785" max="11785" width="3.28515625" style="231" customWidth="1"/>
    <col min="11786" max="11786" width="2.85546875" style="231" customWidth="1"/>
    <col min="11787" max="11787" width="3.7109375" style="231" customWidth="1"/>
    <col min="11788" max="11788" width="2.85546875" style="231" customWidth="1"/>
    <col min="11789" max="11789" width="3.28515625" style="231" customWidth="1"/>
    <col min="11790" max="11790" width="2.85546875" style="231" customWidth="1"/>
    <col min="11791" max="11791" width="3.28515625" style="231" customWidth="1"/>
    <col min="11792" max="11792" width="2.85546875" style="231" customWidth="1"/>
    <col min="11793" max="11793" width="4.140625" style="231" customWidth="1"/>
    <col min="11794" max="11794" width="2.85546875" style="231" customWidth="1"/>
    <col min="11795" max="11795" width="3.28515625" style="231" customWidth="1"/>
    <col min="11796" max="11796" width="2.85546875" style="231" customWidth="1"/>
    <col min="11797" max="11797" width="4.140625" style="231" customWidth="1"/>
    <col min="11798" max="11798" width="2.85546875" style="231" customWidth="1"/>
    <col min="11799" max="11799" width="5" style="231" customWidth="1"/>
    <col min="11800" max="11800" width="2.28515625" style="231" customWidth="1"/>
    <col min="11801" max="11801" width="7.7109375" style="231" customWidth="1"/>
    <col min="11802" max="12018" width="7.7109375" style="231"/>
    <col min="12019" max="12019" width="9.28515625" style="231" customWidth="1"/>
    <col min="12020" max="12020" width="11.140625" style="231" customWidth="1"/>
    <col min="12021" max="12022" width="7.7109375" style="231" customWidth="1"/>
    <col min="12023" max="12023" width="4.140625" style="231" customWidth="1"/>
    <col min="12024" max="12024" width="2.85546875" style="231" customWidth="1"/>
    <col min="12025" max="12025" width="4.140625" style="231" customWidth="1"/>
    <col min="12026" max="12026" width="2.85546875" style="231" customWidth="1"/>
    <col min="12027" max="12027" width="4.140625" style="231" customWidth="1"/>
    <col min="12028" max="12028" width="2.85546875" style="231" customWidth="1"/>
    <col min="12029" max="12029" width="3.28515625" style="231" customWidth="1"/>
    <col min="12030" max="12030" width="2.85546875" style="231" customWidth="1"/>
    <col min="12031" max="12031" width="3.28515625" style="231" customWidth="1"/>
    <col min="12032" max="12032" width="2.85546875" style="231" customWidth="1"/>
    <col min="12033" max="12033" width="3.28515625" style="231" customWidth="1"/>
    <col min="12034" max="12034" width="2.85546875" style="231" customWidth="1"/>
    <col min="12035" max="12035" width="4.140625" style="231" customWidth="1"/>
    <col min="12036" max="12036" width="2.85546875" style="231" customWidth="1"/>
    <col min="12037" max="12037" width="3.7109375" style="231" customWidth="1"/>
    <col min="12038" max="12038" width="2.85546875" style="231" customWidth="1"/>
    <col min="12039" max="12039" width="3.28515625" style="231" customWidth="1"/>
    <col min="12040" max="12040" width="2.85546875" style="231" customWidth="1"/>
    <col min="12041" max="12041" width="3.28515625" style="231" customWidth="1"/>
    <col min="12042" max="12042" width="2.85546875" style="231" customWidth="1"/>
    <col min="12043" max="12043" width="3.7109375" style="231" customWidth="1"/>
    <col min="12044" max="12044" width="2.85546875" style="231" customWidth="1"/>
    <col min="12045" max="12045" width="3.28515625" style="231" customWidth="1"/>
    <col min="12046" max="12046" width="2.85546875" style="231" customWidth="1"/>
    <col min="12047" max="12047" width="3.28515625" style="231" customWidth="1"/>
    <col min="12048" max="12048" width="2.85546875" style="231" customWidth="1"/>
    <col min="12049" max="12049" width="4.140625" style="231" customWidth="1"/>
    <col min="12050" max="12050" width="2.85546875" style="231" customWidth="1"/>
    <col min="12051" max="12051" width="3.28515625" style="231" customWidth="1"/>
    <col min="12052" max="12052" width="2.85546875" style="231" customWidth="1"/>
    <col min="12053" max="12053" width="4.140625" style="231" customWidth="1"/>
    <col min="12054" max="12054" width="2.85546875" style="231" customWidth="1"/>
    <col min="12055" max="12055" width="5" style="231" customWidth="1"/>
    <col min="12056" max="12056" width="2.28515625" style="231" customWidth="1"/>
    <col min="12057" max="12057" width="7.7109375" style="231" customWidth="1"/>
    <col min="12058" max="12274" width="7.7109375" style="231"/>
    <col min="12275" max="12275" width="9.28515625" style="231" customWidth="1"/>
    <col min="12276" max="12276" width="11.140625" style="231" customWidth="1"/>
    <col min="12277" max="12278" width="7.7109375" style="231" customWidth="1"/>
    <col min="12279" max="12279" width="4.140625" style="231" customWidth="1"/>
    <col min="12280" max="12280" width="2.85546875" style="231" customWidth="1"/>
    <col min="12281" max="12281" width="4.140625" style="231" customWidth="1"/>
    <col min="12282" max="12282" width="2.85546875" style="231" customWidth="1"/>
    <col min="12283" max="12283" width="4.140625" style="231" customWidth="1"/>
    <col min="12284" max="12284" width="2.85546875" style="231" customWidth="1"/>
    <col min="12285" max="12285" width="3.28515625" style="231" customWidth="1"/>
    <col min="12286" max="12286" width="2.85546875" style="231" customWidth="1"/>
    <col min="12287" max="12287" width="3.28515625" style="231" customWidth="1"/>
    <col min="12288" max="12288" width="2.85546875" style="231" customWidth="1"/>
    <col min="12289" max="12289" width="3.28515625" style="231" customWidth="1"/>
    <col min="12290" max="12290" width="2.85546875" style="231" customWidth="1"/>
    <col min="12291" max="12291" width="4.140625" style="231" customWidth="1"/>
    <col min="12292" max="12292" width="2.85546875" style="231" customWidth="1"/>
    <col min="12293" max="12293" width="3.7109375" style="231" customWidth="1"/>
    <col min="12294" max="12294" width="2.85546875" style="231" customWidth="1"/>
    <col min="12295" max="12295" width="3.28515625" style="231" customWidth="1"/>
    <col min="12296" max="12296" width="2.85546875" style="231" customWidth="1"/>
    <col min="12297" max="12297" width="3.28515625" style="231" customWidth="1"/>
    <col min="12298" max="12298" width="2.85546875" style="231" customWidth="1"/>
    <col min="12299" max="12299" width="3.7109375" style="231" customWidth="1"/>
    <col min="12300" max="12300" width="2.85546875" style="231" customWidth="1"/>
    <col min="12301" max="12301" width="3.28515625" style="231" customWidth="1"/>
    <col min="12302" max="12302" width="2.85546875" style="231" customWidth="1"/>
    <col min="12303" max="12303" width="3.28515625" style="231" customWidth="1"/>
    <col min="12304" max="12304" width="2.85546875" style="231" customWidth="1"/>
    <col min="12305" max="12305" width="4.140625" style="231" customWidth="1"/>
    <col min="12306" max="12306" width="2.85546875" style="231" customWidth="1"/>
    <col min="12307" max="12307" width="3.28515625" style="231" customWidth="1"/>
    <col min="12308" max="12308" width="2.85546875" style="231" customWidth="1"/>
    <col min="12309" max="12309" width="4.140625" style="231" customWidth="1"/>
    <col min="12310" max="12310" width="2.85546875" style="231" customWidth="1"/>
    <col min="12311" max="12311" width="5" style="231" customWidth="1"/>
    <col min="12312" max="12312" width="2.28515625" style="231" customWidth="1"/>
    <col min="12313" max="12313" width="7.7109375" style="231" customWidth="1"/>
    <col min="12314" max="12530" width="7.7109375" style="231"/>
    <col min="12531" max="12531" width="9.28515625" style="231" customWidth="1"/>
    <col min="12532" max="12532" width="11.140625" style="231" customWidth="1"/>
    <col min="12533" max="12534" width="7.7109375" style="231" customWidth="1"/>
    <col min="12535" max="12535" width="4.140625" style="231" customWidth="1"/>
    <col min="12536" max="12536" width="2.85546875" style="231" customWidth="1"/>
    <col min="12537" max="12537" width="4.140625" style="231" customWidth="1"/>
    <col min="12538" max="12538" width="2.85546875" style="231" customWidth="1"/>
    <col min="12539" max="12539" width="4.140625" style="231" customWidth="1"/>
    <col min="12540" max="12540" width="2.85546875" style="231" customWidth="1"/>
    <col min="12541" max="12541" width="3.28515625" style="231" customWidth="1"/>
    <col min="12542" max="12542" width="2.85546875" style="231" customWidth="1"/>
    <col min="12543" max="12543" width="3.28515625" style="231" customWidth="1"/>
    <col min="12544" max="12544" width="2.85546875" style="231" customWidth="1"/>
    <col min="12545" max="12545" width="3.28515625" style="231" customWidth="1"/>
    <col min="12546" max="12546" width="2.85546875" style="231" customWidth="1"/>
    <col min="12547" max="12547" width="4.140625" style="231" customWidth="1"/>
    <col min="12548" max="12548" width="2.85546875" style="231" customWidth="1"/>
    <col min="12549" max="12549" width="3.7109375" style="231" customWidth="1"/>
    <col min="12550" max="12550" width="2.85546875" style="231" customWidth="1"/>
    <col min="12551" max="12551" width="3.28515625" style="231" customWidth="1"/>
    <col min="12552" max="12552" width="2.85546875" style="231" customWidth="1"/>
    <col min="12553" max="12553" width="3.28515625" style="231" customWidth="1"/>
    <col min="12554" max="12554" width="2.85546875" style="231" customWidth="1"/>
    <col min="12555" max="12555" width="3.7109375" style="231" customWidth="1"/>
    <col min="12556" max="12556" width="2.85546875" style="231" customWidth="1"/>
    <col min="12557" max="12557" width="3.28515625" style="231" customWidth="1"/>
    <col min="12558" max="12558" width="2.85546875" style="231" customWidth="1"/>
    <col min="12559" max="12559" width="3.28515625" style="231" customWidth="1"/>
    <col min="12560" max="12560" width="2.85546875" style="231" customWidth="1"/>
    <col min="12561" max="12561" width="4.140625" style="231" customWidth="1"/>
    <col min="12562" max="12562" width="2.85546875" style="231" customWidth="1"/>
    <col min="12563" max="12563" width="3.28515625" style="231" customWidth="1"/>
    <col min="12564" max="12564" width="2.85546875" style="231" customWidth="1"/>
    <col min="12565" max="12565" width="4.140625" style="231" customWidth="1"/>
    <col min="12566" max="12566" width="2.85546875" style="231" customWidth="1"/>
    <col min="12567" max="12567" width="5" style="231" customWidth="1"/>
    <col min="12568" max="12568" width="2.28515625" style="231" customWidth="1"/>
    <col min="12569" max="12569" width="7.7109375" style="231" customWidth="1"/>
    <col min="12570" max="12786" width="7.7109375" style="231"/>
    <col min="12787" max="12787" width="9.28515625" style="231" customWidth="1"/>
    <col min="12788" max="12788" width="11.140625" style="231" customWidth="1"/>
    <col min="12789" max="12790" width="7.7109375" style="231" customWidth="1"/>
    <col min="12791" max="12791" width="4.140625" style="231" customWidth="1"/>
    <col min="12792" max="12792" width="2.85546875" style="231" customWidth="1"/>
    <col min="12793" max="12793" width="4.140625" style="231" customWidth="1"/>
    <col min="12794" max="12794" width="2.85546875" style="231" customWidth="1"/>
    <col min="12795" max="12795" width="4.140625" style="231" customWidth="1"/>
    <col min="12796" max="12796" width="2.85546875" style="231" customWidth="1"/>
    <col min="12797" max="12797" width="3.28515625" style="231" customWidth="1"/>
    <col min="12798" max="12798" width="2.85546875" style="231" customWidth="1"/>
    <col min="12799" max="12799" width="3.28515625" style="231" customWidth="1"/>
    <col min="12800" max="12800" width="2.85546875" style="231" customWidth="1"/>
    <col min="12801" max="12801" width="3.28515625" style="231" customWidth="1"/>
    <col min="12802" max="12802" width="2.85546875" style="231" customWidth="1"/>
    <col min="12803" max="12803" width="4.140625" style="231" customWidth="1"/>
    <col min="12804" max="12804" width="2.85546875" style="231" customWidth="1"/>
    <col min="12805" max="12805" width="3.7109375" style="231" customWidth="1"/>
    <col min="12806" max="12806" width="2.85546875" style="231" customWidth="1"/>
    <col min="12807" max="12807" width="3.28515625" style="231" customWidth="1"/>
    <col min="12808" max="12808" width="2.85546875" style="231" customWidth="1"/>
    <col min="12809" max="12809" width="3.28515625" style="231" customWidth="1"/>
    <col min="12810" max="12810" width="2.85546875" style="231" customWidth="1"/>
    <col min="12811" max="12811" width="3.7109375" style="231" customWidth="1"/>
    <col min="12812" max="12812" width="2.85546875" style="231" customWidth="1"/>
    <col min="12813" max="12813" width="3.28515625" style="231" customWidth="1"/>
    <col min="12814" max="12814" width="2.85546875" style="231" customWidth="1"/>
    <col min="12815" max="12815" width="3.28515625" style="231" customWidth="1"/>
    <col min="12816" max="12816" width="2.85546875" style="231" customWidth="1"/>
    <col min="12817" max="12817" width="4.140625" style="231" customWidth="1"/>
    <col min="12818" max="12818" width="2.85546875" style="231" customWidth="1"/>
    <col min="12819" max="12819" width="3.28515625" style="231" customWidth="1"/>
    <col min="12820" max="12820" width="2.85546875" style="231" customWidth="1"/>
    <col min="12821" max="12821" width="4.140625" style="231" customWidth="1"/>
    <col min="12822" max="12822" width="2.85546875" style="231" customWidth="1"/>
    <col min="12823" max="12823" width="5" style="231" customWidth="1"/>
    <col min="12824" max="12824" width="2.28515625" style="231" customWidth="1"/>
    <col min="12825" max="12825" width="7.7109375" style="231" customWidth="1"/>
    <col min="12826" max="13042" width="7.7109375" style="231"/>
    <col min="13043" max="13043" width="9.28515625" style="231" customWidth="1"/>
    <col min="13044" max="13044" width="11.140625" style="231" customWidth="1"/>
    <col min="13045" max="13046" width="7.7109375" style="231" customWidth="1"/>
    <col min="13047" max="13047" width="4.140625" style="231" customWidth="1"/>
    <col min="13048" max="13048" width="2.85546875" style="231" customWidth="1"/>
    <col min="13049" max="13049" width="4.140625" style="231" customWidth="1"/>
    <col min="13050" max="13050" width="2.85546875" style="231" customWidth="1"/>
    <col min="13051" max="13051" width="4.140625" style="231" customWidth="1"/>
    <col min="13052" max="13052" width="2.85546875" style="231" customWidth="1"/>
    <col min="13053" max="13053" width="3.28515625" style="231" customWidth="1"/>
    <col min="13054" max="13054" width="2.85546875" style="231" customWidth="1"/>
    <col min="13055" max="13055" width="3.28515625" style="231" customWidth="1"/>
    <col min="13056" max="13056" width="2.85546875" style="231" customWidth="1"/>
    <col min="13057" max="13057" width="3.28515625" style="231" customWidth="1"/>
    <col min="13058" max="13058" width="2.85546875" style="231" customWidth="1"/>
    <col min="13059" max="13059" width="4.140625" style="231" customWidth="1"/>
    <col min="13060" max="13060" width="2.85546875" style="231" customWidth="1"/>
    <col min="13061" max="13061" width="3.7109375" style="231" customWidth="1"/>
    <col min="13062" max="13062" width="2.85546875" style="231" customWidth="1"/>
    <col min="13063" max="13063" width="3.28515625" style="231" customWidth="1"/>
    <col min="13064" max="13064" width="2.85546875" style="231" customWidth="1"/>
    <col min="13065" max="13065" width="3.28515625" style="231" customWidth="1"/>
    <col min="13066" max="13066" width="2.85546875" style="231" customWidth="1"/>
    <col min="13067" max="13067" width="3.7109375" style="231" customWidth="1"/>
    <col min="13068" max="13068" width="2.85546875" style="231" customWidth="1"/>
    <col min="13069" max="13069" width="3.28515625" style="231" customWidth="1"/>
    <col min="13070" max="13070" width="2.85546875" style="231" customWidth="1"/>
    <col min="13071" max="13071" width="3.28515625" style="231" customWidth="1"/>
    <col min="13072" max="13072" width="2.85546875" style="231" customWidth="1"/>
    <col min="13073" max="13073" width="4.140625" style="231" customWidth="1"/>
    <col min="13074" max="13074" width="2.85546875" style="231" customWidth="1"/>
    <col min="13075" max="13075" width="3.28515625" style="231" customWidth="1"/>
    <col min="13076" max="13076" width="2.85546875" style="231" customWidth="1"/>
    <col min="13077" max="13077" width="4.140625" style="231" customWidth="1"/>
    <col min="13078" max="13078" width="2.85546875" style="231" customWidth="1"/>
    <col min="13079" max="13079" width="5" style="231" customWidth="1"/>
    <col min="13080" max="13080" width="2.28515625" style="231" customWidth="1"/>
    <col min="13081" max="13081" width="7.7109375" style="231" customWidth="1"/>
    <col min="13082" max="13298" width="7.7109375" style="231"/>
    <col min="13299" max="13299" width="9.28515625" style="231" customWidth="1"/>
    <col min="13300" max="13300" width="11.140625" style="231" customWidth="1"/>
    <col min="13301" max="13302" width="7.7109375" style="231" customWidth="1"/>
    <col min="13303" max="13303" width="4.140625" style="231" customWidth="1"/>
    <col min="13304" max="13304" width="2.85546875" style="231" customWidth="1"/>
    <col min="13305" max="13305" width="4.140625" style="231" customWidth="1"/>
    <col min="13306" max="13306" width="2.85546875" style="231" customWidth="1"/>
    <col min="13307" max="13307" width="4.140625" style="231" customWidth="1"/>
    <col min="13308" max="13308" width="2.85546875" style="231" customWidth="1"/>
    <col min="13309" max="13309" width="3.28515625" style="231" customWidth="1"/>
    <col min="13310" max="13310" width="2.85546875" style="231" customWidth="1"/>
    <col min="13311" max="13311" width="3.28515625" style="231" customWidth="1"/>
    <col min="13312" max="13312" width="2.85546875" style="231" customWidth="1"/>
    <col min="13313" max="13313" width="3.28515625" style="231" customWidth="1"/>
    <col min="13314" max="13314" width="2.85546875" style="231" customWidth="1"/>
    <col min="13315" max="13315" width="4.140625" style="231" customWidth="1"/>
    <col min="13316" max="13316" width="2.85546875" style="231" customWidth="1"/>
    <col min="13317" max="13317" width="3.7109375" style="231" customWidth="1"/>
    <col min="13318" max="13318" width="2.85546875" style="231" customWidth="1"/>
    <col min="13319" max="13319" width="3.28515625" style="231" customWidth="1"/>
    <col min="13320" max="13320" width="2.85546875" style="231" customWidth="1"/>
    <col min="13321" max="13321" width="3.28515625" style="231" customWidth="1"/>
    <col min="13322" max="13322" width="2.85546875" style="231" customWidth="1"/>
    <col min="13323" max="13323" width="3.7109375" style="231" customWidth="1"/>
    <col min="13324" max="13324" width="2.85546875" style="231" customWidth="1"/>
    <col min="13325" max="13325" width="3.28515625" style="231" customWidth="1"/>
    <col min="13326" max="13326" width="2.85546875" style="231" customWidth="1"/>
    <col min="13327" max="13327" width="3.28515625" style="231" customWidth="1"/>
    <col min="13328" max="13328" width="2.85546875" style="231" customWidth="1"/>
    <col min="13329" max="13329" width="4.140625" style="231" customWidth="1"/>
    <col min="13330" max="13330" width="2.85546875" style="231" customWidth="1"/>
    <col min="13331" max="13331" width="3.28515625" style="231" customWidth="1"/>
    <col min="13332" max="13332" width="2.85546875" style="231" customWidth="1"/>
    <col min="13333" max="13333" width="4.140625" style="231" customWidth="1"/>
    <col min="13334" max="13334" width="2.85546875" style="231" customWidth="1"/>
    <col min="13335" max="13335" width="5" style="231" customWidth="1"/>
    <col min="13336" max="13336" width="2.28515625" style="231" customWidth="1"/>
    <col min="13337" max="13337" width="7.7109375" style="231" customWidth="1"/>
    <col min="13338" max="13554" width="7.7109375" style="231"/>
    <col min="13555" max="13555" width="9.28515625" style="231" customWidth="1"/>
    <col min="13556" max="13556" width="11.140625" style="231" customWidth="1"/>
    <col min="13557" max="13558" width="7.7109375" style="231" customWidth="1"/>
    <col min="13559" max="13559" width="4.140625" style="231" customWidth="1"/>
    <col min="13560" max="13560" width="2.85546875" style="231" customWidth="1"/>
    <col min="13561" max="13561" width="4.140625" style="231" customWidth="1"/>
    <col min="13562" max="13562" width="2.85546875" style="231" customWidth="1"/>
    <col min="13563" max="13563" width="4.140625" style="231" customWidth="1"/>
    <col min="13564" max="13564" width="2.85546875" style="231" customWidth="1"/>
    <col min="13565" max="13565" width="3.28515625" style="231" customWidth="1"/>
    <col min="13566" max="13566" width="2.85546875" style="231" customWidth="1"/>
    <col min="13567" max="13567" width="3.28515625" style="231" customWidth="1"/>
    <col min="13568" max="13568" width="2.85546875" style="231" customWidth="1"/>
    <col min="13569" max="13569" width="3.28515625" style="231" customWidth="1"/>
    <col min="13570" max="13570" width="2.85546875" style="231" customWidth="1"/>
    <col min="13571" max="13571" width="4.140625" style="231" customWidth="1"/>
    <col min="13572" max="13572" width="2.85546875" style="231" customWidth="1"/>
    <col min="13573" max="13573" width="3.7109375" style="231" customWidth="1"/>
    <col min="13574" max="13574" width="2.85546875" style="231" customWidth="1"/>
    <col min="13575" max="13575" width="3.28515625" style="231" customWidth="1"/>
    <col min="13576" max="13576" width="2.85546875" style="231" customWidth="1"/>
    <col min="13577" max="13577" width="3.28515625" style="231" customWidth="1"/>
    <col min="13578" max="13578" width="2.85546875" style="231" customWidth="1"/>
    <col min="13579" max="13579" width="3.7109375" style="231" customWidth="1"/>
    <col min="13580" max="13580" width="2.85546875" style="231" customWidth="1"/>
    <col min="13581" max="13581" width="3.28515625" style="231" customWidth="1"/>
    <col min="13582" max="13582" width="2.85546875" style="231" customWidth="1"/>
    <col min="13583" max="13583" width="3.28515625" style="231" customWidth="1"/>
    <col min="13584" max="13584" width="2.85546875" style="231" customWidth="1"/>
    <col min="13585" max="13585" width="4.140625" style="231" customWidth="1"/>
    <col min="13586" max="13586" width="2.85546875" style="231" customWidth="1"/>
    <col min="13587" max="13587" width="3.28515625" style="231" customWidth="1"/>
    <col min="13588" max="13588" width="2.85546875" style="231" customWidth="1"/>
    <col min="13589" max="13589" width="4.140625" style="231" customWidth="1"/>
    <col min="13590" max="13590" width="2.85546875" style="231" customWidth="1"/>
    <col min="13591" max="13591" width="5" style="231" customWidth="1"/>
    <col min="13592" max="13592" width="2.28515625" style="231" customWidth="1"/>
    <col min="13593" max="13593" width="7.7109375" style="231" customWidth="1"/>
    <col min="13594" max="13810" width="7.7109375" style="231"/>
    <col min="13811" max="13811" width="9.28515625" style="231" customWidth="1"/>
    <col min="13812" max="13812" width="11.140625" style="231" customWidth="1"/>
    <col min="13813" max="13814" width="7.7109375" style="231" customWidth="1"/>
    <col min="13815" max="13815" width="4.140625" style="231" customWidth="1"/>
    <col min="13816" max="13816" width="2.85546875" style="231" customWidth="1"/>
    <col min="13817" max="13817" width="4.140625" style="231" customWidth="1"/>
    <col min="13818" max="13818" width="2.85546875" style="231" customWidth="1"/>
    <col min="13819" max="13819" width="4.140625" style="231" customWidth="1"/>
    <col min="13820" max="13820" width="2.85546875" style="231" customWidth="1"/>
    <col min="13821" max="13821" width="3.28515625" style="231" customWidth="1"/>
    <col min="13822" max="13822" width="2.85546875" style="231" customWidth="1"/>
    <col min="13823" max="13823" width="3.28515625" style="231" customWidth="1"/>
    <col min="13824" max="13824" width="2.85546875" style="231" customWidth="1"/>
    <col min="13825" max="13825" width="3.28515625" style="231" customWidth="1"/>
    <col min="13826" max="13826" width="2.85546875" style="231" customWidth="1"/>
    <col min="13827" max="13827" width="4.140625" style="231" customWidth="1"/>
    <col min="13828" max="13828" width="2.85546875" style="231" customWidth="1"/>
    <col min="13829" max="13829" width="3.7109375" style="231" customWidth="1"/>
    <col min="13830" max="13830" width="2.85546875" style="231" customWidth="1"/>
    <col min="13831" max="13831" width="3.28515625" style="231" customWidth="1"/>
    <col min="13832" max="13832" width="2.85546875" style="231" customWidth="1"/>
    <col min="13833" max="13833" width="3.28515625" style="231" customWidth="1"/>
    <col min="13834" max="13834" width="2.85546875" style="231" customWidth="1"/>
    <col min="13835" max="13835" width="3.7109375" style="231" customWidth="1"/>
    <col min="13836" max="13836" width="2.85546875" style="231" customWidth="1"/>
    <col min="13837" max="13837" width="3.28515625" style="231" customWidth="1"/>
    <col min="13838" max="13838" width="2.85546875" style="231" customWidth="1"/>
    <col min="13839" max="13839" width="3.28515625" style="231" customWidth="1"/>
    <col min="13840" max="13840" width="2.85546875" style="231" customWidth="1"/>
    <col min="13841" max="13841" width="4.140625" style="231" customWidth="1"/>
    <col min="13842" max="13842" width="2.85546875" style="231" customWidth="1"/>
    <col min="13843" max="13843" width="3.28515625" style="231" customWidth="1"/>
    <col min="13844" max="13844" width="2.85546875" style="231" customWidth="1"/>
    <col min="13845" max="13845" width="4.140625" style="231" customWidth="1"/>
    <col min="13846" max="13846" width="2.85546875" style="231" customWidth="1"/>
    <col min="13847" max="13847" width="5" style="231" customWidth="1"/>
    <col min="13848" max="13848" width="2.28515625" style="231" customWidth="1"/>
    <col min="13849" max="13849" width="7.7109375" style="231" customWidth="1"/>
    <col min="13850" max="14066" width="7.7109375" style="231"/>
    <col min="14067" max="14067" width="9.28515625" style="231" customWidth="1"/>
    <col min="14068" max="14068" width="11.140625" style="231" customWidth="1"/>
    <col min="14069" max="14070" width="7.7109375" style="231" customWidth="1"/>
    <col min="14071" max="14071" width="4.140625" style="231" customWidth="1"/>
    <col min="14072" max="14072" width="2.85546875" style="231" customWidth="1"/>
    <col min="14073" max="14073" width="4.140625" style="231" customWidth="1"/>
    <col min="14074" max="14074" width="2.85546875" style="231" customWidth="1"/>
    <col min="14075" max="14075" width="4.140625" style="231" customWidth="1"/>
    <col min="14076" max="14076" width="2.85546875" style="231" customWidth="1"/>
    <col min="14077" max="14077" width="3.28515625" style="231" customWidth="1"/>
    <col min="14078" max="14078" width="2.85546875" style="231" customWidth="1"/>
    <col min="14079" max="14079" width="3.28515625" style="231" customWidth="1"/>
    <col min="14080" max="14080" width="2.85546875" style="231" customWidth="1"/>
    <col min="14081" max="14081" width="3.28515625" style="231" customWidth="1"/>
    <col min="14082" max="14082" width="2.85546875" style="231" customWidth="1"/>
    <col min="14083" max="14083" width="4.140625" style="231" customWidth="1"/>
    <col min="14084" max="14084" width="2.85546875" style="231" customWidth="1"/>
    <col min="14085" max="14085" width="3.7109375" style="231" customWidth="1"/>
    <col min="14086" max="14086" width="2.85546875" style="231" customWidth="1"/>
    <col min="14087" max="14087" width="3.28515625" style="231" customWidth="1"/>
    <col min="14088" max="14088" width="2.85546875" style="231" customWidth="1"/>
    <col min="14089" max="14089" width="3.28515625" style="231" customWidth="1"/>
    <col min="14090" max="14090" width="2.85546875" style="231" customWidth="1"/>
    <col min="14091" max="14091" width="3.7109375" style="231" customWidth="1"/>
    <col min="14092" max="14092" width="2.85546875" style="231" customWidth="1"/>
    <col min="14093" max="14093" width="3.28515625" style="231" customWidth="1"/>
    <col min="14094" max="14094" width="2.85546875" style="231" customWidth="1"/>
    <col min="14095" max="14095" width="3.28515625" style="231" customWidth="1"/>
    <col min="14096" max="14096" width="2.85546875" style="231" customWidth="1"/>
    <col min="14097" max="14097" width="4.140625" style="231" customWidth="1"/>
    <col min="14098" max="14098" width="2.85546875" style="231" customWidth="1"/>
    <col min="14099" max="14099" width="3.28515625" style="231" customWidth="1"/>
    <col min="14100" max="14100" width="2.85546875" style="231" customWidth="1"/>
    <col min="14101" max="14101" width="4.140625" style="231" customWidth="1"/>
    <col min="14102" max="14102" width="2.85546875" style="231" customWidth="1"/>
    <col min="14103" max="14103" width="5" style="231" customWidth="1"/>
    <col min="14104" max="14104" width="2.28515625" style="231" customWidth="1"/>
    <col min="14105" max="14105" width="7.7109375" style="231" customWidth="1"/>
    <col min="14106" max="14322" width="7.7109375" style="231"/>
    <col min="14323" max="14323" width="9.28515625" style="231" customWidth="1"/>
    <col min="14324" max="14324" width="11.140625" style="231" customWidth="1"/>
    <col min="14325" max="14326" width="7.7109375" style="231" customWidth="1"/>
    <col min="14327" max="14327" width="4.140625" style="231" customWidth="1"/>
    <col min="14328" max="14328" width="2.85546875" style="231" customWidth="1"/>
    <col min="14329" max="14329" width="4.140625" style="231" customWidth="1"/>
    <col min="14330" max="14330" width="2.85546875" style="231" customWidth="1"/>
    <col min="14331" max="14331" width="4.140625" style="231" customWidth="1"/>
    <col min="14332" max="14332" width="2.85546875" style="231" customWidth="1"/>
    <col min="14333" max="14333" width="3.28515625" style="231" customWidth="1"/>
    <col min="14334" max="14334" width="2.85546875" style="231" customWidth="1"/>
    <col min="14335" max="14335" width="3.28515625" style="231" customWidth="1"/>
    <col min="14336" max="14336" width="2.85546875" style="231" customWidth="1"/>
    <col min="14337" max="14337" width="3.28515625" style="231" customWidth="1"/>
    <col min="14338" max="14338" width="2.85546875" style="231" customWidth="1"/>
    <col min="14339" max="14339" width="4.140625" style="231" customWidth="1"/>
    <col min="14340" max="14340" width="2.85546875" style="231" customWidth="1"/>
    <col min="14341" max="14341" width="3.7109375" style="231" customWidth="1"/>
    <col min="14342" max="14342" width="2.85546875" style="231" customWidth="1"/>
    <col min="14343" max="14343" width="3.28515625" style="231" customWidth="1"/>
    <col min="14344" max="14344" width="2.85546875" style="231" customWidth="1"/>
    <col min="14345" max="14345" width="3.28515625" style="231" customWidth="1"/>
    <col min="14346" max="14346" width="2.85546875" style="231" customWidth="1"/>
    <col min="14347" max="14347" width="3.7109375" style="231" customWidth="1"/>
    <col min="14348" max="14348" width="2.85546875" style="231" customWidth="1"/>
    <col min="14349" max="14349" width="3.28515625" style="231" customWidth="1"/>
    <col min="14350" max="14350" width="2.85546875" style="231" customWidth="1"/>
    <col min="14351" max="14351" width="3.28515625" style="231" customWidth="1"/>
    <col min="14352" max="14352" width="2.85546875" style="231" customWidth="1"/>
    <col min="14353" max="14353" width="4.140625" style="231" customWidth="1"/>
    <col min="14354" max="14354" width="2.85546875" style="231" customWidth="1"/>
    <col min="14355" max="14355" width="3.28515625" style="231" customWidth="1"/>
    <col min="14356" max="14356" width="2.85546875" style="231" customWidth="1"/>
    <col min="14357" max="14357" width="4.140625" style="231" customWidth="1"/>
    <col min="14358" max="14358" width="2.85546875" style="231" customWidth="1"/>
    <col min="14359" max="14359" width="5" style="231" customWidth="1"/>
    <col min="14360" max="14360" width="2.28515625" style="231" customWidth="1"/>
    <col min="14361" max="14361" width="7.7109375" style="231" customWidth="1"/>
    <col min="14362" max="14578" width="7.7109375" style="231"/>
    <col min="14579" max="14579" width="9.28515625" style="231" customWidth="1"/>
    <col min="14580" max="14580" width="11.140625" style="231" customWidth="1"/>
    <col min="14581" max="14582" width="7.7109375" style="231" customWidth="1"/>
    <col min="14583" max="14583" width="4.140625" style="231" customWidth="1"/>
    <col min="14584" max="14584" width="2.85546875" style="231" customWidth="1"/>
    <col min="14585" max="14585" width="4.140625" style="231" customWidth="1"/>
    <col min="14586" max="14586" width="2.85546875" style="231" customWidth="1"/>
    <col min="14587" max="14587" width="4.140625" style="231" customWidth="1"/>
    <col min="14588" max="14588" width="2.85546875" style="231" customWidth="1"/>
    <col min="14589" max="14589" width="3.28515625" style="231" customWidth="1"/>
    <col min="14590" max="14590" width="2.85546875" style="231" customWidth="1"/>
    <col min="14591" max="14591" width="3.28515625" style="231" customWidth="1"/>
    <col min="14592" max="14592" width="2.85546875" style="231" customWidth="1"/>
    <col min="14593" max="14593" width="3.28515625" style="231" customWidth="1"/>
    <col min="14594" max="14594" width="2.85546875" style="231" customWidth="1"/>
    <col min="14595" max="14595" width="4.140625" style="231" customWidth="1"/>
    <col min="14596" max="14596" width="2.85546875" style="231" customWidth="1"/>
    <col min="14597" max="14597" width="3.7109375" style="231" customWidth="1"/>
    <col min="14598" max="14598" width="2.85546875" style="231" customWidth="1"/>
    <col min="14599" max="14599" width="3.28515625" style="231" customWidth="1"/>
    <col min="14600" max="14600" width="2.85546875" style="231" customWidth="1"/>
    <col min="14601" max="14601" width="3.28515625" style="231" customWidth="1"/>
    <col min="14602" max="14602" width="2.85546875" style="231" customWidth="1"/>
    <col min="14603" max="14603" width="3.7109375" style="231" customWidth="1"/>
    <col min="14604" max="14604" width="2.85546875" style="231" customWidth="1"/>
    <col min="14605" max="14605" width="3.28515625" style="231" customWidth="1"/>
    <col min="14606" max="14606" width="2.85546875" style="231" customWidth="1"/>
    <col min="14607" max="14607" width="3.28515625" style="231" customWidth="1"/>
    <col min="14608" max="14608" width="2.85546875" style="231" customWidth="1"/>
    <col min="14609" max="14609" width="4.140625" style="231" customWidth="1"/>
    <col min="14610" max="14610" width="2.85546875" style="231" customWidth="1"/>
    <col min="14611" max="14611" width="3.28515625" style="231" customWidth="1"/>
    <col min="14612" max="14612" width="2.85546875" style="231" customWidth="1"/>
    <col min="14613" max="14613" width="4.140625" style="231" customWidth="1"/>
    <col min="14614" max="14614" width="2.85546875" style="231" customWidth="1"/>
    <col min="14615" max="14615" width="5" style="231" customWidth="1"/>
    <col min="14616" max="14616" width="2.28515625" style="231" customWidth="1"/>
    <col min="14617" max="14617" width="7.7109375" style="231" customWidth="1"/>
    <col min="14618" max="14834" width="7.7109375" style="231"/>
    <col min="14835" max="14835" width="9.28515625" style="231" customWidth="1"/>
    <col min="14836" max="14836" width="11.140625" style="231" customWidth="1"/>
    <col min="14837" max="14838" width="7.7109375" style="231" customWidth="1"/>
    <col min="14839" max="14839" width="4.140625" style="231" customWidth="1"/>
    <col min="14840" max="14840" width="2.85546875" style="231" customWidth="1"/>
    <col min="14841" max="14841" width="4.140625" style="231" customWidth="1"/>
    <col min="14842" max="14842" width="2.85546875" style="231" customWidth="1"/>
    <col min="14843" max="14843" width="4.140625" style="231" customWidth="1"/>
    <col min="14844" max="14844" width="2.85546875" style="231" customWidth="1"/>
    <col min="14845" max="14845" width="3.28515625" style="231" customWidth="1"/>
    <col min="14846" max="14846" width="2.85546875" style="231" customWidth="1"/>
    <col min="14847" max="14847" width="3.28515625" style="231" customWidth="1"/>
    <col min="14848" max="14848" width="2.85546875" style="231" customWidth="1"/>
    <col min="14849" max="14849" width="3.28515625" style="231" customWidth="1"/>
    <col min="14850" max="14850" width="2.85546875" style="231" customWidth="1"/>
    <col min="14851" max="14851" width="4.140625" style="231" customWidth="1"/>
    <col min="14852" max="14852" width="2.85546875" style="231" customWidth="1"/>
    <col min="14853" max="14853" width="3.7109375" style="231" customWidth="1"/>
    <col min="14854" max="14854" width="2.85546875" style="231" customWidth="1"/>
    <col min="14855" max="14855" width="3.28515625" style="231" customWidth="1"/>
    <col min="14856" max="14856" width="2.85546875" style="231" customWidth="1"/>
    <col min="14857" max="14857" width="3.28515625" style="231" customWidth="1"/>
    <col min="14858" max="14858" width="2.85546875" style="231" customWidth="1"/>
    <col min="14859" max="14859" width="3.7109375" style="231" customWidth="1"/>
    <col min="14860" max="14860" width="2.85546875" style="231" customWidth="1"/>
    <col min="14861" max="14861" width="3.28515625" style="231" customWidth="1"/>
    <col min="14862" max="14862" width="2.85546875" style="231" customWidth="1"/>
    <col min="14863" max="14863" width="3.28515625" style="231" customWidth="1"/>
    <col min="14864" max="14864" width="2.85546875" style="231" customWidth="1"/>
    <col min="14865" max="14865" width="4.140625" style="231" customWidth="1"/>
    <col min="14866" max="14866" width="2.85546875" style="231" customWidth="1"/>
    <col min="14867" max="14867" width="3.28515625" style="231" customWidth="1"/>
    <col min="14868" max="14868" width="2.85546875" style="231" customWidth="1"/>
    <col min="14869" max="14869" width="4.140625" style="231" customWidth="1"/>
    <col min="14870" max="14870" width="2.85546875" style="231" customWidth="1"/>
    <col min="14871" max="14871" width="5" style="231" customWidth="1"/>
    <col min="14872" max="14872" width="2.28515625" style="231" customWidth="1"/>
    <col min="14873" max="14873" width="7.7109375" style="231" customWidth="1"/>
    <col min="14874" max="15090" width="7.7109375" style="231"/>
    <col min="15091" max="15091" width="9.28515625" style="231" customWidth="1"/>
    <col min="15092" max="15092" width="11.140625" style="231" customWidth="1"/>
    <col min="15093" max="15094" width="7.7109375" style="231" customWidth="1"/>
    <col min="15095" max="15095" width="4.140625" style="231" customWidth="1"/>
    <col min="15096" max="15096" width="2.85546875" style="231" customWidth="1"/>
    <col min="15097" max="15097" width="4.140625" style="231" customWidth="1"/>
    <col min="15098" max="15098" width="2.85546875" style="231" customWidth="1"/>
    <col min="15099" max="15099" width="4.140625" style="231" customWidth="1"/>
    <col min="15100" max="15100" width="2.85546875" style="231" customWidth="1"/>
    <col min="15101" max="15101" width="3.28515625" style="231" customWidth="1"/>
    <col min="15102" max="15102" width="2.85546875" style="231" customWidth="1"/>
    <col min="15103" max="15103" width="3.28515625" style="231" customWidth="1"/>
    <col min="15104" max="15104" width="2.85546875" style="231" customWidth="1"/>
    <col min="15105" max="15105" width="3.28515625" style="231" customWidth="1"/>
    <col min="15106" max="15106" width="2.85546875" style="231" customWidth="1"/>
    <col min="15107" max="15107" width="4.140625" style="231" customWidth="1"/>
    <col min="15108" max="15108" width="2.85546875" style="231" customWidth="1"/>
    <col min="15109" max="15109" width="3.7109375" style="231" customWidth="1"/>
    <col min="15110" max="15110" width="2.85546875" style="231" customWidth="1"/>
    <col min="15111" max="15111" width="3.28515625" style="231" customWidth="1"/>
    <col min="15112" max="15112" width="2.85546875" style="231" customWidth="1"/>
    <col min="15113" max="15113" width="3.28515625" style="231" customWidth="1"/>
    <col min="15114" max="15114" width="2.85546875" style="231" customWidth="1"/>
    <col min="15115" max="15115" width="3.7109375" style="231" customWidth="1"/>
    <col min="15116" max="15116" width="2.85546875" style="231" customWidth="1"/>
    <col min="15117" max="15117" width="3.28515625" style="231" customWidth="1"/>
    <col min="15118" max="15118" width="2.85546875" style="231" customWidth="1"/>
    <col min="15119" max="15119" width="3.28515625" style="231" customWidth="1"/>
    <col min="15120" max="15120" width="2.85546875" style="231" customWidth="1"/>
    <col min="15121" max="15121" width="4.140625" style="231" customWidth="1"/>
    <col min="15122" max="15122" width="2.85546875" style="231" customWidth="1"/>
    <col min="15123" max="15123" width="3.28515625" style="231" customWidth="1"/>
    <col min="15124" max="15124" width="2.85546875" style="231" customWidth="1"/>
    <col min="15125" max="15125" width="4.140625" style="231" customWidth="1"/>
    <col min="15126" max="15126" width="2.85546875" style="231" customWidth="1"/>
    <col min="15127" max="15127" width="5" style="231" customWidth="1"/>
    <col min="15128" max="15128" width="2.28515625" style="231" customWidth="1"/>
    <col min="15129" max="15129" width="7.7109375" style="231" customWidth="1"/>
    <col min="15130" max="15346" width="7.7109375" style="231"/>
    <col min="15347" max="15347" width="9.28515625" style="231" customWidth="1"/>
    <col min="15348" max="15348" width="11.140625" style="231" customWidth="1"/>
    <col min="15349" max="15350" width="7.7109375" style="231" customWidth="1"/>
    <col min="15351" max="15351" width="4.140625" style="231" customWidth="1"/>
    <col min="15352" max="15352" width="2.85546875" style="231" customWidth="1"/>
    <col min="15353" max="15353" width="4.140625" style="231" customWidth="1"/>
    <col min="15354" max="15354" width="2.85546875" style="231" customWidth="1"/>
    <col min="15355" max="15355" width="4.140625" style="231" customWidth="1"/>
    <col min="15356" max="15356" width="2.85546875" style="231" customWidth="1"/>
    <col min="15357" max="15357" width="3.28515625" style="231" customWidth="1"/>
    <col min="15358" max="15358" width="2.85546875" style="231" customWidth="1"/>
    <col min="15359" max="15359" width="3.28515625" style="231" customWidth="1"/>
    <col min="15360" max="15360" width="2.85546875" style="231" customWidth="1"/>
    <col min="15361" max="15361" width="3.28515625" style="231" customWidth="1"/>
    <col min="15362" max="15362" width="2.85546875" style="231" customWidth="1"/>
    <col min="15363" max="15363" width="4.140625" style="231" customWidth="1"/>
    <col min="15364" max="15364" width="2.85546875" style="231" customWidth="1"/>
    <col min="15365" max="15365" width="3.7109375" style="231" customWidth="1"/>
    <col min="15366" max="15366" width="2.85546875" style="231" customWidth="1"/>
    <col min="15367" max="15367" width="3.28515625" style="231" customWidth="1"/>
    <col min="15368" max="15368" width="2.85546875" style="231" customWidth="1"/>
    <col min="15369" max="15369" width="3.28515625" style="231" customWidth="1"/>
    <col min="15370" max="15370" width="2.85546875" style="231" customWidth="1"/>
    <col min="15371" max="15371" width="3.7109375" style="231" customWidth="1"/>
    <col min="15372" max="15372" width="2.85546875" style="231" customWidth="1"/>
    <col min="15373" max="15373" width="3.28515625" style="231" customWidth="1"/>
    <col min="15374" max="15374" width="2.85546875" style="231" customWidth="1"/>
    <col min="15375" max="15375" width="3.28515625" style="231" customWidth="1"/>
    <col min="15376" max="15376" width="2.85546875" style="231" customWidth="1"/>
    <col min="15377" max="15377" width="4.140625" style="231" customWidth="1"/>
    <col min="15378" max="15378" width="2.85546875" style="231" customWidth="1"/>
    <col min="15379" max="15379" width="3.28515625" style="231" customWidth="1"/>
    <col min="15380" max="15380" width="2.85546875" style="231" customWidth="1"/>
    <col min="15381" max="15381" width="4.140625" style="231" customWidth="1"/>
    <col min="15382" max="15382" width="2.85546875" style="231" customWidth="1"/>
    <col min="15383" max="15383" width="5" style="231" customWidth="1"/>
    <col min="15384" max="15384" width="2.28515625" style="231" customWidth="1"/>
    <col min="15385" max="15385" width="7.7109375" style="231" customWidth="1"/>
    <col min="15386" max="15602" width="7.7109375" style="231"/>
    <col min="15603" max="15603" width="9.28515625" style="231" customWidth="1"/>
    <col min="15604" max="15604" width="11.140625" style="231" customWidth="1"/>
    <col min="15605" max="15606" width="7.7109375" style="231" customWidth="1"/>
    <col min="15607" max="15607" width="4.140625" style="231" customWidth="1"/>
    <col min="15608" max="15608" width="2.85546875" style="231" customWidth="1"/>
    <col min="15609" max="15609" width="4.140625" style="231" customWidth="1"/>
    <col min="15610" max="15610" width="2.85546875" style="231" customWidth="1"/>
    <col min="15611" max="15611" width="4.140625" style="231" customWidth="1"/>
    <col min="15612" max="15612" width="2.85546875" style="231" customWidth="1"/>
    <col min="15613" max="15613" width="3.28515625" style="231" customWidth="1"/>
    <col min="15614" max="15614" width="2.85546875" style="231" customWidth="1"/>
    <col min="15615" max="15615" width="3.28515625" style="231" customWidth="1"/>
    <col min="15616" max="15616" width="2.85546875" style="231" customWidth="1"/>
    <col min="15617" max="15617" width="3.28515625" style="231" customWidth="1"/>
    <col min="15618" max="15618" width="2.85546875" style="231" customWidth="1"/>
    <col min="15619" max="15619" width="4.140625" style="231" customWidth="1"/>
    <col min="15620" max="15620" width="2.85546875" style="231" customWidth="1"/>
    <col min="15621" max="15621" width="3.7109375" style="231" customWidth="1"/>
    <col min="15622" max="15622" width="2.85546875" style="231" customWidth="1"/>
    <col min="15623" max="15623" width="3.28515625" style="231" customWidth="1"/>
    <col min="15624" max="15624" width="2.85546875" style="231" customWidth="1"/>
    <col min="15625" max="15625" width="3.28515625" style="231" customWidth="1"/>
    <col min="15626" max="15626" width="2.85546875" style="231" customWidth="1"/>
    <col min="15627" max="15627" width="3.7109375" style="231" customWidth="1"/>
    <col min="15628" max="15628" width="2.85546875" style="231" customWidth="1"/>
    <col min="15629" max="15629" width="3.28515625" style="231" customWidth="1"/>
    <col min="15630" max="15630" width="2.85546875" style="231" customWidth="1"/>
    <col min="15631" max="15631" width="3.28515625" style="231" customWidth="1"/>
    <col min="15632" max="15632" width="2.85546875" style="231" customWidth="1"/>
    <col min="15633" max="15633" width="4.140625" style="231" customWidth="1"/>
    <col min="15634" max="15634" width="2.85546875" style="231" customWidth="1"/>
    <col min="15635" max="15635" width="3.28515625" style="231" customWidth="1"/>
    <col min="15636" max="15636" width="2.85546875" style="231" customWidth="1"/>
    <col min="15637" max="15637" width="4.140625" style="231" customWidth="1"/>
    <col min="15638" max="15638" width="2.85546875" style="231" customWidth="1"/>
    <col min="15639" max="15639" width="5" style="231" customWidth="1"/>
    <col min="15640" max="15640" width="2.28515625" style="231" customWidth="1"/>
    <col min="15641" max="15641" width="7.7109375" style="231" customWidth="1"/>
    <col min="15642" max="15858" width="7.7109375" style="231"/>
    <col min="15859" max="15859" width="9.28515625" style="231" customWidth="1"/>
    <col min="15860" max="15860" width="11.140625" style="231" customWidth="1"/>
    <col min="15861" max="15862" width="7.7109375" style="231" customWidth="1"/>
    <col min="15863" max="15863" width="4.140625" style="231" customWidth="1"/>
    <col min="15864" max="15864" width="2.85546875" style="231" customWidth="1"/>
    <col min="15865" max="15865" width="4.140625" style="231" customWidth="1"/>
    <col min="15866" max="15866" width="2.85546875" style="231" customWidth="1"/>
    <col min="15867" max="15867" width="4.140625" style="231" customWidth="1"/>
    <col min="15868" max="15868" width="2.85546875" style="231" customWidth="1"/>
    <col min="15869" max="15869" width="3.28515625" style="231" customWidth="1"/>
    <col min="15870" max="15870" width="2.85546875" style="231" customWidth="1"/>
    <col min="15871" max="15871" width="3.28515625" style="231" customWidth="1"/>
    <col min="15872" max="15872" width="2.85546875" style="231" customWidth="1"/>
    <col min="15873" max="15873" width="3.28515625" style="231" customWidth="1"/>
    <col min="15874" max="15874" width="2.85546875" style="231" customWidth="1"/>
    <col min="15875" max="15875" width="4.140625" style="231" customWidth="1"/>
    <col min="15876" max="15876" width="2.85546875" style="231" customWidth="1"/>
    <col min="15877" max="15877" width="3.7109375" style="231" customWidth="1"/>
    <col min="15878" max="15878" width="2.85546875" style="231" customWidth="1"/>
    <col min="15879" max="15879" width="3.28515625" style="231" customWidth="1"/>
    <col min="15880" max="15880" width="2.85546875" style="231" customWidth="1"/>
    <col min="15881" max="15881" width="3.28515625" style="231" customWidth="1"/>
    <col min="15882" max="15882" width="2.85546875" style="231" customWidth="1"/>
    <col min="15883" max="15883" width="3.7109375" style="231" customWidth="1"/>
    <col min="15884" max="15884" width="2.85546875" style="231" customWidth="1"/>
    <col min="15885" max="15885" width="3.28515625" style="231" customWidth="1"/>
    <col min="15886" max="15886" width="2.85546875" style="231" customWidth="1"/>
    <col min="15887" max="15887" width="3.28515625" style="231" customWidth="1"/>
    <col min="15888" max="15888" width="2.85546875" style="231" customWidth="1"/>
    <col min="15889" max="15889" width="4.140625" style="231" customWidth="1"/>
    <col min="15890" max="15890" width="2.85546875" style="231" customWidth="1"/>
    <col min="15891" max="15891" width="3.28515625" style="231" customWidth="1"/>
    <col min="15892" max="15892" width="2.85546875" style="231" customWidth="1"/>
    <col min="15893" max="15893" width="4.140625" style="231" customWidth="1"/>
    <col min="15894" max="15894" width="2.85546875" style="231" customWidth="1"/>
    <col min="15895" max="15895" width="5" style="231" customWidth="1"/>
    <col min="15896" max="15896" width="2.28515625" style="231" customWidth="1"/>
    <col min="15897" max="15897" width="7.7109375" style="231" customWidth="1"/>
    <col min="15898" max="16114" width="7.7109375" style="231"/>
    <col min="16115" max="16115" width="9.28515625" style="231" customWidth="1"/>
    <col min="16116" max="16116" width="11.140625" style="231" customWidth="1"/>
    <col min="16117" max="16118" width="7.7109375" style="231" customWidth="1"/>
    <col min="16119" max="16119" width="4.140625" style="231" customWidth="1"/>
    <col min="16120" max="16120" width="2.85546875" style="231" customWidth="1"/>
    <col min="16121" max="16121" width="4.140625" style="231" customWidth="1"/>
    <col min="16122" max="16122" width="2.85546875" style="231" customWidth="1"/>
    <col min="16123" max="16123" width="4.140625" style="231" customWidth="1"/>
    <col min="16124" max="16124" width="2.85546875" style="231" customWidth="1"/>
    <col min="16125" max="16125" width="3.28515625" style="231" customWidth="1"/>
    <col min="16126" max="16126" width="2.85546875" style="231" customWidth="1"/>
    <col min="16127" max="16127" width="3.28515625" style="231" customWidth="1"/>
    <col min="16128" max="16128" width="2.85546875" style="231" customWidth="1"/>
    <col min="16129" max="16129" width="3.28515625" style="231" customWidth="1"/>
    <col min="16130" max="16130" width="2.85546875" style="231" customWidth="1"/>
    <col min="16131" max="16131" width="4.140625" style="231" customWidth="1"/>
    <col min="16132" max="16132" width="2.85546875" style="231" customWidth="1"/>
    <col min="16133" max="16133" width="3.7109375" style="231" customWidth="1"/>
    <col min="16134" max="16134" width="2.85546875" style="231" customWidth="1"/>
    <col min="16135" max="16135" width="3.28515625" style="231" customWidth="1"/>
    <col min="16136" max="16136" width="2.85546875" style="231" customWidth="1"/>
    <col min="16137" max="16137" width="3.28515625" style="231" customWidth="1"/>
    <col min="16138" max="16138" width="2.85546875" style="231" customWidth="1"/>
    <col min="16139" max="16139" width="3.7109375" style="231" customWidth="1"/>
    <col min="16140" max="16140" width="2.85546875" style="231" customWidth="1"/>
    <col min="16141" max="16141" width="3.28515625" style="231" customWidth="1"/>
    <col min="16142" max="16142" width="2.85546875" style="231" customWidth="1"/>
    <col min="16143" max="16143" width="3.28515625" style="231" customWidth="1"/>
    <col min="16144" max="16144" width="2.85546875" style="231" customWidth="1"/>
    <col min="16145" max="16145" width="4.140625" style="231" customWidth="1"/>
    <col min="16146" max="16146" width="2.85546875" style="231" customWidth="1"/>
    <col min="16147" max="16147" width="3.28515625" style="231" customWidth="1"/>
    <col min="16148" max="16148" width="2.85546875" style="231" customWidth="1"/>
    <col min="16149" max="16149" width="4.140625" style="231" customWidth="1"/>
    <col min="16150" max="16150" width="2.85546875" style="231" customWidth="1"/>
    <col min="16151" max="16151" width="5" style="231" customWidth="1"/>
    <col min="16152" max="16152" width="2.28515625" style="231" customWidth="1"/>
    <col min="16153" max="16153" width="7.7109375" style="231" customWidth="1"/>
    <col min="16154" max="16384" width="7.7109375" style="231"/>
  </cols>
  <sheetData>
    <row r="1" spans="1:38" s="240" customFormat="1" ht="39.75" customHeight="1">
      <c r="A1" s="696" t="s">
        <v>1208</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row>
    <row r="2" spans="1:38" s="240" customFormat="1" ht="32.25" customHeight="1">
      <c r="A2" s="698" t="s">
        <v>1209</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row>
    <row r="3" spans="1:38" s="239" customFormat="1" ht="33" customHeight="1">
      <c r="A3" s="569" t="s">
        <v>1549</v>
      </c>
      <c r="B3" s="569"/>
      <c r="C3" s="569"/>
      <c r="D3" s="569"/>
      <c r="E3" s="569"/>
      <c r="F3" s="569"/>
      <c r="G3" s="569"/>
      <c r="H3" s="569"/>
      <c r="I3" s="569"/>
      <c r="J3" s="569"/>
      <c r="K3" s="569"/>
      <c r="L3" s="569"/>
      <c r="M3" s="569"/>
      <c r="N3" s="569"/>
      <c r="O3" s="569"/>
      <c r="P3" s="569"/>
      <c r="Q3" s="569"/>
      <c r="R3" s="569"/>
      <c r="S3" s="595"/>
      <c r="T3" s="586" t="s">
        <v>1550</v>
      </c>
      <c r="U3" s="570"/>
      <c r="V3" s="570"/>
      <c r="W3" s="570"/>
      <c r="X3" s="570"/>
      <c r="Y3" s="570"/>
      <c r="Z3" s="570"/>
      <c r="AA3" s="570"/>
      <c r="AB3" s="570"/>
      <c r="AC3" s="570"/>
      <c r="AD3" s="570"/>
      <c r="AE3" s="570"/>
      <c r="AF3" s="570"/>
      <c r="AG3" s="570"/>
      <c r="AH3" s="570"/>
      <c r="AI3" s="570"/>
      <c r="AJ3" s="570"/>
    </row>
    <row r="4" spans="1:38" s="237" customFormat="1" ht="155.1" customHeight="1">
      <c r="A4" s="238" t="s">
        <v>634</v>
      </c>
      <c r="B4" s="476" t="s">
        <v>139</v>
      </c>
      <c r="C4" s="477" t="s">
        <v>285</v>
      </c>
      <c r="D4" s="476" t="s">
        <v>268</v>
      </c>
      <c r="E4" s="477" t="s">
        <v>267</v>
      </c>
      <c r="F4" s="476" t="s">
        <v>135</v>
      </c>
      <c r="G4" s="477" t="s">
        <v>266</v>
      </c>
      <c r="H4" s="476" t="s">
        <v>133</v>
      </c>
      <c r="I4" s="477" t="s">
        <v>134</v>
      </c>
      <c r="J4" s="476" t="s">
        <v>265</v>
      </c>
      <c r="K4" s="477" t="s">
        <v>264</v>
      </c>
      <c r="L4" s="476" t="s">
        <v>121</v>
      </c>
      <c r="M4" s="477" t="s">
        <v>122</v>
      </c>
      <c r="N4" s="476" t="s">
        <v>263</v>
      </c>
      <c r="O4" s="477" t="s">
        <v>244</v>
      </c>
      <c r="P4" s="476" t="s">
        <v>90</v>
      </c>
      <c r="Q4" s="477" t="s">
        <v>91</v>
      </c>
      <c r="R4" s="476" t="s">
        <v>262</v>
      </c>
      <c r="S4" s="477" t="s">
        <v>126</v>
      </c>
      <c r="T4" s="476" t="s">
        <v>123</v>
      </c>
      <c r="U4" s="477" t="s">
        <v>124</v>
      </c>
      <c r="V4" s="476" t="s">
        <v>754</v>
      </c>
      <c r="W4" s="477" t="s">
        <v>284</v>
      </c>
      <c r="X4" s="476" t="s">
        <v>261</v>
      </c>
      <c r="Y4" s="477" t="s">
        <v>116</v>
      </c>
      <c r="Z4" s="476" t="s">
        <v>753</v>
      </c>
      <c r="AA4" s="477" t="s">
        <v>260</v>
      </c>
      <c r="AB4" s="476" t="s">
        <v>259</v>
      </c>
      <c r="AC4" s="477" t="s">
        <v>258</v>
      </c>
      <c r="AD4" s="476" t="s">
        <v>257</v>
      </c>
      <c r="AE4" s="477" t="s">
        <v>256</v>
      </c>
      <c r="AF4" s="476" t="s">
        <v>75</v>
      </c>
      <c r="AG4" s="477" t="s">
        <v>255</v>
      </c>
      <c r="AH4" s="476" t="s">
        <v>8</v>
      </c>
      <c r="AI4" s="477" t="s">
        <v>9</v>
      </c>
      <c r="AJ4" s="238" t="s">
        <v>633</v>
      </c>
    </row>
    <row r="5" spans="1:38" s="305" customFormat="1" ht="29.1" customHeight="1">
      <c r="A5" s="484" t="s">
        <v>367</v>
      </c>
      <c r="B5" s="578">
        <v>1288</v>
      </c>
      <c r="C5" s="579"/>
      <c r="D5" s="578">
        <v>1083</v>
      </c>
      <c r="E5" s="579"/>
      <c r="F5" s="578">
        <v>212</v>
      </c>
      <c r="G5" s="579"/>
      <c r="H5" s="578">
        <v>67</v>
      </c>
      <c r="I5" s="579"/>
      <c r="J5" s="578">
        <v>25</v>
      </c>
      <c r="K5" s="579"/>
      <c r="L5" s="578">
        <v>924</v>
      </c>
      <c r="M5" s="579"/>
      <c r="N5" s="578">
        <v>597</v>
      </c>
      <c r="O5" s="579"/>
      <c r="P5" s="578">
        <v>1320</v>
      </c>
      <c r="Q5" s="579"/>
      <c r="R5" s="578">
        <v>66</v>
      </c>
      <c r="S5" s="579"/>
      <c r="T5" s="578">
        <v>281</v>
      </c>
      <c r="U5" s="579"/>
      <c r="V5" s="578">
        <v>60</v>
      </c>
      <c r="W5" s="579"/>
      <c r="X5" s="578">
        <v>24</v>
      </c>
      <c r="Y5" s="579"/>
      <c r="Z5" s="578">
        <v>46</v>
      </c>
      <c r="AA5" s="579"/>
      <c r="AB5" s="578">
        <v>711</v>
      </c>
      <c r="AC5" s="579"/>
      <c r="AD5" s="578">
        <v>660</v>
      </c>
      <c r="AE5" s="579"/>
      <c r="AF5" s="578">
        <v>1743</v>
      </c>
      <c r="AG5" s="579"/>
      <c r="AH5" s="710">
        <f t="shared" ref="AH5:AH24" si="0">SUM(B5:AG5)</f>
        <v>9107</v>
      </c>
      <c r="AI5" s="711"/>
      <c r="AJ5" s="484" t="s">
        <v>56</v>
      </c>
      <c r="AL5" s="363"/>
    </row>
    <row r="6" spans="1:38" s="305" customFormat="1" ht="29.1" customHeight="1">
      <c r="A6" s="484" t="s">
        <v>752</v>
      </c>
      <c r="B6" s="584">
        <v>576</v>
      </c>
      <c r="C6" s="585"/>
      <c r="D6" s="584">
        <v>500</v>
      </c>
      <c r="E6" s="585"/>
      <c r="F6" s="584">
        <v>84</v>
      </c>
      <c r="G6" s="585"/>
      <c r="H6" s="584">
        <v>7</v>
      </c>
      <c r="I6" s="585"/>
      <c r="J6" s="584">
        <v>7</v>
      </c>
      <c r="K6" s="585"/>
      <c r="L6" s="584">
        <v>192</v>
      </c>
      <c r="M6" s="585"/>
      <c r="N6" s="584">
        <v>130</v>
      </c>
      <c r="O6" s="585"/>
      <c r="P6" s="584">
        <v>470</v>
      </c>
      <c r="Q6" s="585"/>
      <c r="R6" s="584">
        <v>9</v>
      </c>
      <c r="S6" s="585"/>
      <c r="T6" s="584">
        <v>9</v>
      </c>
      <c r="U6" s="585"/>
      <c r="V6" s="584">
        <v>0</v>
      </c>
      <c r="W6" s="585"/>
      <c r="X6" s="584">
        <v>0</v>
      </c>
      <c r="Y6" s="585"/>
      <c r="Z6" s="584">
        <v>12</v>
      </c>
      <c r="AA6" s="585"/>
      <c r="AB6" s="584">
        <v>73</v>
      </c>
      <c r="AC6" s="585"/>
      <c r="AD6" s="584">
        <v>378</v>
      </c>
      <c r="AE6" s="585"/>
      <c r="AF6" s="584">
        <v>247</v>
      </c>
      <c r="AG6" s="585"/>
      <c r="AH6" s="710">
        <f t="shared" si="0"/>
        <v>2694</v>
      </c>
      <c r="AI6" s="711"/>
      <c r="AJ6" s="484" t="s">
        <v>807</v>
      </c>
      <c r="AL6" s="363"/>
    </row>
    <row r="7" spans="1:38" s="305" customFormat="1" ht="29.1" customHeight="1">
      <c r="A7" s="484" t="s">
        <v>55</v>
      </c>
      <c r="B7" s="578">
        <v>655</v>
      </c>
      <c r="C7" s="579"/>
      <c r="D7" s="578">
        <v>637</v>
      </c>
      <c r="E7" s="579"/>
      <c r="F7" s="578">
        <v>71</v>
      </c>
      <c r="G7" s="579"/>
      <c r="H7" s="578">
        <v>41</v>
      </c>
      <c r="I7" s="579"/>
      <c r="J7" s="578">
        <v>20</v>
      </c>
      <c r="K7" s="579"/>
      <c r="L7" s="578">
        <v>80</v>
      </c>
      <c r="M7" s="579"/>
      <c r="N7" s="578">
        <v>236</v>
      </c>
      <c r="O7" s="579"/>
      <c r="P7" s="578">
        <v>411</v>
      </c>
      <c r="Q7" s="579"/>
      <c r="R7" s="578">
        <v>34</v>
      </c>
      <c r="S7" s="579"/>
      <c r="T7" s="578">
        <v>85</v>
      </c>
      <c r="U7" s="579"/>
      <c r="V7" s="578">
        <v>5</v>
      </c>
      <c r="W7" s="579"/>
      <c r="X7" s="578">
        <v>0</v>
      </c>
      <c r="Y7" s="579"/>
      <c r="Z7" s="578">
        <v>7</v>
      </c>
      <c r="AA7" s="579"/>
      <c r="AB7" s="578">
        <v>348</v>
      </c>
      <c r="AC7" s="579"/>
      <c r="AD7" s="578">
        <v>255</v>
      </c>
      <c r="AE7" s="579"/>
      <c r="AF7" s="578">
        <v>606</v>
      </c>
      <c r="AG7" s="579"/>
      <c r="AH7" s="710">
        <f t="shared" si="0"/>
        <v>3491</v>
      </c>
      <c r="AI7" s="711"/>
      <c r="AJ7" s="484" t="s">
        <v>54</v>
      </c>
      <c r="AL7" s="363"/>
    </row>
    <row r="8" spans="1:38" ht="29.1" customHeight="1">
      <c r="A8" s="484" t="s">
        <v>53</v>
      </c>
      <c r="B8" s="584">
        <v>522</v>
      </c>
      <c r="C8" s="585"/>
      <c r="D8" s="584">
        <v>503</v>
      </c>
      <c r="E8" s="585"/>
      <c r="F8" s="584">
        <v>19</v>
      </c>
      <c r="G8" s="585"/>
      <c r="H8" s="584">
        <v>4</v>
      </c>
      <c r="I8" s="585"/>
      <c r="J8" s="584">
        <v>4</v>
      </c>
      <c r="K8" s="585"/>
      <c r="L8" s="584">
        <v>238</v>
      </c>
      <c r="M8" s="585"/>
      <c r="N8" s="584">
        <v>127</v>
      </c>
      <c r="O8" s="585"/>
      <c r="P8" s="584">
        <v>340</v>
      </c>
      <c r="Q8" s="585"/>
      <c r="R8" s="584">
        <v>4</v>
      </c>
      <c r="S8" s="585"/>
      <c r="T8" s="584">
        <v>6</v>
      </c>
      <c r="U8" s="585"/>
      <c r="V8" s="584">
        <v>16</v>
      </c>
      <c r="W8" s="585"/>
      <c r="X8" s="584">
        <v>2</v>
      </c>
      <c r="Y8" s="585"/>
      <c r="Z8" s="584">
        <v>4</v>
      </c>
      <c r="AA8" s="585"/>
      <c r="AB8" s="584">
        <v>670</v>
      </c>
      <c r="AC8" s="585"/>
      <c r="AD8" s="584">
        <v>159</v>
      </c>
      <c r="AE8" s="585"/>
      <c r="AF8" s="584">
        <v>22</v>
      </c>
      <c r="AG8" s="585"/>
      <c r="AH8" s="710">
        <f t="shared" si="0"/>
        <v>2640</v>
      </c>
      <c r="AI8" s="711"/>
      <c r="AJ8" s="484" t="s">
        <v>52</v>
      </c>
      <c r="AL8" s="363"/>
    </row>
    <row r="9" spans="1:38" s="305" customFormat="1" ht="29.1" customHeight="1">
      <c r="A9" s="484" t="s">
        <v>365</v>
      </c>
      <c r="B9" s="578">
        <v>420</v>
      </c>
      <c r="C9" s="579"/>
      <c r="D9" s="578">
        <v>368</v>
      </c>
      <c r="E9" s="579"/>
      <c r="F9" s="578">
        <v>95</v>
      </c>
      <c r="G9" s="579"/>
      <c r="H9" s="578">
        <v>31</v>
      </c>
      <c r="I9" s="579"/>
      <c r="J9" s="578">
        <v>2</v>
      </c>
      <c r="K9" s="579"/>
      <c r="L9" s="578">
        <v>308</v>
      </c>
      <c r="M9" s="579"/>
      <c r="N9" s="578">
        <v>327</v>
      </c>
      <c r="O9" s="579"/>
      <c r="P9" s="578">
        <v>512</v>
      </c>
      <c r="Q9" s="579"/>
      <c r="R9" s="578">
        <v>56</v>
      </c>
      <c r="S9" s="579"/>
      <c r="T9" s="578">
        <v>11</v>
      </c>
      <c r="U9" s="579"/>
      <c r="V9" s="578">
        <v>2</v>
      </c>
      <c r="W9" s="579"/>
      <c r="X9" s="578">
        <v>0</v>
      </c>
      <c r="Y9" s="579"/>
      <c r="Z9" s="578">
        <v>15</v>
      </c>
      <c r="AA9" s="579"/>
      <c r="AB9" s="578">
        <v>195</v>
      </c>
      <c r="AC9" s="579"/>
      <c r="AD9" s="578">
        <v>191</v>
      </c>
      <c r="AE9" s="579"/>
      <c r="AF9" s="578">
        <v>585</v>
      </c>
      <c r="AG9" s="579"/>
      <c r="AH9" s="710">
        <f t="shared" si="0"/>
        <v>3118</v>
      </c>
      <c r="AI9" s="711"/>
      <c r="AJ9" s="484" t="s">
        <v>50</v>
      </c>
      <c r="AL9" s="363"/>
    </row>
    <row r="10" spans="1:38" ht="29.1" customHeight="1">
      <c r="A10" s="484" t="s">
        <v>49</v>
      </c>
      <c r="B10" s="584">
        <v>374</v>
      </c>
      <c r="C10" s="585"/>
      <c r="D10" s="584">
        <v>332</v>
      </c>
      <c r="E10" s="585"/>
      <c r="F10" s="584">
        <v>58</v>
      </c>
      <c r="G10" s="585"/>
      <c r="H10" s="584">
        <v>86</v>
      </c>
      <c r="I10" s="585"/>
      <c r="J10" s="584">
        <v>15</v>
      </c>
      <c r="K10" s="585"/>
      <c r="L10" s="584">
        <v>266</v>
      </c>
      <c r="M10" s="585"/>
      <c r="N10" s="584">
        <v>112</v>
      </c>
      <c r="O10" s="585"/>
      <c r="P10" s="584">
        <v>386</v>
      </c>
      <c r="Q10" s="585"/>
      <c r="R10" s="584">
        <v>10</v>
      </c>
      <c r="S10" s="585"/>
      <c r="T10" s="584">
        <v>19</v>
      </c>
      <c r="U10" s="585"/>
      <c r="V10" s="584">
        <v>6</v>
      </c>
      <c r="W10" s="585"/>
      <c r="X10" s="584">
        <v>4</v>
      </c>
      <c r="Y10" s="585"/>
      <c r="Z10" s="584">
        <v>4</v>
      </c>
      <c r="AA10" s="585"/>
      <c r="AB10" s="584">
        <v>214</v>
      </c>
      <c r="AC10" s="585"/>
      <c r="AD10" s="584">
        <v>146</v>
      </c>
      <c r="AE10" s="585"/>
      <c r="AF10" s="584">
        <v>1292</v>
      </c>
      <c r="AG10" s="585"/>
      <c r="AH10" s="710">
        <f t="shared" si="0"/>
        <v>3324</v>
      </c>
      <c r="AI10" s="711"/>
      <c r="AJ10" s="484" t="s">
        <v>48</v>
      </c>
      <c r="AL10" s="363"/>
    </row>
    <row r="11" spans="1:38" s="305" customFormat="1" ht="29.1" customHeight="1">
      <c r="A11" s="484" t="s">
        <v>364</v>
      </c>
      <c r="B11" s="578">
        <v>568</v>
      </c>
      <c r="C11" s="579"/>
      <c r="D11" s="578">
        <v>418</v>
      </c>
      <c r="E11" s="579"/>
      <c r="F11" s="578">
        <v>42</v>
      </c>
      <c r="G11" s="579"/>
      <c r="H11" s="578">
        <v>13</v>
      </c>
      <c r="I11" s="579"/>
      <c r="J11" s="578">
        <v>2</v>
      </c>
      <c r="K11" s="579"/>
      <c r="L11" s="578">
        <v>269</v>
      </c>
      <c r="M11" s="579"/>
      <c r="N11" s="578">
        <v>304</v>
      </c>
      <c r="O11" s="579"/>
      <c r="P11" s="578">
        <v>334</v>
      </c>
      <c r="Q11" s="579"/>
      <c r="R11" s="578">
        <v>11</v>
      </c>
      <c r="S11" s="579"/>
      <c r="T11" s="578">
        <v>14</v>
      </c>
      <c r="U11" s="579"/>
      <c r="V11" s="578">
        <v>11</v>
      </c>
      <c r="W11" s="579"/>
      <c r="X11" s="578">
        <v>1</v>
      </c>
      <c r="Y11" s="579"/>
      <c r="Z11" s="578">
        <v>6</v>
      </c>
      <c r="AA11" s="579"/>
      <c r="AB11" s="578">
        <v>441</v>
      </c>
      <c r="AC11" s="579"/>
      <c r="AD11" s="578">
        <v>357</v>
      </c>
      <c r="AE11" s="579"/>
      <c r="AF11" s="578">
        <v>665</v>
      </c>
      <c r="AG11" s="579"/>
      <c r="AH11" s="710">
        <f t="shared" si="0"/>
        <v>3456</v>
      </c>
      <c r="AI11" s="711"/>
      <c r="AJ11" s="484" t="s">
        <v>46</v>
      </c>
      <c r="AL11" s="363"/>
    </row>
    <row r="12" spans="1:38" s="305" customFormat="1" ht="29.1" customHeight="1">
      <c r="A12" s="484" t="s">
        <v>45</v>
      </c>
      <c r="B12" s="584">
        <v>533</v>
      </c>
      <c r="C12" s="585"/>
      <c r="D12" s="584">
        <v>215</v>
      </c>
      <c r="E12" s="585"/>
      <c r="F12" s="584">
        <v>36</v>
      </c>
      <c r="G12" s="585"/>
      <c r="H12" s="584">
        <v>14</v>
      </c>
      <c r="I12" s="585"/>
      <c r="J12" s="584">
        <v>6</v>
      </c>
      <c r="K12" s="585"/>
      <c r="L12" s="584">
        <v>255</v>
      </c>
      <c r="M12" s="585"/>
      <c r="N12" s="584">
        <v>210</v>
      </c>
      <c r="O12" s="585"/>
      <c r="P12" s="584">
        <v>282</v>
      </c>
      <c r="Q12" s="585"/>
      <c r="R12" s="584">
        <v>44</v>
      </c>
      <c r="S12" s="585"/>
      <c r="T12" s="584">
        <v>43</v>
      </c>
      <c r="U12" s="585"/>
      <c r="V12" s="584">
        <v>40</v>
      </c>
      <c r="W12" s="585"/>
      <c r="X12" s="584">
        <v>0</v>
      </c>
      <c r="Y12" s="585"/>
      <c r="Z12" s="584">
        <v>4</v>
      </c>
      <c r="AA12" s="585"/>
      <c r="AB12" s="584">
        <v>178</v>
      </c>
      <c r="AC12" s="585"/>
      <c r="AD12" s="584">
        <v>144</v>
      </c>
      <c r="AE12" s="585"/>
      <c r="AF12" s="584">
        <v>51</v>
      </c>
      <c r="AG12" s="585"/>
      <c r="AH12" s="710">
        <f t="shared" si="0"/>
        <v>2055</v>
      </c>
      <c r="AI12" s="711"/>
      <c r="AJ12" s="484" t="s">
        <v>44</v>
      </c>
      <c r="AL12" s="363"/>
    </row>
    <row r="13" spans="1:38" s="305" customFormat="1" ht="29.1" customHeight="1">
      <c r="A13" s="484" t="s">
        <v>751</v>
      </c>
      <c r="B13" s="578">
        <v>282</v>
      </c>
      <c r="C13" s="579"/>
      <c r="D13" s="578">
        <v>167</v>
      </c>
      <c r="E13" s="579"/>
      <c r="F13" s="578">
        <v>15</v>
      </c>
      <c r="G13" s="579"/>
      <c r="H13" s="578">
        <v>4</v>
      </c>
      <c r="I13" s="579"/>
      <c r="J13" s="578">
        <v>4</v>
      </c>
      <c r="K13" s="579"/>
      <c r="L13" s="578">
        <v>88</v>
      </c>
      <c r="M13" s="579"/>
      <c r="N13" s="578">
        <v>117</v>
      </c>
      <c r="O13" s="579"/>
      <c r="P13" s="578">
        <v>119</v>
      </c>
      <c r="Q13" s="579"/>
      <c r="R13" s="578">
        <v>6</v>
      </c>
      <c r="S13" s="579"/>
      <c r="T13" s="578">
        <v>8</v>
      </c>
      <c r="U13" s="579"/>
      <c r="V13" s="578">
        <v>6</v>
      </c>
      <c r="W13" s="579"/>
      <c r="X13" s="578">
        <v>6</v>
      </c>
      <c r="Y13" s="579"/>
      <c r="Z13" s="578">
        <v>4</v>
      </c>
      <c r="AA13" s="579"/>
      <c r="AB13" s="578">
        <v>85</v>
      </c>
      <c r="AC13" s="579"/>
      <c r="AD13" s="578">
        <v>87</v>
      </c>
      <c r="AE13" s="579"/>
      <c r="AF13" s="578">
        <v>2</v>
      </c>
      <c r="AG13" s="579"/>
      <c r="AH13" s="710">
        <f t="shared" si="0"/>
        <v>1000</v>
      </c>
      <c r="AI13" s="711"/>
      <c r="AJ13" s="484" t="s">
        <v>42</v>
      </c>
      <c r="AL13" s="363"/>
    </row>
    <row r="14" spans="1:38" s="305" customFormat="1" ht="29.1" customHeight="1">
      <c r="A14" s="488" t="s">
        <v>41</v>
      </c>
      <c r="B14" s="712">
        <v>371</v>
      </c>
      <c r="C14" s="713"/>
      <c r="D14" s="712">
        <v>303</v>
      </c>
      <c r="E14" s="713"/>
      <c r="F14" s="712">
        <v>55</v>
      </c>
      <c r="G14" s="713"/>
      <c r="H14" s="712">
        <v>31</v>
      </c>
      <c r="I14" s="713"/>
      <c r="J14" s="712">
        <v>0</v>
      </c>
      <c r="K14" s="713"/>
      <c r="L14" s="712">
        <v>263</v>
      </c>
      <c r="M14" s="713"/>
      <c r="N14" s="712">
        <v>254</v>
      </c>
      <c r="O14" s="713"/>
      <c r="P14" s="712">
        <v>341</v>
      </c>
      <c r="Q14" s="713"/>
      <c r="R14" s="712">
        <v>12</v>
      </c>
      <c r="S14" s="713"/>
      <c r="T14" s="712">
        <v>8</v>
      </c>
      <c r="U14" s="713"/>
      <c r="V14" s="712">
        <v>5</v>
      </c>
      <c r="W14" s="713"/>
      <c r="X14" s="712">
        <v>5</v>
      </c>
      <c r="Y14" s="713"/>
      <c r="Z14" s="712">
        <v>8</v>
      </c>
      <c r="AA14" s="713"/>
      <c r="AB14" s="712">
        <v>123</v>
      </c>
      <c r="AC14" s="713"/>
      <c r="AD14" s="712">
        <v>78</v>
      </c>
      <c r="AE14" s="713"/>
      <c r="AF14" s="712">
        <v>473</v>
      </c>
      <c r="AG14" s="713"/>
      <c r="AH14" s="714">
        <f t="shared" si="0"/>
        <v>2330</v>
      </c>
      <c r="AI14" s="715"/>
      <c r="AJ14" s="488" t="s">
        <v>40</v>
      </c>
      <c r="AL14" s="363"/>
    </row>
    <row r="15" spans="1:38" s="305" customFormat="1" ht="29.1" customHeight="1">
      <c r="A15" s="484" t="s">
        <v>159</v>
      </c>
      <c r="B15" s="578">
        <v>153</v>
      </c>
      <c r="C15" s="579"/>
      <c r="D15" s="578">
        <v>117</v>
      </c>
      <c r="E15" s="579"/>
      <c r="F15" s="578">
        <v>42</v>
      </c>
      <c r="G15" s="579"/>
      <c r="H15" s="578">
        <v>8</v>
      </c>
      <c r="I15" s="579"/>
      <c r="J15" s="578">
        <v>0</v>
      </c>
      <c r="K15" s="579"/>
      <c r="L15" s="578">
        <v>114</v>
      </c>
      <c r="M15" s="579"/>
      <c r="N15" s="578">
        <v>40</v>
      </c>
      <c r="O15" s="579"/>
      <c r="P15" s="578">
        <v>144</v>
      </c>
      <c r="Q15" s="579"/>
      <c r="R15" s="578">
        <v>16</v>
      </c>
      <c r="S15" s="579"/>
      <c r="T15" s="578">
        <v>6</v>
      </c>
      <c r="U15" s="579"/>
      <c r="V15" s="578">
        <v>12</v>
      </c>
      <c r="W15" s="579"/>
      <c r="X15" s="578">
        <v>0</v>
      </c>
      <c r="Y15" s="579"/>
      <c r="Z15" s="578">
        <v>5</v>
      </c>
      <c r="AA15" s="579"/>
      <c r="AB15" s="578">
        <v>60</v>
      </c>
      <c r="AC15" s="579"/>
      <c r="AD15" s="578">
        <v>63</v>
      </c>
      <c r="AE15" s="579"/>
      <c r="AF15" s="578">
        <v>140</v>
      </c>
      <c r="AG15" s="579"/>
      <c r="AH15" s="710">
        <f t="shared" si="0"/>
        <v>920</v>
      </c>
      <c r="AI15" s="711"/>
      <c r="AJ15" s="484" t="s">
        <v>38</v>
      </c>
      <c r="AL15" s="363"/>
    </row>
    <row r="16" spans="1:38" s="305" customFormat="1" ht="29.1" customHeight="1">
      <c r="A16" s="484" t="s">
        <v>37</v>
      </c>
      <c r="B16" s="584">
        <v>400</v>
      </c>
      <c r="C16" s="585"/>
      <c r="D16" s="584">
        <v>309</v>
      </c>
      <c r="E16" s="585"/>
      <c r="F16" s="584">
        <v>36</v>
      </c>
      <c r="G16" s="585"/>
      <c r="H16" s="584">
        <v>2</v>
      </c>
      <c r="I16" s="585"/>
      <c r="J16" s="584">
        <v>0</v>
      </c>
      <c r="K16" s="585"/>
      <c r="L16" s="584">
        <v>250</v>
      </c>
      <c r="M16" s="585"/>
      <c r="N16" s="584">
        <v>181</v>
      </c>
      <c r="O16" s="585"/>
      <c r="P16" s="584">
        <v>348</v>
      </c>
      <c r="Q16" s="585"/>
      <c r="R16" s="584">
        <v>2</v>
      </c>
      <c r="S16" s="585"/>
      <c r="T16" s="584">
        <v>0</v>
      </c>
      <c r="U16" s="585"/>
      <c r="V16" s="584">
        <v>4</v>
      </c>
      <c r="W16" s="585"/>
      <c r="X16" s="584">
        <v>0</v>
      </c>
      <c r="Y16" s="585"/>
      <c r="Z16" s="584">
        <v>10</v>
      </c>
      <c r="AA16" s="585"/>
      <c r="AB16" s="584">
        <v>157</v>
      </c>
      <c r="AC16" s="585"/>
      <c r="AD16" s="584">
        <v>82</v>
      </c>
      <c r="AE16" s="585"/>
      <c r="AF16" s="584">
        <v>139</v>
      </c>
      <c r="AG16" s="585"/>
      <c r="AH16" s="710">
        <f t="shared" si="0"/>
        <v>1920</v>
      </c>
      <c r="AI16" s="711"/>
      <c r="AJ16" s="484" t="s">
        <v>36</v>
      </c>
      <c r="AL16" s="363"/>
    </row>
    <row r="17" spans="1:38" s="305" customFormat="1" ht="29.1" customHeight="1">
      <c r="A17" s="484" t="s">
        <v>35</v>
      </c>
      <c r="B17" s="578">
        <v>364</v>
      </c>
      <c r="C17" s="579"/>
      <c r="D17" s="578">
        <v>189</v>
      </c>
      <c r="E17" s="579"/>
      <c r="F17" s="578">
        <v>37</v>
      </c>
      <c r="G17" s="579"/>
      <c r="H17" s="578">
        <v>7</v>
      </c>
      <c r="I17" s="579"/>
      <c r="J17" s="578">
        <v>4</v>
      </c>
      <c r="K17" s="579"/>
      <c r="L17" s="578">
        <v>190</v>
      </c>
      <c r="M17" s="579"/>
      <c r="N17" s="578">
        <v>141</v>
      </c>
      <c r="O17" s="579"/>
      <c r="P17" s="578">
        <v>273</v>
      </c>
      <c r="Q17" s="579"/>
      <c r="R17" s="578">
        <v>31</v>
      </c>
      <c r="S17" s="579"/>
      <c r="T17" s="578">
        <v>11</v>
      </c>
      <c r="U17" s="579"/>
      <c r="V17" s="578">
        <v>20</v>
      </c>
      <c r="W17" s="579"/>
      <c r="X17" s="578">
        <v>2</v>
      </c>
      <c r="Y17" s="579"/>
      <c r="Z17" s="578">
        <v>15</v>
      </c>
      <c r="AA17" s="579"/>
      <c r="AB17" s="578">
        <v>175</v>
      </c>
      <c r="AC17" s="579"/>
      <c r="AD17" s="578">
        <v>126</v>
      </c>
      <c r="AE17" s="579"/>
      <c r="AF17" s="578">
        <v>355</v>
      </c>
      <c r="AG17" s="579"/>
      <c r="AH17" s="710">
        <f t="shared" si="0"/>
        <v>1940</v>
      </c>
      <c r="AI17" s="711"/>
      <c r="AJ17" s="484" t="s">
        <v>34</v>
      </c>
      <c r="AL17" s="363"/>
    </row>
    <row r="18" spans="1:38" s="305" customFormat="1" ht="29.1" customHeight="1">
      <c r="A18" s="484" t="s">
        <v>750</v>
      </c>
      <c r="B18" s="584">
        <v>235</v>
      </c>
      <c r="C18" s="585"/>
      <c r="D18" s="584">
        <v>157</v>
      </c>
      <c r="E18" s="585"/>
      <c r="F18" s="584">
        <v>50</v>
      </c>
      <c r="G18" s="585"/>
      <c r="H18" s="584">
        <v>12</v>
      </c>
      <c r="I18" s="585"/>
      <c r="J18" s="584">
        <v>0</v>
      </c>
      <c r="K18" s="585"/>
      <c r="L18" s="584">
        <v>196</v>
      </c>
      <c r="M18" s="585"/>
      <c r="N18" s="584">
        <v>206</v>
      </c>
      <c r="O18" s="585"/>
      <c r="P18" s="584">
        <v>183</v>
      </c>
      <c r="Q18" s="585"/>
      <c r="R18" s="584">
        <v>16</v>
      </c>
      <c r="S18" s="585"/>
      <c r="T18" s="584">
        <v>16</v>
      </c>
      <c r="U18" s="585"/>
      <c r="V18" s="584">
        <v>26</v>
      </c>
      <c r="W18" s="585"/>
      <c r="X18" s="584">
        <v>5</v>
      </c>
      <c r="Y18" s="585"/>
      <c r="Z18" s="584">
        <v>5</v>
      </c>
      <c r="AA18" s="585"/>
      <c r="AB18" s="584">
        <v>107</v>
      </c>
      <c r="AC18" s="585"/>
      <c r="AD18" s="584">
        <v>79</v>
      </c>
      <c r="AE18" s="585"/>
      <c r="AF18" s="584">
        <v>167</v>
      </c>
      <c r="AG18" s="585"/>
      <c r="AH18" s="710">
        <f t="shared" si="0"/>
        <v>1460</v>
      </c>
      <c r="AI18" s="711"/>
      <c r="AJ18" s="484" t="s">
        <v>1527</v>
      </c>
      <c r="AL18" s="363"/>
    </row>
    <row r="19" spans="1:38" s="305" customFormat="1" ht="29.1" customHeight="1">
      <c r="A19" s="484" t="s">
        <v>31</v>
      </c>
      <c r="B19" s="578">
        <v>314</v>
      </c>
      <c r="C19" s="579"/>
      <c r="D19" s="578">
        <v>435</v>
      </c>
      <c r="E19" s="579"/>
      <c r="F19" s="578">
        <v>91</v>
      </c>
      <c r="G19" s="579"/>
      <c r="H19" s="578">
        <v>7</v>
      </c>
      <c r="I19" s="579"/>
      <c r="J19" s="578">
        <v>0</v>
      </c>
      <c r="K19" s="579"/>
      <c r="L19" s="578">
        <v>212</v>
      </c>
      <c r="M19" s="579"/>
      <c r="N19" s="578">
        <v>187</v>
      </c>
      <c r="O19" s="579"/>
      <c r="P19" s="578">
        <v>329</v>
      </c>
      <c r="Q19" s="579"/>
      <c r="R19" s="578">
        <v>11</v>
      </c>
      <c r="S19" s="579"/>
      <c r="T19" s="578">
        <v>4</v>
      </c>
      <c r="U19" s="579"/>
      <c r="V19" s="578">
        <v>0</v>
      </c>
      <c r="W19" s="579"/>
      <c r="X19" s="578">
        <v>0</v>
      </c>
      <c r="Y19" s="579"/>
      <c r="Z19" s="578">
        <v>10</v>
      </c>
      <c r="AA19" s="579"/>
      <c r="AB19" s="578">
        <v>255</v>
      </c>
      <c r="AC19" s="579"/>
      <c r="AD19" s="578">
        <v>168</v>
      </c>
      <c r="AE19" s="579"/>
      <c r="AF19" s="578">
        <v>892</v>
      </c>
      <c r="AG19" s="579"/>
      <c r="AH19" s="710">
        <f t="shared" si="0"/>
        <v>2915</v>
      </c>
      <c r="AI19" s="711"/>
      <c r="AJ19" s="484" t="s">
        <v>30</v>
      </c>
      <c r="AL19" s="363"/>
    </row>
    <row r="20" spans="1:38" s="305" customFormat="1" ht="29.1" customHeight="1">
      <c r="A20" s="484" t="s">
        <v>29</v>
      </c>
      <c r="B20" s="584">
        <v>234</v>
      </c>
      <c r="C20" s="585"/>
      <c r="D20" s="584">
        <v>267</v>
      </c>
      <c r="E20" s="585"/>
      <c r="F20" s="584">
        <v>17</v>
      </c>
      <c r="G20" s="585"/>
      <c r="H20" s="584">
        <v>10</v>
      </c>
      <c r="I20" s="585"/>
      <c r="J20" s="584">
        <v>2</v>
      </c>
      <c r="K20" s="585"/>
      <c r="L20" s="584">
        <v>106</v>
      </c>
      <c r="M20" s="585"/>
      <c r="N20" s="584">
        <v>104</v>
      </c>
      <c r="O20" s="585"/>
      <c r="P20" s="584">
        <v>191</v>
      </c>
      <c r="Q20" s="585"/>
      <c r="R20" s="584">
        <v>10</v>
      </c>
      <c r="S20" s="585"/>
      <c r="T20" s="584">
        <v>10</v>
      </c>
      <c r="U20" s="585"/>
      <c r="V20" s="584">
        <v>10</v>
      </c>
      <c r="W20" s="585"/>
      <c r="X20" s="584">
        <v>0</v>
      </c>
      <c r="Y20" s="585"/>
      <c r="Z20" s="584">
        <v>10</v>
      </c>
      <c r="AA20" s="585"/>
      <c r="AB20" s="584">
        <v>65</v>
      </c>
      <c r="AC20" s="585"/>
      <c r="AD20" s="584">
        <v>140</v>
      </c>
      <c r="AE20" s="585"/>
      <c r="AF20" s="584">
        <v>124</v>
      </c>
      <c r="AG20" s="585"/>
      <c r="AH20" s="710">
        <f t="shared" si="0"/>
        <v>1300</v>
      </c>
      <c r="AI20" s="711"/>
      <c r="AJ20" s="484" t="s">
        <v>28</v>
      </c>
      <c r="AL20" s="363"/>
    </row>
    <row r="21" spans="1:38" s="305" customFormat="1" ht="29.1" customHeight="1">
      <c r="A21" s="484" t="s">
        <v>27</v>
      </c>
      <c r="B21" s="578">
        <v>349</v>
      </c>
      <c r="C21" s="579"/>
      <c r="D21" s="578">
        <v>272</v>
      </c>
      <c r="E21" s="579"/>
      <c r="F21" s="578">
        <v>0</v>
      </c>
      <c r="G21" s="579"/>
      <c r="H21" s="578">
        <v>0</v>
      </c>
      <c r="I21" s="579"/>
      <c r="J21" s="578">
        <v>0</v>
      </c>
      <c r="K21" s="579"/>
      <c r="L21" s="578">
        <v>176</v>
      </c>
      <c r="M21" s="579"/>
      <c r="N21" s="578">
        <v>157</v>
      </c>
      <c r="O21" s="579"/>
      <c r="P21" s="578">
        <v>169</v>
      </c>
      <c r="Q21" s="579"/>
      <c r="R21" s="578">
        <v>0</v>
      </c>
      <c r="S21" s="579"/>
      <c r="T21" s="578">
        <v>0</v>
      </c>
      <c r="U21" s="579"/>
      <c r="V21" s="578">
        <v>0</v>
      </c>
      <c r="W21" s="579"/>
      <c r="X21" s="578">
        <v>0</v>
      </c>
      <c r="Y21" s="579"/>
      <c r="Z21" s="578">
        <v>0</v>
      </c>
      <c r="AA21" s="579"/>
      <c r="AB21" s="578">
        <v>100</v>
      </c>
      <c r="AC21" s="579"/>
      <c r="AD21" s="578">
        <v>59</v>
      </c>
      <c r="AE21" s="579"/>
      <c r="AF21" s="578">
        <v>13</v>
      </c>
      <c r="AG21" s="579"/>
      <c r="AH21" s="710">
        <f t="shared" si="0"/>
        <v>1295</v>
      </c>
      <c r="AI21" s="711"/>
      <c r="AJ21" s="484" t="s">
        <v>26</v>
      </c>
      <c r="AL21" s="363"/>
    </row>
    <row r="22" spans="1:38" s="305" customFormat="1" ht="29.1" customHeight="1">
      <c r="A22" s="484" t="s">
        <v>25</v>
      </c>
      <c r="B22" s="584">
        <v>302</v>
      </c>
      <c r="C22" s="585"/>
      <c r="D22" s="584">
        <v>258</v>
      </c>
      <c r="E22" s="585"/>
      <c r="F22" s="584">
        <v>52</v>
      </c>
      <c r="G22" s="585"/>
      <c r="H22" s="584">
        <v>13</v>
      </c>
      <c r="I22" s="585"/>
      <c r="J22" s="584">
        <v>6</v>
      </c>
      <c r="K22" s="585"/>
      <c r="L22" s="584">
        <v>136</v>
      </c>
      <c r="M22" s="585"/>
      <c r="N22" s="584">
        <v>68</v>
      </c>
      <c r="O22" s="585"/>
      <c r="P22" s="584">
        <v>238</v>
      </c>
      <c r="Q22" s="585"/>
      <c r="R22" s="584">
        <v>11</v>
      </c>
      <c r="S22" s="585"/>
      <c r="T22" s="584">
        <v>9</v>
      </c>
      <c r="U22" s="585"/>
      <c r="V22" s="584">
        <v>15</v>
      </c>
      <c r="W22" s="585"/>
      <c r="X22" s="584">
        <v>5</v>
      </c>
      <c r="Y22" s="585"/>
      <c r="Z22" s="584">
        <v>8</v>
      </c>
      <c r="AA22" s="585"/>
      <c r="AB22" s="584">
        <v>106</v>
      </c>
      <c r="AC22" s="585"/>
      <c r="AD22" s="584">
        <v>103</v>
      </c>
      <c r="AE22" s="585"/>
      <c r="AF22" s="584">
        <v>0</v>
      </c>
      <c r="AG22" s="585"/>
      <c r="AH22" s="710">
        <f t="shared" si="0"/>
        <v>1330</v>
      </c>
      <c r="AI22" s="711"/>
      <c r="AJ22" s="484" t="s">
        <v>24</v>
      </c>
      <c r="AL22" s="363"/>
    </row>
    <row r="23" spans="1:38" s="305" customFormat="1" ht="29.1" customHeight="1">
      <c r="A23" s="484" t="s">
        <v>23</v>
      </c>
      <c r="B23" s="578">
        <v>76</v>
      </c>
      <c r="C23" s="579"/>
      <c r="D23" s="578">
        <v>76</v>
      </c>
      <c r="E23" s="579"/>
      <c r="F23" s="578">
        <v>17</v>
      </c>
      <c r="G23" s="579"/>
      <c r="H23" s="578">
        <v>4</v>
      </c>
      <c r="I23" s="579"/>
      <c r="J23" s="578">
        <v>2</v>
      </c>
      <c r="K23" s="579"/>
      <c r="L23" s="578">
        <v>71</v>
      </c>
      <c r="M23" s="579"/>
      <c r="N23" s="578">
        <v>91</v>
      </c>
      <c r="O23" s="579"/>
      <c r="P23" s="578">
        <v>90</v>
      </c>
      <c r="Q23" s="579"/>
      <c r="R23" s="578">
        <v>2</v>
      </c>
      <c r="S23" s="579"/>
      <c r="T23" s="578">
        <v>4</v>
      </c>
      <c r="U23" s="579"/>
      <c r="V23" s="578">
        <v>2</v>
      </c>
      <c r="W23" s="579"/>
      <c r="X23" s="578">
        <v>2</v>
      </c>
      <c r="Y23" s="579"/>
      <c r="Z23" s="578">
        <v>4</v>
      </c>
      <c r="AA23" s="579"/>
      <c r="AB23" s="578">
        <v>143</v>
      </c>
      <c r="AC23" s="579"/>
      <c r="AD23" s="578">
        <v>26</v>
      </c>
      <c r="AE23" s="579"/>
      <c r="AF23" s="578">
        <v>0</v>
      </c>
      <c r="AG23" s="579"/>
      <c r="AH23" s="710">
        <f t="shared" si="0"/>
        <v>610</v>
      </c>
      <c r="AI23" s="711"/>
      <c r="AJ23" s="484" t="s">
        <v>22</v>
      </c>
      <c r="AL23" s="363"/>
    </row>
    <row r="24" spans="1:38" s="305" customFormat="1" ht="29.1" customHeight="1" thickBot="1">
      <c r="A24" s="484" t="s">
        <v>21</v>
      </c>
      <c r="B24" s="584">
        <v>91</v>
      </c>
      <c r="C24" s="585"/>
      <c r="D24" s="584">
        <v>51</v>
      </c>
      <c r="E24" s="585"/>
      <c r="F24" s="584">
        <v>19</v>
      </c>
      <c r="G24" s="585"/>
      <c r="H24" s="584">
        <v>6</v>
      </c>
      <c r="I24" s="585"/>
      <c r="J24" s="584">
        <v>3</v>
      </c>
      <c r="K24" s="585"/>
      <c r="L24" s="584">
        <v>41</v>
      </c>
      <c r="M24" s="585"/>
      <c r="N24" s="584">
        <v>50</v>
      </c>
      <c r="O24" s="585"/>
      <c r="P24" s="584">
        <v>100</v>
      </c>
      <c r="Q24" s="585"/>
      <c r="R24" s="584">
        <v>7</v>
      </c>
      <c r="S24" s="585"/>
      <c r="T24" s="584">
        <v>4</v>
      </c>
      <c r="U24" s="585"/>
      <c r="V24" s="584">
        <v>0</v>
      </c>
      <c r="W24" s="585"/>
      <c r="X24" s="584">
        <v>0</v>
      </c>
      <c r="Y24" s="585"/>
      <c r="Z24" s="584">
        <v>0</v>
      </c>
      <c r="AA24" s="585"/>
      <c r="AB24" s="584">
        <v>0</v>
      </c>
      <c r="AC24" s="585"/>
      <c r="AD24" s="584">
        <v>21</v>
      </c>
      <c r="AE24" s="585"/>
      <c r="AF24" s="584">
        <v>7</v>
      </c>
      <c r="AG24" s="585"/>
      <c r="AH24" s="710">
        <f t="shared" si="0"/>
        <v>400</v>
      </c>
      <c r="AI24" s="711"/>
      <c r="AJ24" s="484" t="s">
        <v>20</v>
      </c>
      <c r="AL24" s="363"/>
    </row>
    <row r="25" spans="1:38" ht="29.1" customHeight="1">
      <c r="A25" s="97" t="s">
        <v>9</v>
      </c>
      <c r="B25" s="718">
        <f>SUM(B5:B24)</f>
        <v>8107</v>
      </c>
      <c r="C25" s="719"/>
      <c r="D25" s="718">
        <f>SUM(D5:D24)</f>
        <v>6657</v>
      </c>
      <c r="E25" s="719"/>
      <c r="F25" s="718">
        <f>SUM(F5:F24)</f>
        <v>1048</v>
      </c>
      <c r="G25" s="719"/>
      <c r="H25" s="716">
        <f>SUM(H5:H24)</f>
        <v>367</v>
      </c>
      <c r="I25" s="717"/>
      <c r="J25" s="716">
        <f>SUM(J5:J24)</f>
        <v>102</v>
      </c>
      <c r="K25" s="717"/>
      <c r="L25" s="716">
        <f>SUM(L5:L24)</f>
        <v>4375</v>
      </c>
      <c r="M25" s="717"/>
      <c r="N25" s="716">
        <f>SUM(N5:N24)</f>
        <v>3639</v>
      </c>
      <c r="O25" s="717"/>
      <c r="P25" s="716">
        <f>SUM(P5:P24)</f>
        <v>6580</v>
      </c>
      <c r="Q25" s="717"/>
      <c r="R25" s="716">
        <f>SUM(R5:R24)</f>
        <v>358</v>
      </c>
      <c r="S25" s="717"/>
      <c r="T25" s="716">
        <f>SUM(T5:T24)</f>
        <v>548</v>
      </c>
      <c r="U25" s="717"/>
      <c r="V25" s="716">
        <f>SUM(V5:V24)</f>
        <v>240</v>
      </c>
      <c r="W25" s="717"/>
      <c r="X25" s="716">
        <f>SUM(X5:X24)</f>
        <v>56</v>
      </c>
      <c r="Y25" s="717"/>
      <c r="Z25" s="716">
        <f>SUM(Z5:Z24)</f>
        <v>177</v>
      </c>
      <c r="AA25" s="717"/>
      <c r="AB25" s="716">
        <f>SUM(AB5:AB24)</f>
        <v>4206</v>
      </c>
      <c r="AC25" s="717"/>
      <c r="AD25" s="716">
        <f>SUM(AD5:AD24)</f>
        <v>3322</v>
      </c>
      <c r="AE25" s="717"/>
      <c r="AF25" s="716">
        <f>SUM(AF5:AF24)</f>
        <v>7523</v>
      </c>
      <c r="AG25" s="717"/>
      <c r="AH25" s="716">
        <f>SUM(AH5:AH24)</f>
        <v>47305</v>
      </c>
      <c r="AI25" s="717"/>
      <c r="AJ25" s="236" t="s">
        <v>8</v>
      </c>
    </row>
    <row r="26" spans="1:38" ht="91.5" customHeight="1">
      <c r="A26" s="235"/>
    </row>
    <row r="29" spans="1:38">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row>
    <row r="37" spans="1:36" ht="409.5" customHeight="1"/>
    <row r="43" spans="1:36" ht="15">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row>
    <row r="77" spans="5:7">
      <c r="E77" s="233"/>
      <c r="G77" s="233"/>
    </row>
  </sheetData>
  <mergeCells count="361">
    <mergeCell ref="B25:C25"/>
    <mergeCell ref="D25:E25"/>
    <mergeCell ref="F25:G25"/>
    <mergeCell ref="H25:I25"/>
    <mergeCell ref="J25:K25"/>
    <mergeCell ref="L25:M25"/>
    <mergeCell ref="Z25:AA25"/>
    <mergeCell ref="AB25:AC25"/>
    <mergeCell ref="AD25:AE25"/>
    <mergeCell ref="N25:O25"/>
    <mergeCell ref="P25:Q25"/>
    <mergeCell ref="R25:S25"/>
    <mergeCell ref="T25:U25"/>
    <mergeCell ref="V25:W25"/>
    <mergeCell ref="T24:U24"/>
    <mergeCell ref="V24:W24"/>
    <mergeCell ref="X24:Y24"/>
    <mergeCell ref="Z24:AA24"/>
    <mergeCell ref="AB24:AC24"/>
    <mergeCell ref="AD24:AE24"/>
    <mergeCell ref="AF24:AG24"/>
    <mergeCell ref="AH24:AI24"/>
    <mergeCell ref="X25:Y25"/>
    <mergeCell ref="AF25:AG25"/>
    <mergeCell ref="AH25:AI25"/>
    <mergeCell ref="B24:C24"/>
    <mergeCell ref="D24:E24"/>
    <mergeCell ref="F24:G24"/>
    <mergeCell ref="H24:I24"/>
    <mergeCell ref="J24:K24"/>
    <mergeCell ref="L24:M24"/>
    <mergeCell ref="N24:O24"/>
    <mergeCell ref="P24:Q24"/>
    <mergeCell ref="R24:S24"/>
    <mergeCell ref="AH22:AI22"/>
    <mergeCell ref="B23:C23"/>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T21:U21"/>
    <mergeCell ref="V21:W21"/>
    <mergeCell ref="X21:Y21"/>
    <mergeCell ref="Z21:AA21"/>
    <mergeCell ref="AB21:AC21"/>
    <mergeCell ref="AD21:AE21"/>
    <mergeCell ref="AF21:AG21"/>
    <mergeCell ref="AH21:AI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B21:C21"/>
    <mergeCell ref="D21:E21"/>
    <mergeCell ref="F21:G21"/>
    <mergeCell ref="H21:I21"/>
    <mergeCell ref="J21:K21"/>
    <mergeCell ref="L21:M21"/>
    <mergeCell ref="N21:O21"/>
    <mergeCell ref="P21:Q21"/>
    <mergeCell ref="R21:S21"/>
    <mergeCell ref="AH19:AI19"/>
    <mergeCell ref="B20:C20"/>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AH20:AI20"/>
    <mergeCell ref="T18:U18"/>
    <mergeCell ref="V18:W18"/>
    <mergeCell ref="X18:Y18"/>
    <mergeCell ref="Z18:AA18"/>
    <mergeCell ref="AB18:AC18"/>
    <mergeCell ref="AD18:AE18"/>
    <mergeCell ref="AF18:AG18"/>
    <mergeCell ref="AH18:AI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B18:C18"/>
    <mergeCell ref="D18:E18"/>
    <mergeCell ref="F18:G18"/>
    <mergeCell ref="H18:I18"/>
    <mergeCell ref="J18:K18"/>
    <mergeCell ref="L18:M18"/>
    <mergeCell ref="N18:O18"/>
    <mergeCell ref="P18:Q18"/>
    <mergeCell ref="R18:S18"/>
    <mergeCell ref="AH16:AI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T15:U15"/>
    <mergeCell ref="V15:W15"/>
    <mergeCell ref="X15:Y15"/>
    <mergeCell ref="Z15:AA15"/>
    <mergeCell ref="AB15:AC15"/>
    <mergeCell ref="AD15:AE15"/>
    <mergeCell ref="AF15:AG15"/>
    <mergeCell ref="AH15:AI15"/>
    <mergeCell ref="B16:C16"/>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B15:C15"/>
    <mergeCell ref="D15:E15"/>
    <mergeCell ref="F15:G15"/>
    <mergeCell ref="H15:I15"/>
    <mergeCell ref="J15:K15"/>
    <mergeCell ref="L15:M15"/>
    <mergeCell ref="N15:O15"/>
    <mergeCell ref="P15:Q15"/>
    <mergeCell ref="R15:S15"/>
    <mergeCell ref="AH13:AI13"/>
    <mergeCell ref="B14:C14"/>
    <mergeCell ref="D14:E14"/>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F14:AG14"/>
    <mergeCell ref="AH14:AI14"/>
    <mergeCell ref="T12:U12"/>
    <mergeCell ref="V12:W12"/>
    <mergeCell ref="X12:Y12"/>
    <mergeCell ref="Z12:AA12"/>
    <mergeCell ref="AB12:AC12"/>
    <mergeCell ref="AD12:AE12"/>
    <mergeCell ref="AF12:AG12"/>
    <mergeCell ref="AH12:AI12"/>
    <mergeCell ref="B13:C13"/>
    <mergeCell ref="D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B12:C12"/>
    <mergeCell ref="D12:E12"/>
    <mergeCell ref="F12:G12"/>
    <mergeCell ref="H12:I12"/>
    <mergeCell ref="J12:K12"/>
    <mergeCell ref="L12:M12"/>
    <mergeCell ref="N12:O12"/>
    <mergeCell ref="P12:Q12"/>
    <mergeCell ref="R12:S12"/>
    <mergeCell ref="AH10:AI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T9:U9"/>
    <mergeCell ref="V9:W9"/>
    <mergeCell ref="X9:Y9"/>
    <mergeCell ref="Z9:AA9"/>
    <mergeCell ref="AB9:AC9"/>
    <mergeCell ref="AD9:AE9"/>
    <mergeCell ref="AF9:AG9"/>
    <mergeCell ref="AH9:AI9"/>
    <mergeCell ref="B10:C10"/>
    <mergeCell ref="D10:E10"/>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B9:C9"/>
    <mergeCell ref="D9:E9"/>
    <mergeCell ref="F9:G9"/>
    <mergeCell ref="H9:I9"/>
    <mergeCell ref="J9:K9"/>
    <mergeCell ref="L9:M9"/>
    <mergeCell ref="N9:O9"/>
    <mergeCell ref="P9:Q9"/>
    <mergeCell ref="R9:S9"/>
    <mergeCell ref="AH7:AI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T6:U6"/>
    <mergeCell ref="V6:W6"/>
    <mergeCell ref="X6:Y6"/>
    <mergeCell ref="Z6:AA6"/>
    <mergeCell ref="AB6:AC6"/>
    <mergeCell ref="AD6:AE6"/>
    <mergeCell ref="AF6:AG6"/>
    <mergeCell ref="AH6:AI6"/>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B6:C6"/>
    <mergeCell ref="D6:E6"/>
    <mergeCell ref="F6:G6"/>
    <mergeCell ref="H6:I6"/>
    <mergeCell ref="J6:K6"/>
    <mergeCell ref="L6:M6"/>
    <mergeCell ref="N6:O6"/>
    <mergeCell ref="P6:Q6"/>
    <mergeCell ref="R6:S6"/>
    <mergeCell ref="A1:AJ1"/>
    <mergeCell ref="A2:AJ2"/>
    <mergeCell ref="A3:S3"/>
    <mergeCell ref="T3:AJ3"/>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s>
  <printOptions horizontalCentered="1" verticalCentered="1"/>
  <pageMargins left="0.19685039370078741" right="0.19685039370078741" top="0.59055118110236227" bottom="0.59055118110236227" header="0.51181102362204722" footer="0.51181102362204722"/>
  <pageSetup paperSize="9" scale="5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S29"/>
  <sheetViews>
    <sheetView showGridLines="0" rightToLeft="1" zoomScale="120" zoomScaleNormal="120" zoomScaleSheetLayoutView="75" workbookViewId="0">
      <selection activeCell="E4" sqref="E4:G4"/>
    </sheetView>
  </sheetViews>
  <sheetFormatPr defaultColWidth="7.7109375" defaultRowHeight="12.75"/>
  <cols>
    <col min="1" max="1" width="27.7109375" style="225" customWidth="1"/>
    <col min="2" max="3" width="13.7109375" style="29" customWidth="1"/>
    <col min="4" max="4" width="13.7109375" style="28" customWidth="1"/>
    <col min="5" max="6" width="13.7109375" style="29" customWidth="1"/>
    <col min="7" max="7" width="13.7109375" style="28" customWidth="1"/>
    <col min="8" max="9" width="13.7109375" style="29" customWidth="1"/>
    <col min="10" max="10" width="13.7109375" style="28" customWidth="1"/>
    <col min="11" max="11" width="27.7109375" style="230" customWidth="1"/>
    <col min="12" max="12" width="23.140625" style="30" customWidth="1"/>
    <col min="13" max="18" width="7.7109375" style="30" customWidth="1"/>
    <col min="19" max="19" width="7.7109375" style="30"/>
    <col min="20" max="205" width="7.7109375" style="28"/>
    <col min="206" max="206" width="9.28515625" style="28" customWidth="1"/>
    <col min="207" max="207" width="11.140625" style="28" customWidth="1"/>
    <col min="208" max="209" width="7.7109375" style="28" customWidth="1"/>
    <col min="210" max="210" width="4.140625" style="28" customWidth="1"/>
    <col min="211" max="211" width="2.85546875" style="28" customWidth="1"/>
    <col min="212" max="212" width="4.140625" style="28" customWidth="1"/>
    <col min="213" max="213" width="2.85546875" style="28" customWidth="1"/>
    <col min="214" max="214" width="4.140625" style="28" customWidth="1"/>
    <col min="215" max="215" width="2.85546875" style="28" customWidth="1"/>
    <col min="216" max="216" width="3.28515625" style="28" customWidth="1"/>
    <col min="217" max="217" width="2.85546875" style="28" customWidth="1"/>
    <col min="218" max="218" width="3.28515625" style="28" customWidth="1"/>
    <col min="219" max="219" width="2.85546875" style="28" customWidth="1"/>
    <col min="220" max="220" width="3.28515625" style="28" customWidth="1"/>
    <col min="221" max="221" width="2.85546875" style="28" customWidth="1"/>
    <col min="222" max="222" width="4.140625" style="28" customWidth="1"/>
    <col min="223" max="223" width="2.85546875" style="28" customWidth="1"/>
    <col min="224" max="224" width="3.7109375" style="28" customWidth="1"/>
    <col min="225" max="225" width="2.85546875" style="28" customWidth="1"/>
    <col min="226" max="226" width="3.28515625" style="28" customWidth="1"/>
    <col min="227" max="227" width="2.85546875" style="28" customWidth="1"/>
    <col min="228" max="228" width="3.28515625" style="28" customWidth="1"/>
    <col min="229" max="229" width="2.85546875" style="28" customWidth="1"/>
    <col min="230" max="230" width="3.7109375" style="28" customWidth="1"/>
    <col min="231" max="231" width="2.85546875" style="28" customWidth="1"/>
    <col min="232" max="232" width="3.28515625" style="28" customWidth="1"/>
    <col min="233" max="233" width="2.85546875" style="28" customWidth="1"/>
    <col min="234" max="234" width="3.28515625" style="28" customWidth="1"/>
    <col min="235" max="235" width="2.85546875" style="28" customWidth="1"/>
    <col min="236" max="236" width="4.140625" style="28" customWidth="1"/>
    <col min="237" max="237" width="2.85546875" style="28" customWidth="1"/>
    <col min="238" max="238" width="3.28515625" style="28" customWidth="1"/>
    <col min="239" max="239" width="2.85546875" style="28" customWidth="1"/>
    <col min="240" max="240" width="4.140625" style="28" customWidth="1"/>
    <col min="241" max="241" width="2.85546875" style="28" customWidth="1"/>
    <col min="242" max="242" width="5" style="28" customWidth="1"/>
    <col min="243" max="243" width="2.28515625" style="28" customWidth="1"/>
    <col min="244" max="244" width="7.7109375" style="28" customWidth="1"/>
    <col min="245" max="461" width="7.7109375" style="28"/>
    <col min="462" max="462" width="9.28515625" style="28" customWidth="1"/>
    <col min="463" max="463" width="11.140625" style="28" customWidth="1"/>
    <col min="464" max="465" width="7.7109375" style="28" customWidth="1"/>
    <col min="466" max="466" width="4.140625" style="28" customWidth="1"/>
    <col min="467" max="467" width="2.85546875" style="28" customWidth="1"/>
    <col min="468" max="468" width="4.140625" style="28" customWidth="1"/>
    <col min="469" max="469" width="2.85546875" style="28" customWidth="1"/>
    <col min="470" max="470" width="4.140625" style="28" customWidth="1"/>
    <col min="471" max="471" width="2.85546875" style="28" customWidth="1"/>
    <col min="472" max="472" width="3.28515625" style="28" customWidth="1"/>
    <col min="473" max="473" width="2.85546875" style="28" customWidth="1"/>
    <col min="474" max="474" width="3.28515625" style="28" customWidth="1"/>
    <col min="475" max="475" width="2.85546875" style="28" customWidth="1"/>
    <col min="476" max="476" width="3.28515625" style="28" customWidth="1"/>
    <col min="477" max="477" width="2.85546875" style="28" customWidth="1"/>
    <col min="478" max="478" width="4.140625" style="28" customWidth="1"/>
    <col min="479" max="479" width="2.85546875" style="28" customWidth="1"/>
    <col min="480" max="480" width="3.7109375" style="28" customWidth="1"/>
    <col min="481" max="481" width="2.85546875" style="28" customWidth="1"/>
    <col min="482" max="482" width="3.28515625" style="28" customWidth="1"/>
    <col min="483" max="483" width="2.85546875" style="28" customWidth="1"/>
    <col min="484" max="484" width="3.28515625" style="28" customWidth="1"/>
    <col min="485" max="485" width="2.85546875" style="28" customWidth="1"/>
    <col min="486" max="486" width="3.7109375" style="28" customWidth="1"/>
    <col min="487" max="487" width="2.85546875" style="28" customWidth="1"/>
    <col min="488" max="488" width="3.28515625" style="28" customWidth="1"/>
    <col min="489" max="489" width="2.85546875" style="28" customWidth="1"/>
    <col min="490" max="490" width="3.28515625" style="28" customWidth="1"/>
    <col min="491" max="491" width="2.85546875" style="28" customWidth="1"/>
    <col min="492" max="492" width="4.140625" style="28" customWidth="1"/>
    <col min="493" max="493" width="2.85546875" style="28" customWidth="1"/>
    <col min="494" max="494" width="3.28515625" style="28" customWidth="1"/>
    <col min="495" max="495" width="2.85546875" style="28" customWidth="1"/>
    <col min="496" max="496" width="4.140625" style="28" customWidth="1"/>
    <col min="497" max="497" width="2.85546875" style="28" customWidth="1"/>
    <col min="498" max="498" width="5" style="28" customWidth="1"/>
    <col min="499" max="499" width="2.28515625" style="28" customWidth="1"/>
    <col min="500" max="500" width="7.7109375" style="28" customWidth="1"/>
    <col min="501" max="717" width="7.7109375" style="28"/>
    <col min="718" max="718" width="9.28515625" style="28" customWidth="1"/>
    <col min="719" max="719" width="11.140625" style="28" customWidth="1"/>
    <col min="720" max="721" width="7.7109375" style="28" customWidth="1"/>
    <col min="722" max="722" width="4.140625" style="28" customWidth="1"/>
    <col min="723" max="723" width="2.85546875" style="28" customWidth="1"/>
    <col min="724" max="724" width="4.140625" style="28" customWidth="1"/>
    <col min="725" max="725" width="2.85546875" style="28" customWidth="1"/>
    <col min="726" max="726" width="4.140625" style="28" customWidth="1"/>
    <col min="727" max="727" width="2.85546875" style="28" customWidth="1"/>
    <col min="728" max="728" width="3.28515625" style="28" customWidth="1"/>
    <col min="729" max="729" width="2.85546875" style="28" customWidth="1"/>
    <col min="730" max="730" width="3.28515625" style="28" customWidth="1"/>
    <col min="731" max="731" width="2.85546875" style="28" customWidth="1"/>
    <col min="732" max="732" width="3.28515625" style="28" customWidth="1"/>
    <col min="733" max="733" width="2.85546875" style="28" customWidth="1"/>
    <col min="734" max="734" width="4.140625" style="28" customWidth="1"/>
    <col min="735" max="735" width="2.85546875" style="28" customWidth="1"/>
    <col min="736" max="736" width="3.7109375" style="28" customWidth="1"/>
    <col min="737" max="737" width="2.85546875" style="28" customWidth="1"/>
    <col min="738" max="738" width="3.28515625" style="28" customWidth="1"/>
    <col min="739" max="739" width="2.85546875" style="28" customWidth="1"/>
    <col min="740" max="740" width="3.28515625" style="28" customWidth="1"/>
    <col min="741" max="741" width="2.85546875" style="28" customWidth="1"/>
    <col min="742" max="742" width="3.7109375" style="28" customWidth="1"/>
    <col min="743" max="743" width="2.85546875" style="28" customWidth="1"/>
    <col min="744" max="744" width="3.28515625" style="28" customWidth="1"/>
    <col min="745" max="745" width="2.85546875" style="28" customWidth="1"/>
    <col min="746" max="746" width="3.28515625" style="28" customWidth="1"/>
    <col min="747" max="747" width="2.85546875" style="28" customWidth="1"/>
    <col min="748" max="748" width="4.140625" style="28" customWidth="1"/>
    <col min="749" max="749" width="2.85546875" style="28" customWidth="1"/>
    <col min="750" max="750" width="3.28515625" style="28" customWidth="1"/>
    <col min="751" max="751" width="2.85546875" style="28" customWidth="1"/>
    <col min="752" max="752" width="4.140625" style="28" customWidth="1"/>
    <col min="753" max="753" width="2.85546875" style="28" customWidth="1"/>
    <col min="754" max="754" width="5" style="28" customWidth="1"/>
    <col min="755" max="755" width="2.28515625" style="28" customWidth="1"/>
    <col min="756" max="756" width="7.7109375" style="28" customWidth="1"/>
    <col min="757" max="973" width="7.7109375" style="28"/>
    <col min="974" max="974" width="9.28515625" style="28" customWidth="1"/>
    <col min="975" max="975" width="11.140625" style="28" customWidth="1"/>
    <col min="976" max="977" width="7.7109375" style="28" customWidth="1"/>
    <col min="978" max="978" width="4.140625" style="28" customWidth="1"/>
    <col min="979" max="979" width="2.85546875" style="28" customWidth="1"/>
    <col min="980" max="980" width="4.140625" style="28" customWidth="1"/>
    <col min="981" max="981" width="2.85546875" style="28" customWidth="1"/>
    <col min="982" max="982" width="4.140625" style="28" customWidth="1"/>
    <col min="983" max="983" width="2.85546875" style="28" customWidth="1"/>
    <col min="984" max="984" width="3.28515625" style="28" customWidth="1"/>
    <col min="985" max="985" width="2.85546875" style="28" customWidth="1"/>
    <col min="986" max="986" width="3.28515625" style="28" customWidth="1"/>
    <col min="987" max="987" width="2.85546875" style="28" customWidth="1"/>
    <col min="988" max="988" width="3.28515625" style="28" customWidth="1"/>
    <col min="989" max="989" width="2.85546875" style="28" customWidth="1"/>
    <col min="990" max="990" width="4.140625" style="28" customWidth="1"/>
    <col min="991" max="991" width="2.85546875" style="28" customWidth="1"/>
    <col min="992" max="992" width="3.7109375" style="28" customWidth="1"/>
    <col min="993" max="993" width="2.85546875" style="28" customWidth="1"/>
    <col min="994" max="994" width="3.28515625" style="28" customWidth="1"/>
    <col min="995" max="995" width="2.85546875" style="28" customWidth="1"/>
    <col min="996" max="996" width="3.28515625" style="28" customWidth="1"/>
    <col min="997" max="997" width="2.85546875" style="28" customWidth="1"/>
    <col min="998" max="998" width="3.7109375" style="28" customWidth="1"/>
    <col min="999" max="999" width="2.85546875" style="28" customWidth="1"/>
    <col min="1000" max="1000" width="3.28515625" style="28" customWidth="1"/>
    <col min="1001" max="1001" width="2.85546875" style="28" customWidth="1"/>
    <col min="1002" max="1002" width="3.28515625" style="28" customWidth="1"/>
    <col min="1003" max="1003" width="2.85546875" style="28" customWidth="1"/>
    <col min="1004" max="1004" width="4.140625" style="28" customWidth="1"/>
    <col min="1005" max="1005" width="2.85546875" style="28" customWidth="1"/>
    <col min="1006" max="1006" width="3.28515625" style="28" customWidth="1"/>
    <col min="1007" max="1007" width="2.85546875" style="28" customWidth="1"/>
    <col min="1008" max="1008" width="4.140625" style="28" customWidth="1"/>
    <col min="1009" max="1009" width="2.85546875" style="28" customWidth="1"/>
    <col min="1010" max="1010" width="5" style="28" customWidth="1"/>
    <col min="1011" max="1011" width="2.28515625" style="28" customWidth="1"/>
    <col min="1012" max="1012" width="7.7109375" style="28" customWidth="1"/>
    <col min="1013" max="1229" width="7.7109375" style="28"/>
    <col min="1230" max="1230" width="9.28515625" style="28" customWidth="1"/>
    <col min="1231" max="1231" width="11.140625" style="28" customWidth="1"/>
    <col min="1232" max="1233" width="7.7109375" style="28" customWidth="1"/>
    <col min="1234" max="1234" width="4.140625" style="28" customWidth="1"/>
    <col min="1235" max="1235" width="2.85546875" style="28" customWidth="1"/>
    <col min="1236" max="1236" width="4.140625" style="28" customWidth="1"/>
    <col min="1237" max="1237" width="2.85546875" style="28" customWidth="1"/>
    <col min="1238" max="1238" width="4.140625" style="28" customWidth="1"/>
    <col min="1239" max="1239" width="2.85546875" style="28" customWidth="1"/>
    <col min="1240" max="1240" width="3.28515625" style="28" customWidth="1"/>
    <col min="1241" max="1241" width="2.85546875" style="28" customWidth="1"/>
    <col min="1242" max="1242" width="3.28515625" style="28" customWidth="1"/>
    <col min="1243" max="1243" width="2.85546875" style="28" customWidth="1"/>
    <col min="1244" max="1244" width="3.28515625" style="28" customWidth="1"/>
    <col min="1245" max="1245" width="2.85546875" style="28" customWidth="1"/>
    <col min="1246" max="1246" width="4.140625" style="28" customWidth="1"/>
    <col min="1247" max="1247" width="2.85546875" style="28" customWidth="1"/>
    <col min="1248" max="1248" width="3.7109375" style="28" customWidth="1"/>
    <col min="1249" max="1249" width="2.85546875" style="28" customWidth="1"/>
    <col min="1250" max="1250" width="3.28515625" style="28" customWidth="1"/>
    <col min="1251" max="1251" width="2.85546875" style="28" customWidth="1"/>
    <col min="1252" max="1252" width="3.28515625" style="28" customWidth="1"/>
    <col min="1253" max="1253" width="2.85546875" style="28" customWidth="1"/>
    <col min="1254" max="1254" width="3.7109375" style="28" customWidth="1"/>
    <col min="1255" max="1255" width="2.85546875" style="28" customWidth="1"/>
    <col min="1256" max="1256" width="3.28515625" style="28" customWidth="1"/>
    <col min="1257" max="1257" width="2.85546875" style="28" customWidth="1"/>
    <col min="1258" max="1258" width="3.28515625" style="28" customWidth="1"/>
    <col min="1259" max="1259" width="2.85546875" style="28" customWidth="1"/>
    <col min="1260" max="1260" width="4.140625" style="28" customWidth="1"/>
    <col min="1261" max="1261" width="2.85546875" style="28" customWidth="1"/>
    <col min="1262" max="1262" width="3.28515625" style="28" customWidth="1"/>
    <col min="1263" max="1263" width="2.85546875" style="28" customWidth="1"/>
    <col min="1264" max="1264" width="4.140625" style="28" customWidth="1"/>
    <col min="1265" max="1265" width="2.85546875" style="28" customWidth="1"/>
    <col min="1266" max="1266" width="5" style="28" customWidth="1"/>
    <col min="1267" max="1267" width="2.28515625" style="28" customWidth="1"/>
    <col min="1268" max="1268" width="7.7109375" style="28" customWidth="1"/>
    <col min="1269" max="1485" width="7.7109375" style="28"/>
    <col min="1486" max="1486" width="9.28515625" style="28" customWidth="1"/>
    <col min="1487" max="1487" width="11.140625" style="28" customWidth="1"/>
    <col min="1488" max="1489" width="7.7109375" style="28" customWidth="1"/>
    <col min="1490" max="1490" width="4.140625" style="28" customWidth="1"/>
    <col min="1491" max="1491" width="2.85546875" style="28" customWidth="1"/>
    <col min="1492" max="1492" width="4.140625" style="28" customWidth="1"/>
    <col min="1493" max="1493" width="2.85546875" style="28" customWidth="1"/>
    <col min="1494" max="1494" width="4.140625" style="28" customWidth="1"/>
    <col min="1495" max="1495" width="2.85546875" style="28" customWidth="1"/>
    <col min="1496" max="1496" width="3.28515625" style="28" customWidth="1"/>
    <col min="1497" max="1497" width="2.85546875" style="28" customWidth="1"/>
    <col min="1498" max="1498" width="3.28515625" style="28" customWidth="1"/>
    <col min="1499" max="1499" width="2.85546875" style="28" customWidth="1"/>
    <col min="1500" max="1500" width="3.28515625" style="28" customWidth="1"/>
    <col min="1501" max="1501" width="2.85546875" style="28" customWidth="1"/>
    <col min="1502" max="1502" width="4.140625" style="28" customWidth="1"/>
    <col min="1503" max="1503" width="2.85546875" style="28" customWidth="1"/>
    <col min="1504" max="1504" width="3.7109375" style="28" customWidth="1"/>
    <col min="1505" max="1505" width="2.85546875" style="28" customWidth="1"/>
    <col min="1506" max="1506" width="3.28515625" style="28" customWidth="1"/>
    <col min="1507" max="1507" width="2.85546875" style="28" customWidth="1"/>
    <col min="1508" max="1508" width="3.28515625" style="28" customWidth="1"/>
    <col min="1509" max="1509" width="2.85546875" style="28" customWidth="1"/>
    <col min="1510" max="1510" width="3.7109375" style="28" customWidth="1"/>
    <col min="1511" max="1511" width="2.85546875" style="28" customWidth="1"/>
    <col min="1512" max="1512" width="3.28515625" style="28" customWidth="1"/>
    <col min="1513" max="1513" width="2.85546875" style="28" customWidth="1"/>
    <col min="1514" max="1514" width="3.28515625" style="28" customWidth="1"/>
    <col min="1515" max="1515" width="2.85546875" style="28" customWidth="1"/>
    <col min="1516" max="1516" width="4.140625" style="28" customWidth="1"/>
    <col min="1517" max="1517" width="2.85546875" style="28" customWidth="1"/>
    <col min="1518" max="1518" width="3.28515625" style="28" customWidth="1"/>
    <col min="1519" max="1519" width="2.85546875" style="28" customWidth="1"/>
    <col min="1520" max="1520" width="4.140625" style="28" customWidth="1"/>
    <col min="1521" max="1521" width="2.85546875" style="28" customWidth="1"/>
    <col min="1522" max="1522" width="5" style="28" customWidth="1"/>
    <col min="1523" max="1523" width="2.28515625" style="28" customWidth="1"/>
    <col min="1524" max="1524" width="7.7109375" style="28" customWidth="1"/>
    <col min="1525" max="1741" width="7.7109375" style="28"/>
    <col min="1742" max="1742" width="9.28515625" style="28" customWidth="1"/>
    <col min="1743" max="1743" width="11.140625" style="28" customWidth="1"/>
    <col min="1744" max="1745" width="7.7109375" style="28" customWidth="1"/>
    <col min="1746" max="1746" width="4.140625" style="28" customWidth="1"/>
    <col min="1747" max="1747" width="2.85546875" style="28" customWidth="1"/>
    <col min="1748" max="1748" width="4.140625" style="28" customWidth="1"/>
    <col min="1749" max="1749" width="2.85546875" style="28" customWidth="1"/>
    <col min="1750" max="1750" width="4.140625" style="28" customWidth="1"/>
    <col min="1751" max="1751" width="2.85546875" style="28" customWidth="1"/>
    <col min="1752" max="1752" width="3.28515625" style="28" customWidth="1"/>
    <col min="1753" max="1753" width="2.85546875" style="28" customWidth="1"/>
    <col min="1754" max="1754" width="3.28515625" style="28" customWidth="1"/>
    <col min="1755" max="1755" width="2.85546875" style="28" customWidth="1"/>
    <col min="1756" max="1756" width="3.28515625" style="28" customWidth="1"/>
    <col min="1757" max="1757" width="2.85546875" style="28" customWidth="1"/>
    <col min="1758" max="1758" width="4.140625" style="28" customWidth="1"/>
    <col min="1759" max="1759" width="2.85546875" style="28" customWidth="1"/>
    <col min="1760" max="1760" width="3.7109375" style="28" customWidth="1"/>
    <col min="1761" max="1761" width="2.85546875" style="28" customWidth="1"/>
    <col min="1762" max="1762" width="3.28515625" style="28" customWidth="1"/>
    <col min="1763" max="1763" width="2.85546875" style="28" customWidth="1"/>
    <col min="1764" max="1764" width="3.28515625" style="28" customWidth="1"/>
    <col min="1765" max="1765" width="2.85546875" style="28" customWidth="1"/>
    <col min="1766" max="1766" width="3.7109375" style="28" customWidth="1"/>
    <col min="1767" max="1767" width="2.85546875" style="28" customWidth="1"/>
    <col min="1768" max="1768" width="3.28515625" style="28" customWidth="1"/>
    <col min="1769" max="1769" width="2.85546875" style="28" customWidth="1"/>
    <col min="1770" max="1770" width="3.28515625" style="28" customWidth="1"/>
    <col min="1771" max="1771" width="2.85546875" style="28" customWidth="1"/>
    <col min="1772" max="1772" width="4.140625" style="28" customWidth="1"/>
    <col min="1773" max="1773" width="2.85546875" style="28" customWidth="1"/>
    <col min="1774" max="1774" width="3.28515625" style="28" customWidth="1"/>
    <col min="1775" max="1775" width="2.85546875" style="28" customWidth="1"/>
    <col min="1776" max="1776" width="4.140625" style="28" customWidth="1"/>
    <col min="1777" max="1777" width="2.85546875" style="28" customWidth="1"/>
    <col min="1778" max="1778" width="5" style="28" customWidth="1"/>
    <col min="1779" max="1779" width="2.28515625" style="28" customWidth="1"/>
    <col min="1780" max="1780" width="7.7109375" style="28" customWidth="1"/>
    <col min="1781" max="1997" width="7.7109375" style="28"/>
    <col min="1998" max="1998" width="9.28515625" style="28" customWidth="1"/>
    <col min="1999" max="1999" width="11.140625" style="28" customWidth="1"/>
    <col min="2000" max="2001" width="7.7109375" style="28" customWidth="1"/>
    <col min="2002" max="2002" width="4.140625" style="28" customWidth="1"/>
    <col min="2003" max="2003" width="2.85546875" style="28" customWidth="1"/>
    <col min="2004" max="2004" width="4.140625" style="28" customWidth="1"/>
    <col min="2005" max="2005" width="2.85546875" style="28" customWidth="1"/>
    <col min="2006" max="2006" width="4.140625" style="28" customWidth="1"/>
    <col min="2007" max="2007" width="2.85546875" style="28" customWidth="1"/>
    <col min="2008" max="2008" width="3.28515625" style="28" customWidth="1"/>
    <col min="2009" max="2009" width="2.85546875" style="28" customWidth="1"/>
    <col min="2010" max="2010" width="3.28515625" style="28" customWidth="1"/>
    <col min="2011" max="2011" width="2.85546875" style="28" customWidth="1"/>
    <col min="2012" max="2012" width="3.28515625" style="28" customWidth="1"/>
    <col min="2013" max="2013" width="2.85546875" style="28" customWidth="1"/>
    <col min="2014" max="2014" width="4.140625" style="28" customWidth="1"/>
    <col min="2015" max="2015" width="2.85546875" style="28" customWidth="1"/>
    <col min="2016" max="2016" width="3.7109375" style="28" customWidth="1"/>
    <col min="2017" max="2017" width="2.85546875" style="28" customWidth="1"/>
    <col min="2018" max="2018" width="3.28515625" style="28" customWidth="1"/>
    <col min="2019" max="2019" width="2.85546875" style="28" customWidth="1"/>
    <col min="2020" max="2020" width="3.28515625" style="28" customWidth="1"/>
    <col min="2021" max="2021" width="2.85546875" style="28" customWidth="1"/>
    <col min="2022" max="2022" width="3.7109375" style="28" customWidth="1"/>
    <col min="2023" max="2023" width="2.85546875" style="28" customWidth="1"/>
    <col min="2024" max="2024" width="3.28515625" style="28" customWidth="1"/>
    <col min="2025" max="2025" width="2.85546875" style="28" customWidth="1"/>
    <col min="2026" max="2026" width="3.28515625" style="28" customWidth="1"/>
    <col min="2027" max="2027" width="2.85546875" style="28" customWidth="1"/>
    <col min="2028" max="2028" width="4.140625" style="28" customWidth="1"/>
    <col min="2029" max="2029" width="2.85546875" style="28" customWidth="1"/>
    <col min="2030" max="2030" width="3.28515625" style="28" customWidth="1"/>
    <col min="2031" max="2031" width="2.85546875" style="28" customWidth="1"/>
    <col min="2032" max="2032" width="4.140625" style="28" customWidth="1"/>
    <col min="2033" max="2033" width="2.85546875" style="28" customWidth="1"/>
    <col min="2034" max="2034" width="5" style="28" customWidth="1"/>
    <col min="2035" max="2035" width="2.28515625" style="28" customWidth="1"/>
    <col min="2036" max="2036" width="7.7109375" style="28" customWidth="1"/>
    <col min="2037" max="2253" width="7.7109375" style="28"/>
    <col min="2254" max="2254" width="9.28515625" style="28" customWidth="1"/>
    <col min="2255" max="2255" width="11.140625" style="28" customWidth="1"/>
    <col min="2256" max="2257" width="7.7109375" style="28" customWidth="1"/>
    <col min="2258" max="2258" width="4.140625" style="28" customWidth="1"/>
    <col min="2259" max="2259" width="2.85546875" style="28" customWidth="1"/>
    <col min="2260" max="2260" width="4.140625" style="28" customWidth="1"/>
    <col min="2261" max="2261" width="2.85546875" style="28" customWidth="1"/>
    <col min="2262" max="2262" width="4.140625" style="28" customWidth="1"/>
    <col min="2263" max="2263" width="2.85546875" style="28" customWidth="1"/>
    <col min="2264" max="2264" width="3.28515625" style="28" customWidth="1"/>
    <col min="2265" max="2265" width="2.85546875" style="28" customWidth="1"/>
    <col min="2266" max="2266" width="3.28515625" style="28" customWidth="1"/>
    <col min="2267" max="2267" width="2.85546875" style="28" customWidth="1"/>
    <col min="2268" max="2268" width="3.28515625" style="28" customWidth="1"/>
    <col min="2269" max="2269" width="2.85546875" style="28" customWidth="1"/>
    <col min="2270" max="2270" width="4.140625" style="28" customWidth="1"/>
    <col min="2271" max="2271" width="2.85546875" style="28" customWidth="1"/>
    <col min="2272" max="2272" width="3.7109375" style="28" customWidth="1"/>
    <col min="2273" max="2273" width="2.85546875" style="28" customWidth="1"/>
    <col min="2274" max="2274" width="3.28515625" style="28" customWidth="1"/>
    <col min="2275" max="2275" width="2.85546875" style="28" customWidth="1"/>
    <col min="2276" max="2276" width="3.28515625" style="28" customWidth="1"/>
    <col min="2277" max="2277" width="2.85546875" style="28" customWidth="1"/>
    <col min="2278" max="2278" width="3.7109375" style="28" customWidth="1"/>
    <col min="2279" max="2279" width="2.85546875" style="28" customWidth="1"/>
    <col min="2280" max="2280" width="3.28515625" style="28" customWidth="1"/>
    <col min="2281" max="2281" width="2.85546875" style="28" customWidth="1"/>
    <col min="2282" max="2282" width="3.28515625" style="28" customWidth="1"/>
    <col min="2283" max="2283" width="2.85546875" style="28" customWidth="1"/>
    <col min="2284" max="2284" width="4.140625" style="28" customWidth="1"/>
    <col min="2285" max="2285" width="2.85546875" style="28" customWidth="1"/>
    <col min="2286" max="2286" width="3.28515625" style="28" customWidth="1"/>
    <col min="2287" max="2287" width="2.85546875" style="28" customWidth="1"/>
    <col min="2288" max="2288" width="4.140625" style="28" customWidth="1"/>
    <col min="2289" max="2289" width="2.85546875" style="28" customWidth="1"/>
    <col min="2290" max="2290" width="5" style="28" customWidth="1"/>
    <col min="2291" max="2291" width="2.28515625" style="28" customWidth="1"/>
    <col min="2292" max="2292" width="7.7109375" style="28" customWidth="1"/>
    <col min="2293" max="2509" width="7.7109375" style="28"/>
    <col min="2510" max="2510" width="9.28515625" style="28" customWidth="1"/>
    <col min="2511" max="2511" width="11.140625" style="28" customWidth="1"/>
    <col min="2512" max="2513" width="7.7109375" style="28" customWidth="1"/>
    <col min="2514" max="2514" width="4.140625" style="28" customWidth="1"/>
    <col min="2515" max="2515" width="2.85546875" style="28" customWidth="1"/>
    <col min="2516" max="2516" width="4.140625" style="28" customWidth="1"/>
    <col min="2517" max="2517" width="2.85546875" style="28" customWidth="1"/>
    <col min="2518" max="2518" width="4.140625" style="28" customWidth="1"/>
    <col min="2519" max="2519" width="2.85546875" style="28" customWidth="1"/>
    <col min="2520" max="2520" width="3.28515625" style="28" customWidth="1"/>
    <col min="2521" max="2521" width="2.85546875" style="28" customWidth="1"/>
    <col min="2522" max="2522" width="3.28515625" style="28" customWidth="1"/>
    <col min="2523" max="2523" width="2.85546875" style="28" customWidth="1"/>
    <col min="2524" max="2524" width="3.28515625" style="28" customWidth="1"/>
    <col min="2525" max="2525" width="2.85546875" style="28" customWidth="1"/>
    <col min="2526" max="2526" width="4.140625" style="28" customWidth="1"/>
    <col min="2527" max="2527" width="2.85546875" style="28" customWidth="1"/>
    <col min="2528" max="2528" width="3.7109375" style="28" customWidth="1"/>
    <col min="2529" max="2529" width="2.85546875" style="28" customWidth="1"/>
    <col min="2530" max="2530" width="3.28515625" style="28" customWidth="1"/>
    <col min="2531" max="2531" width="2.85546875" style="28" customWidth="1"/>
    <col min="2532" max="2532" width="3.28515625" style="28" customWidth="1"/>
    <col min="2533" max="2533" width="2.85546875" style="28" customWidth="1"/>
    <col min="2534" max="2534" width="3.7109375" style="28" customWidth="1"/>
    <col min="2535" max="2535" width="2.85546875" style="28" customWidth="1"/>
    <col min="2536" max="2536" width="3.28515625" style="28" customWidth="1"/>
    <col min="2537" max="2537" width="2.85546875" style="28" customWidth="1"/>
    <col min="2538" max="2538" width="3.28515625" style="28" customWidth="1"/>
    <col min="2539" max="2539" width="2.85546875" style="28" customWidth="1"/>
    <col min="2540" max="2540" width="4.140625" style="28" customWidth="1"/>
    <col min="2541" max="2541" width="2.85546875" style="28" customWidth="1"/>
    <col min="2542" max="2542" width="3.28515625" style="28" customWidth="1"/>
    <col min="2543" max="2543" width="2.85546875" style="28" customWidth="1"/>
    <col min="2544" max="2544" width="4.140625" style="28" customWidth="1"/>
    <col min="2545" max="2545" width="2.85546875" style="28" customWidth="1"/>
    <col min="2546" max="2546" width="5" style="28" customWidth="1"/>
    <col min="2547" max="2547" width="2.28515625" style="28" customWidth="1"/>
    <col min="2548" max="2548" width="7.7109375" style="28" customWidth="1"/>
    <col min="2549" max="2765" width="7.7109375" style="28"/>
    <col min="2766" max="2766" width="9.28515625" style="28" customWidth="1"/>
    <col min="2767" max="2767" width="11.140625" style="28" customWidth="1"/>
    <col min="2768" max="2769" width="7.7109375" style="28" customWidth="1"/>
    <col min="2770" max="2770" width="4.140625" style="28" customWidth="1"/>
    <col min="2771" max="2771" width="2.85546875" style="28" customWidth="1"/>
    <col min="2772" max="2772" width="4.140625" style="28" customWidth="1"/>
    <col min="2773" max="2773" width="2.85546875" style="28" customWidth="1"/>
    <col min="2774" max="2774" width="4.140625" style="28" customWidth="1"/>
    <col min="2775" max="2775" width="2.85546875" style="28" customWidth="1"/>
    <col min="2776" max="2776" width="3.28515625" style="28" customWidth="1"/>
    <col min="2777" max="2777" width="2.85546875" style="28" customWidth="1"/>
    <col min="2778" max="2778" width="3.28515625" style="28" customWidth="1"/>
    <col min="2779" max="2779" width="2.85546875" style="28" customWidth="1"/>
    <col min="2780" max="2780" width="3.28515625" style="28" customWidth="1"/>
    <col min="2781" max="2781" width="2.85546875" style="28" customWidth="1"/>
    <col min="2782" max="2782" width="4.140625" style="28" customWidth="1"/>
    <col min="2783" max="2783" width="2.85546875" style="28" customWidth="1"/>
    <col min="2784" max="2784" width="3.7109375" style="28" customWidth="1"/>
    <col min="2785" max="2785" width="2.85546875" style="28" customWidth="1"/>
    <col min="2786" max="2786" width="3.28515625" style="28" customWidth="1"/>
    <col min="2787" max="2787" width="2.85546875" style="28" customWidth="1"/>
    <col min="2788" max="2788" width="3.28515625" style="28" customWidth="1"/>
    <col min="2789" max="2789" width="2.85546875" style="28" customWidth="1"/>
    <col min="2790" max="2790" width="3.7109375" style="28" customWidth="1"/>
    <col min="2791" max="2791" width="2.85546875" style="28" customWidth="1"/>
    <col min="2792" max="2792" width="3.28515625" style="28" customWidth="1"/>
    <col min="2793" max="2793" width="2.85546875" style="28" customWidth="1"/>
    <col min="2794" max="2794" width="3.28515625" style="28" customWidth="1"/>
    <col min="2795" max="2795" width="2.85546875" style="28" customWidth="1"/>
    <col min="2796" max="2796" width="4.140625" style="28" customWidth="1"/>
    <col min="2797" max="2797" width="2.85546875" style="28" customWidth="1"/>
    <col min="2798" max="2798" width="3.28515625" style="28" customWidth="1"/>
    <col min="2799" max="2799" width="2.85546875" style="28" customWidth="1"/>
    <col min="2800" max="2800" width="4.140625" style="28" customWidth="1"/>
    <col min="2801" max="2801" width="2.85546875" style="28" customWidth="1"/>
    <col min="2802" max="2802" width="5" style="28" customWidth="1"/>
    <col min="2803" max="2803" width="2.28515625" style="28" customWidth="1"/>
    <col min="2804" max="2804" width="7.7109375" style="28" customWidth="1"/>
    <col min="2805" max="3021" width="7.7109375" style="28"/>
    <col min="3022" max="3022" width="9.28515625" style="28" customWidth="1"/>
    <col min="3023" max="3023" width="11.140625" style="28" customWidth="1"/>
    <col min="3024" max="3025" width="7.7109375" style="28" customWidth="1"/>
    <col min="3026" max="3026" width="4.140625" style="28" customWidth="1"/>
    <col min="3027" max="3027" width="2.85546875" style="28" customWidth="1"/>
    <col min="3028" max="3028" width="4.140625" style="28" customWidth="1"/>
    <col min="3029" max="3029" width="2.85546875" style="28" customWidth="1"/>
    <col min="3030" max="3030" width="4.140625" style="28" customWidth="1"/>
    <col min="3031" max="3031" width="2.85546875" style="28" customWidth="1"/>
    <col min="3032" max="3032" width="3.28515625" style="28" customWidth="1"/>
    <col min="3033" max="3033" width="2.85546875" style="28" customWidth="1"/>
    <col min="3034" max="3034" width="3.28515625" style="28" customWidth="1"/>
    <col min="3035" max="3035" width="2.85546875" style="28" customWidth="1"/>
    <col min="3036" max="3036" width="3.28515625" style="28" customWidth="1"/>
    <col min="3037" max="3037" width="2.85546875" style="28" customWidth="1"/>
    <col min="3038" max="3038" width="4.140625" style="28" customWidth="1"/>
    <col min="3039" max="3039" width="2.85546875" style="28" customWidth="1"/>
    <col min="3040" max="3040" width="3.7109375" style="28" customWidth="1"/>
    <col min="3041" max="3041" width="2.85546875" style="28" customWidth="1"/>
    <col min="3042" max="3042" width="3.28515625" style="28" customWidth="1"/>
    <col min="3043" max="3043" width="2.85546875" style="28" customWidth="1"/>
    <col min="3044" max="3044" width="3.28515625" style="28" customWidth="1"/>
    <col min="3045" max="3045" width="2.85546875" style="28" customWidth="1"/>
    <col min="3046" max="3046" width="3.7109375" style="28" customWidth="1"/>
    <col min="3047" max="3047" width="2.85546875" style="28" customWidth="1"/>
    <col min="3048" max="3048" width="3.28515625" style="28" customWidth="1"/>
    <col min="3049" max="3049" width="2.85546875" style="28" customWidth="1"/>
    <col min="3050" max="3050" width="3.28515625" style="28" customWidth="1"/>
    <col min="3051" max="3051" width="2.85546875" style="28" customWidth="1"/>
    <col min="3052" max="3052" width="4.140625" style="28" customWidth="1"/>
    <col min="3053" max="3053" width="2.85546875" style="28" customWidth="1"/>
    <col min="3054" max="3054" width="3.28515625" style="28" customWidth="1"/>
    <col min="3055" max="3055" width="2.85546875" style="28" customWidth="1"/>
    <col min="3056" max="3056" width="4.140625" style="28" customWidth="1"/>
    <col min="3057" max="3057" width="2.85546875" style="28" customWidth="1"/>
    <col min="3058" max="3058" width="5" style="28" customWidth="1"/>
    <col min="3059" max="3059" width="2.28515625" style="28" customWidth="1"/>
    <col min="3060" max="3060" width="7.7109375" style="28" customWidth="1"/>
    <col min="3061" max="3277" width="7.7109375" style="28"/>
    <col min="3278" max="3278" width="9.28515625" style="28" customWidth="1"/>
    <col min="3279" max="3279" width="11.140625" style="28" customWidth="1"/>
    <col min="3280" max="3281" width="7.7109375" style="28" customWidth="1"/>
    <col min="3282" max="3282" width="4.140625" style="28" customWidth="1"/>
    <col min="3283" max="3283" width="2.85546875" style="28" customWidth="1"/>
    <col min="3284" max="3284" width="4.140625" style="28" customWidth="1"/>
    <col min="3285" max="3285" width="2.85546875" style="28" customWidth="1"/>
    <col min="3286" max="3286" width="4.140625" style="28" customWidth="1"/>
    <col min="3287" max="3287" width="2.85546875" style="28" customWidth="1"/>
    <col min="3288" max="3288" width="3.28515625" style="28" customWidth="1"/>
    <col min="3289" max="3289" width="2.85546875" style="28" customWidth="1"/>
    <col min="3290" max="3290" width="3.28515625" style="28" customWidth="1"/>
    <col min="3291" max="3291" width="2.85546875" style="28" customWidth="1"/>
    <col min="3292" max="3292" width="3.28515625" style="28" customWidth="1"/>
    <col min="3293" max="3293" width="2.85546875" style="28" customWidth="1"/>
    <col min="3294" max="3294" width="4.140625" style="28" customWidth="1"/>
    <col min="3295" max="3295" width="2.85546875" style="28" customWidth="1"/>
    <col min="3296" max="3296" width="3.7109375" style="28" customWidth="1"/>
    <col min="3297" max="3297" width="2.85546875" style="28" customWidth="1"/>
    <col min="3298" max="3298" width="3.28515625" style="28" customWidth="1"/>
    <col min="3299" max="3299" width="2.85546875" style="28" customWidth="1"/>
    <col min="3300" max="3300" width="3.28515625" style="28" customWidth="1"/>
    <col min="3301" max="3301" width="2.85546875" style="28" customWidth="1"/>
    <col min="3302" max="3302" width="3.7109375" style="28" customWidth="1"/>
    <col min="3303" max="3303" width="2.85546875" style="28" customWidth="1"/>
    <col min="3304" max="3304" width="3.28515625" style="28" customWidth="1"/>
    <col min="3305" max="3305" width="2.85546875" style="28" customWidth="1"/>
    <col min="3306" max="3306" width="3.28515625" style="28" customWidth="1"/>
    <col min="3307" max="3307" width="2.85546875" style="28" customWidth="1"/>
    <col min="3308" max="3308" width="4.140625" style="28" customWidth="1"/>
    <col min="3309" max="3309" width="2.85546875" style="28" customWidth="1"/>
    <col min="3310" max="3310" width="3.28515625" style="28" customWidth="1"/>
    <col min="3311" max="3311" width="2.85546875" style="28" customWidth="1"/>
    <col min="3312" max="3312" width="4.140625" style="28" customWidth="1"/>
    <col min="3313" max="3313" width="2.85546875" style="28" customWidth="1"/>
    <col min="3314" max="3314" width="5" style="28" customWidth="1"/>
    <col min="3315" max="3315" width="2.28515625" style="28" customWidth="1"/>
    <col min="3316" max="3316" width="7.7109375" style="28" customWidth="1"/>
    <col min="3317" max="3533" width="7.7109375" style="28"/>
    <col min="3534" max="3534" width="9.28515625" style="28" customWidth="1"/>
    <col min="3535" max="3535" width="11.140625" style="28" customWidth="1"/>
    <col min="3536" max="3537" width="7.7109375" style="28" customWidth="1"/>
    <col min="3538" max="3538" width="4.140625" style="28" customWidth="1"/>
    <col min="3539" max="3539" width="2.85546875" style="28" customWidth="1"/>
    <col min="3540" max="3540" width="4.140625" style="28" customWidth="1"/>
    <col min="3541" max="3541" width="2.85546875" style="28" customWidth="1"/>
    <col min="3542" max="3542" width="4.140625" style="28" customWidth="1"/>
    <col min="3543" max="3543" width="2.85546875" style="28" customWidth="1"/>
    <col min="3544" max="3544" width="3.28515625" style="28" customWidth="1"/>
    <col min="3545" max="3545" width="2.85546875" style="28" customWidth="1"/>
    <col min="3546" max="3546" width="3.28515625" style="28" customWidth="1"/>
    <col min="3547" max="3547" width="2.85546875" style="28" customWidth="1"/>
    <col min="3548" max="3548" width="3.28515625" style="28" customWidth="1"/>
    <col min="3549" max="3549" width="2.85546875" style="28" customWidth="1"/>
    <col min="3550" max="3550" width="4.140625" style="28" customWidth="1"/>
    <col min="3551" max="3551" width="2.85546875" style="28" customWidth="1"/>
    <col min="3552" max="3552" width="3.7109375" style="28" customWidth="1"/>
    <col min="3553" max="3553" width="2.85546875" style="28" customWidth="1"/>
    <col min="3554" max="3554" width="3.28515625" style="28" customWidth="1"/>
    <col min="3555" max="3555" width="2.85546875" style="28" customWidth="1"/>
    <col min="3556" max="3556" width="3.28515625" style="28" customWidth="1"/>
    <col min="3557" max="3557" width="2.85546875" style="28" customWidth="1"/>
    <col min="3558" max="3558" width="3.7109375" style="28" customWidth="1"/>
    <col min="3559" max="3559" width="2.85546875" style="28" customWidth="1"/>
    <col min="3560" max="3560" width="3.28515625" style="28" customWidth="1"/>
    <col min="3561" max="3561" width="2.85546875" style="28" customWidth="1"/>
    <col min="3562" max="3562" width="3.28515625" style="28" customWidth="1"/>
    <col min="3563" max="3563" width="2.85546875" style="28" customWidth="1"/>
    <col min="3564" max="3564" width="4.140625" style="28" customWidth="1"/>
    <col min="3565" max="3565" width="2.85546875" style="28" customWidth="1"/>
    <col min="3566" max="3566" width="3.28515625" style="28" customWidth="1"/>
    <col min="3567" max="3567" width="2.85546875" style="28" customWidth="1"/>
    <col min="3568" max="3568" width="4.140625" style="28" customWidth="1"/>
    <col min="3569" max="3569" width="2.85546875" style="28" customWidth="1"/>
    <col min="3570" max="3570" width="5" style="28" customWidth="1"/>
    <col min="3571" max="3571" width="2.28515625" style="28" customWidth="1"/>
    <col min="3572" max="3572" width="7.7109375" style="28" customWidth="1"/>
    <col min="3573" max="3789" width="7.7109375" style="28"/>
    <col min="3790" max="3790" width="9.28515625" style="28" customWidth="1"/>
    <col min="3791" max="3791" width="11.140625" style="28" customWidth="1"/>
    <col min="3792" max="3793" width="7.7109375" style="28" customWidth="1"/>
    <col min="3794" max="3794" width="4.140625" style="28" customWidth="1"/>
    <col min="3795" max="3795" width="2.85546875" style="28" customWidth="1"/>
    <col min="3796" max="3796" width="4.140625" style="28" customWidth="1"/>
    <col min="3797" max="3797" width="2.85546875" style="28" customWidth="1"/>
    <col min="3798" max="3798" width="4.140625" style="28" customWidth="1"/>
    <col min="3799" max="3799" width="2.85546875" style="28" customWidth="1"/>
    <col min="3800" max="3800" width="3.28515625" style="28" customWidth="1"/>
    <col min="3801" max="3801" width="2.85546875" style="28" customWidth="1"/>
    <col min="3802" max="3802" width="3.28515625" style="28" customWidth="1"/>
    <col min="3803" max="3803" width="2.85546875" style="28" customWidth="1"/>
    <col min="3804" max="3804" width="3.28515625" style="28" customWidth="1"/>
    <col min="3805" max="3805" width="2.85546875" style="28" customWidth="1"/>
    <col min="3806" max="3806" width="4.140625" style="28" customWidth="1"/>
    <col min="3807" max="3807" width="2.85546875" style="28" customWidth="1"/>
    <col min="3808" max="3808" width="3.7109375" style="28" customWidth="1"/>
    <col min="3809" max="3809" width="2.85546875" style="28" customWidth="1"/>
    <col min="3810" max="3810" width="3.28515625" style="28" customWidth="1"/>
    <col min="3811" max="3811" width="2.85546875" style="28" customWidth="1"/>
    <col min="3812" max="3812" width="3.28515625" style="28" customWidth="1"/>
    <col min="3813" max="3813" width="2.85546875" style="28" customWidth="1"/>
    <col min="3814" max="3814" width="3.7109375" style="28" customWidth="1"/>
    <col min="3815" max="3815" width="2.85546875" style="28" customWidth="1"/>
    <col min="3816" max="3816" width="3.28515625" style="28" customWidth="1"/>
    <col min="3817" max="3817" width="2.85546875" style="28" customWidth="1"/>
    <col min="3818" max="3818" width="3.28515625" style="28" customWidth="1"/>
    <col min="3819" max="3819" width="2.85546875" style="28" customWidth="1"/>
    <col min="3820" max="3820" width="4.140625" style="28" customWidth="1"/>
    <col min="3821" max="3821" width="2.85546875" style="28" customWidth="1"/>
    <col min="3822" max="3822" width="3.28515625" style="28" customWidth="1"/>
    <col min="3823" max="3823" width="2.85546875" style="28" customWidth="1"/>
    <col min="3824" max="3824" width="4.140625" style="28" customWidth="1"/>
    <col min="3825" max="3825" width="2.85546875" style="28" customWidth="1"/>
    <col min="3826" max="3826" width="5" style="28" customWidth="1"/>
    <col min="3827" max="3827" width="2.28515625" style="28" customWidth="1"/>
    <col min="3828" max="3828" width="7.7109375" style="28" customWidth="1"/>
    <col min="3829" max="4045" width="7.7109375" style="28"/>
    <col min="4046" max="4046" width="9.28515625" style="28" customWidth="1"/>
    <col min="4047" max="4047" width="11.140625" style="28" customWidth="1"/>
    <col min="4048" max="4049" width="7.7109375" style="28" customWidth="1"/>
    <col min="4050" max="4050" width="4.140625" style="28" customWidth="1"/>
    <col min="4051" max="4051" width="2.85546875" style="28" customWidth="1"/>
    <col min="4052" max="4052" width="4.140625" style="28" customWidth="1"/>
    <col min="4053" max="4053" width="2.85546875" style="28" customWidth="1"/>
    <col min="4054" max="4054" width="4.140625" style="28" customWidth="1"/>
    <col min="4055" max="4055" width="2.85546875" style="28" customWidth="1"/>
    <col min="4056" max="4056" width="3.28515625" style="28" customWidth="1"/>
    <col min="4057" max="4057" width="2.85546875" style="28" customWidth="1"/>
    <col min="4058" max="4058" width="3.28515625" style="28" customWidth="1"/>
    <col min="4059" max="4059" width="2.85546875" style="28" customWidth="1"/>
    <col min="4060" max="4060" width="3.28515625" style="28" customWidth="1"/>
    <col min="4061" max="4061" width="2.85546875" style="28" customWidth="1"/>
    <col min="4062" max="4062" width="4.140625" style="28" customWidth="1"/>
    <col min="4063" max="4063" width="2.85546875" style="28" customWidth="1"/>
    <col min="4064" max="4064" width="3.7109375" style="28" customWidth="1"/>
    <col min="4065" max="4065" width="2.85546875" style="28" customWidth="1"/>
    <col min="4066" max="4066" width="3.28515625" style="28" customWidth="1"/>
    <col min="4067" max="4067" width="2.85546875" style="28" customWidth="1"/>
    <col min="4068" max="4068" width="3.28515625" style="28" customWidth="1"/>
    <col min="4069" max="4069" width="2.85546875" style="28" customWidth="1"/>
    <col min="4070" max="4070" width="3.7109375" style="28" customWidth="1"/>
    <col min="4071" max="4071" width="2.85546875" style="28" customWidth="1"/>
    <col min="4072" max="4072" width="3.28515625" style="28" customWidth="1"/>
    <col min="4073" max="4073" width="2.85546875" style="28" customWidth="1"/>
    <col min="4074" max="4074" width="3.28515625" style="28" customWidth="1"/>
    <col min="4075" max="4075" width="2.85546875" style="28" customWidth="1"/>
    <col min="4076" max="4076" width="4.140625" style="28" customWidth="1"/>
    <col min="4077" max="4077" width="2.85546875" style="28" customWidth="1"/>
    <col min="4078" max="4078" width="3.28515625" style="28" customWidth="1"/>
    <col min="4079" max="4079" width="2.85546875" style="28" customWidth="1"/>
    <col min="4080" max="4080" width="4.140625" style="28" customWidth="1"/>
    <col min="4081" max="4081" width="2.85546875" style="28" customWidth="1"/>
    <col min="4082" max="4082" width="5" style="28" customWidth="1"/>
    <col min="4083" max="4083" width="2.28515625" style="28" customWidth="1"/>
    <col min="4084" max="4084" width="7.7109375" style="28" customWidth="1"/>
    <col min="4085" max="4301" width="7.7109375" style="28"/>
    <col min="4302" max="4302" width="9.28515625" style="28" customWidth="1"/>
    <col min="4303" max="4303" width="11.140625" style="28" customWidth="1"/>
    <col min="4304" max="4305" width="7.7109375" style="28" customWidth="1"/>
    <col min="4306" max="4306" width="4.140625" style="28" customWidth="1"/>
    <col min="4307" max="4307" width="2.85546875" style="28" customWidth="1"/>
    <col min="4308" max="4308" width="4.140625" style="28" customWidth="1"/>
    <col min="4309" max="4309" width="2.85546875" style="28" customWidth="1"/>
    <col min="4310" max="4310" width="4.140625" style="28" customWidth="1"/>
    <col min="4311" max="4311" width="2.85546875" style="28" customWidth="1"/>
    <col min="4312" max="4312" width="3.28515625" style="28" customWidth="1"/>
    <col min="4313" max="4313" width="2.85546875" style="28" customWidth="1"/>
    <col min="4314" max="4314" width="3.28515625" style="28" customWidth="1"/>
    <col min="4315" max="4315" width="2.85546875" style="28" customWidth="1"/>
    <col min="4316" max="4316" width="3.28515625" style="28" customWidth="1"/>
    <col min="4317" max="4317" width="2.85546875" style="28" customWidth="1"/>
    <col min="4318" max="4318" width="4.140625" style="28" customWidth="1"/>
    <col min="4319" max="4319" width="2.85546875" style="28" customWidth="1"/>
    <col min="4320" max="4320" width="3.7109375" style="28" customWidth="1"/>
    <col min="4321" max="4321" width="2.85546875" style="28" customWidth="1"/>
    <col min="4322" max="4322" width="3.28515625" style="28" customWidth="1"/>
    <col min="4323" max="4323" width="2.85546875" style="28" customWidth="1"/>
    <col min="4324" max="4324" width="3.28515625" style="28" customWidth="1"/>
    <col min="4325" max="4325" width="2.85546875" style="28" customWidth="1"/>
    <col min="4326" max="4326" width="3.7109375" style="28" customWidth="1"/>
    <col min="4327" max="4327" width="2.85546875" style="28" customWidth="1"/>
    <col min="4328" max="4328" width="3.28515625" style="28" customWidth="1"/>
    <col min="4329" max="4329" width="2.85546875" style="28" customWidth="1"/>
    <col min="4330" max="4330" width="3.28515625" style="28" customWidth="1"/>
    <col min="4331" max="4331" width="2.85546875" style="28" customWidth="1"/>
    <col min="4332" max="4332" width="4.140625" style="28" customWidth="1"/>
    <col min="4333" max="4333" width="2.85546875" style="28" customWidth="1"/>
    <col min="4334" max="4334" width="3.28515625" style="28" customWidth="1"/>
    <col min="4335" max="4335" width="2.85546875" style="28" customWidth="1"/>
    <col min="4336" max="4336" width="4.140625" style="28" customWidth="1"/>
    <col min="4337" max="4337" width="2.85546875" style="28" customWidth="1"/>
    <col min="4338" max="4338" width="5" style="28" customWidth="1"/>
    <col min="4339" max="4339" width="2.28515625" style="28" customWidth="1"/>
    <col min="4340" max="4340" width="7.7109375" style="28" customWidth="1"/>
    <col min="4341" max="4557" width="7.7109375" style="28"/>
    <col min="4558" max="4558" width="9.28515625" style="28" customWidth="1"/>
    <col min="4559" max="4559" width="11.140625" style="28" customWidth="1"/>
    <col min="4560" max="4561" width="7.7109375" style="28" customWidth="1"/>
    <col min="4562" max="4562" width="4.140625" style="28" customWidth="1"/>
    <col min="4563" max="4563" width="2.85546875" style="28" customWidth="1"/>
    <col min="4564" max="4564" width="4.140625" style="28" customWidth="1"/>
    <col min="4565" max="4565" width="2.85546875" style="28" customWidth="1"/>
    <col min="4566" max="4566" width="4.140625" style="28" customWidth="1"/>
    <col min="4567" max="4567" width="2.85546875" style="28" customWidth="1"/>
    <col min="4568" max="4568" width="3.28515625" style="28" customWidth="1"/>
    <col min="4569" max="4569" width="2.85546875" style="28" customWidth="1"/>
    <col min="4570" max="4570" width="3.28515625" style="28" customWidth="1"/>
    <col min="4571" max="4571" width="2.85546875" style="28" customWidth="1"/>
    <col min="4572" max="4572" width="3.28515625" style="28" customWidth="1"/>
    <col min="4573" max="4573" width="2.85546875" style="28" customWidth="1"/>
    <col min="4574" max="4574" width="4.140625" style="28" customWidth="1"/>
    <col min="4575" max="4575" width="2.85546875" style="28" customWidth="1"/>
    <col min="4576" max="4576" width="3.7109375" style="28" customWidth="1"/>
    <col min="4577" max="4577" width="2.85546875" style="28" customWidth="1"/>
    <col min="4578" max="4578" width="3.28515625" style="28" customWidth="1"/>
    <col min="4579" max="4579" width="2.85546875" style="28" customWidth="1"/>
    <col min="4580" max="4580" width="3.28515625" style="28" customWidth="1"/>
    <col min="4581" max="4581" width="2.85546875" style="28" customWidth="1"/>
    <col min="4582" max="4582" width="3.7109375" style="28" customWidth="1"/>
    <col min="4583" max="4583" width="2.85546875" style="28" customWidth="1"/>
    <col min="4584" max="4584" width="3.28515625" style="28" customWidth="1"/>
    <col min="4585" max="4585" width="2.85546875" style="28" customWidth="1"/>
    <col min="4586" max="4586" width="3.28515625" style="28" customWidth="1"/>
    <col min="4587" max="4587" width="2.85546875" style="28" customWidth="1"/>
    <col min="4588" max="4588" width="4.140625" style="28" customWidth="1"/>
    <col min="4589" max="4589" width="2.85546875" style="28" customWidth="1"/>
    <col min="4590" max="4590" width="3.28515625" style="28" customWidth="1"/>
    <col min="4591" max="4591" width="2.85546875" style="28" customWidth="1"/>
    <col min="4592" max="4592" width="4.140625" style="28" customWidth="1"/>
    <col min="4593" max="4593" width="2.85546875" style="28" customWidth="1"/>
    <col min="4594" max="4594" width="5" style="28" customWidth="1"/>
    <col min="4595" max="4595" width="2.28515625" style="28" customWidth="1"/>
    <col min="4596" max="4596" width="7.7109375" style="28" customWidth="1"/>
    <col min="4597" max="4813" width="7.7109375" style="28"/>
    <col min="4814" max="4814" width="9.28515625" style="28" customWidth="1"/>
    <col min="4815" max="4815" width="11.140625" style="28" customWidth="1"/>
    <col min="4816" max="4817" width="7.7109375" style="28" customWidth="1"/>
    <col min="4818" max="4818" width="4.140625" style="28" customWidth="1"/>
    <col min="4819" max="4819" width="2.85546875" style="28" customWidth="1"/>
    <col min="4820" max="4820" width="4.140625" style="28" customWidth="1"/>
    <col min="4821" max="4821" width="2.85546875" style="28" customWidth="1"/>
    <col min="4822" max="4822" width="4.140625" style="28" customWidth="1"/>
    <col min="4823" max="4823" width="2.85546875" style="28" customWidth="1"/>
    <col min="4824" max="4824" width="3.28515625" style="28" customWidth="1"/>
    <col min="4825" max="4825" width="2.85546875" style="28" customWidth="1"/>
    <col min="4826" max="4826" width="3.28515625" style="28" customWidth="1"/>
    <col min="4827" max="4827" width="2.85546875" style="28" customWidth="1"/>
    <col min="4828" max="4828" width="3.28515625" style="28" customWidth="1"/>
    <col min="4829" max="4829" width="2.85546875" style="28" customWidth="1"/>
    <col min="4830" max="4830" width="4.140625" style="28" customWidth="1"/>
    <col min="4831" max="4831" width="2.85546875" style="28" customWidth="1"/>
    <col min="4832" max="4832" width="3.7109375" style="28" customWidth="1"/>
    <col min="4833" max="4833" width="2.85546875" style="28" customWidth="1"/>
    <col min="4834" max="4834" width="3.28515625" style="28" customWidth="1"/>
    <col min="4835" max="4835" width="2.85546875" style="28" customWidth="1"/>
    <col min="4836" max="4836" width="3.28515625" style="28" customWidth="1"/>
    <col min="4837" max="4837" width="2.85546875" style="28" customWidth="1"/>
    <col min="4838" max="4838" width="3.7109375" style="28" customWidth="1"/>
    <col min="4839" max="4839" width="2.85546875" style="28" customWidth="1"/>
    <col min="4840" max="4840" width="3.28515625" style="28" customWidth="1"/>
    <col min="4841" max="4841" width="2.85546875" style="28" customWidth="1"/>
    <col min="4842" max="4842" width="3.28515625" style="28" customWidth="1"/>
    <col min="4843" max="4843" width="2.85546875" style="28" customWidth="1"/>
    <col min="4844" max="4844" width="4.140625" style="28" customWidth="1"/>
    <col min="4845" max="4845" width="2.85546875" style="28" customWidth="1"/>
    <col min="4846" max="4846" width="3.28515625" style="28" customWidth="1"/>
    <col min="4847" max="4847" width="2.85546875" style="28" customWidth="1"/>
    <col min="4848" max="4848" width="4.140625" style="28" customWidth="1"/>
    <col min="4849" max="4849" width="2.85546875" style="28" customWidth="1"/>
    <col min="4850" max="4850" width="5" style="28" customWidth="1"/>
    <col min="4851" max="4851" width="2.28515625" style="28" customWidth="1"/>
    <col min="4852" max="4852" width="7.7109375" style="28" customWidth="1"/>
    <col min="4853" max="5069" width="7.7109375" style="28"/>
    <col min="5070" max="5070" width="9.28515625" style="28" customWidth="1"/>
    <col min="5071" max="5071" width="11.140625" style="28" customWidth="1"/>
    <col min="5072" max="5073" width="7.7109375" style="28" customWidth="1"/>
    <col min="5074" max="5074" width="4.140625" style="28" customWidth="1"/>
    <col min="5075" max="5075" width="2.85546875" style="28" customWidth="1"/>
    <col min="5076" max="5076" width="4.140625" style="28" customWidth="1"/>
    <col min="5077" max="5077" width="2.85546875" style="28" customWidth="1"/>
    <col min="5078" max="5078" width="4.140625" style="28" customWidth="1"/>
    <col min="5079" max="5079" width="2.85546875" style="28" customWidth="1"/>
    <col min="5080" max="5080" width="3.28515625" style="28" customWidth="1"/>
    <col min="5081" max="5081" width="2.85546875" style="28" customWidth="1"/>
    <col min="5082" max="5082" width="3.28515625" style="28" customWidth="1"/>
    <col min="5083" max="5083" width="2.85546875" style="28" customWidth="1"/>
    <col min="5084" max="5084" width="3.28515625" style="28" customWidth="1"/>
    <col min="5085" max="5085" width="2.85546875" style="28" customWidth="1"/>
    <col min="5086" max="5086" width="4.140625" style="28" customWidth="1"/>
    <col min="5087" max="5087" width="2.85546875" style="28" customWidth="1"/>
    <col min="5088" max="5088" width="3.7109375" style="28" customWidth="1"/>
    <col min="5089" max="5089" width="2.85546875" style="28" customWidth="1"/>
    <col min="5090" max="5090" width="3.28515625" style="28" customWidth="1"/>
    <col min="5091" max="5091" width="2.85546875" style="28" customWidth="1"/>
    <col min="5092" max="5092" width="3.28515625" style="28" customWidth="1"/>
    <col min="5093" max="5093" width="2.85546875" style="28" customWidth="1"/>
    <col min="5094" max="5094" width="3.7109375" style="28" customWidth="1"/>
    <col min="5095" max="5095" width="2.85546875" style="28" customWidth="1"/>
    <col min="5096" max="5096" width="3.28515625" style="28" customWidth="1"/>
    <col min="5097" max="5097" width="2.85546875" style="28" customWidth="1"/>
    <col min="5098" max="5098" width="3.28515625" style="28" customWidth="1"/>
    <col min="5099" max="5099" width="2.85546875" style="28" customWidth="1"/>
    <col min="5100" max="5100" width="4.140625" style="28" customWidth="1"/>
    <col min="5101" max="5101" width="2.85546875" style="28" customWidth="1"/>
    <col min="5102" max="5102" width="3.28515625" style="28" customWidth="1"/>
    <col min="5103" max="5103" width="2.85546875" style="28" customWidth="1"/>
    <col min="5104" max="5104" width="4.140625" style="28" customWidth="1"/>
    <col min="5105" max="5105" width="2.85546875" style="28" customWidth="1"/>
    <col min="5106" max="5106" width="5" style="28" customWidth="1"/>
    <col min="5107" max="5107" width="2.28515625" style="28" customWidth="1"/>
    <col min="5108" max="5108" width="7.7109375" style="28" customWidth="1"/>
    <col min="5109" max="5325" width="7.7109375" style="28"/>
    <col min="5326" max="5326" width="9.28515625" style="28" customWidth="1"/>
    <col min="5327" max="5327" width="11.140625" style="28" customWidth="1"/>
    <col min="5328" max="5329" width="7.7109375" style="28" customWidth="1"/>
    <col min="5330" max="5330" width="4.140625" style="28" customWidth="1"/>
    <col min="5331" max="5331" width="2.85546875" style="28" customWidth="1"/>
    <col min="5332" max="5332" width="4.140625" style="28" customWidth="1"/>
    <col min="5333" max="5333" width="2.85546875" style="28" customWidth="1"/>
    <col min="5334" max="5334" width="4.140625" style="28" customWidth="1"/>
    <col min="5335" max="5335" width="2.85546875" style="28" customWidth="1"/>
    <col min="5336" max="5336" width="3.28515625" style="28" customWidth="1"/>
    <col min="5337" max="5337" width="2.85546875" style="28" customWidth="1"/>
    <col min="5338" max="5338" width="3.28515625" style="28" customWidth="1"/>
    <col min="5339" max="5339" width="2.85546875" style="28" customWidth="1"/>
    <col min="5340" max="5340" width="3.28515625" style="28" customWidth="1"/>
    <col min="5341" max="5341" width="2.85546875" style="28" customWidth="1"/>
    <col min="5342" max="5342" width="4.140625" style="28" customWidth="1"/>
    <col min="5343" max="5343" width="2.85546875" style="28" customWidth="1"/>
    <col min="5344" max="5344" width="3.7109375" style="28" customWidth="1"/>
    <col min="5345" max="5345" width="2.85546875" style="28" customWidth="1"/>
    <col min="5346" max="5346" width="3.28515625" style="28" customWidth="1"/>
    <col min="5347" max="5347" width="2.85546875" style="28" customWidth="1"/>
    <col min="5348" max="5348" width="3.28515625" style="28" customWidth="1"/>
    <col min="5349" max="5349" width="2.85546875" style="28" customWidth="1"/>
    <col min="5350" max="5350" width="3.7109375" style="28" customWidth="1"/>
    <col min="5351" max="5351" width="2.85546875" style="28" customWidth="1"/>
    <col min="5352" max="5352" width="3.28515625" style="28" customWidth="1"/>
    <col min="5353" max="5353" width="2.85546875" style="28" customWidth="1"/>
    <col min="5354" max="5354" width="3.28515625" style="28" customWidth="1"/>
    <col min="5355" max="5355" width="2.85546875" style="28" customWidth="1"/>
    <col min="5356" max="5356" width="4.140625" style="28" customWidth="1"/>
    <col min="5357" max="5357" width="2.85546875" style="28" customWidth="1"/>
    <col min="5358" max="5358" width="3.28515625" style="28" customWidth="1"/>
    <col min="5359" max="5359" width="2.85546875" style="28" customWidth="1"/>
    <col min="5360" max="5360" width="4.140625" style="28" customWidth="1"/>
    <col min="5361" max="5361" width="2.85546875" style="28" customWidth="1"/>
    <col min="5362" max="5362" width="5" style="28" customWidth="1"/>
    <col min="5363" max="5363" width="2.28515625" style="28" customWidth="1"/>
    <col min="5364" max="5364" width="7.7109375" style="28" customWidth="1"/>
    <col min="5365" max="5581" width="7.7109375" style="28"/>
    <col min="5582" max="5582" width="9.28515625" style="28" customWidth="1"/>
    <col min="5583" max="5583" width="11.140625" style="28" customWidth="1"/>
    <col min="5584" max="5585" width="7.7109375" style="28" customWidth="1"/>
    <col min="5586" max="5586" width="4.140625" style="28" customWidth="1"/>
    <col min="5587" max="5587" width="2.85546875" style="28" customWidth="1"/>
    <col min="5588" max="5588" width="4.140625" style="28" customWidth="1"/>
    <col min="5589" max="5589" width="2.85546875" style="28" customWidth="1"/>
    <col min="5590" max="5590" width="4.140625" style="28" customWidth="1"/>
    <col min="5591" max="5591" width="2.85546875" style="28" customWidth="1"/>
    <col min="5592" max="5592" width="3.28515625" style="28" customWidth="1"/>
    <col min="5593" max="5593" width="2.85546875" style="28" customWidth="1"/>
    <col min="5594" max="5594" width="3.28515625" style="28" customWidth="1"/>
    <col min="5595" max="5595" width="2.85546875" style="28" customWidth="1"/>
    <col min="5596" max="5596" width="3.28515625" style="28" customWidth="1"/>
    <col min="5597" max="5597" width="2.85546875" style="28" customWidth="1"/>
    <col min="5598" max="5598" width="4.140625" style="28" customWidth="1"/>
    <col min="5599" max="5599" width="2.85546875" style="28" customWidth="1"/>
    <col min="5600" max="5600" width="3.7109375" style="28" customWidth="1"/>
    <col min="5601" max="5601" width="2.85546875" style="28" customWidth="1"/>
    <col min="5602" max="5602" width="3.28515625" style="28" customWidth="1"/>
    <col min="5603" max="5603" width="2.85546875" style="28" customWidth="1"/>
    <col min="5604" max="5604" width="3.28515625" style="28" customWidth="1"/>
    <col min="5605" max="5605" width="2.85546875" style="28" customWidth="1"/>
    <col min="5606" max="5606" width="3.7109375" style="28" customWidth="1"/>
    <col min="5607" max="5607" width="2.85546875" style="28" customWidth="1"/>
    <col min="5608" max="5608" width="3.28515625" style="28" customWidth="1"/>
    <col min="5609" max="5609" width="2.85546875" style="28" customWidth="1"/>
    <col min="5610" max="5610" width="3.28515625" style="28" customWidth="1"/>
    <col min="5611" max="5611" width="2.85546875" style="28" customWidth="1"/>
    <col min="5612" max="5612" width="4.140625" style="28" customWidth="1"/>
    <col min="5613" max="5613" width="2.85546875" style="28" customWidth="1"/>
    <col min="5614" max="5614" width="3.28515625" style="28" customWidth="1"/>
    <col min="5615" max="5615" width="2.85546875" style="28" customWidth="1"/>
    <col min="5616" max="5616" width="4.140625" style="28" customWidth="1"/>
    <col min="5617" max="5617" width="2.85546875" style="28" customWidth="1"/>
    <col min="5618" max="5618" width="5" style="28" customWidth="1"/>
    <col min="5619" max="5619" width="2.28515625" style="28" customWidth="1"/>
    <col min="5620" max="5620" width="7.7109375" style="28" customWidth="1"/>
    <col min="5621" max="5837" width="7.7109375" style="28"/>
    <col min="5838" max="5838" width="9.28515625" style="28" customWidth="1"/>
    <col min="5839" max="5839" width="11.140625" style="28" customWidth="1"/>
    <col min="5840" max="5841" width="7.7109375" style="28" customWidth="1"/>
    <col min="5842" max="5842" width="4.140625" style="28" customWidth="1"/>
    <col min="5843" max="5843" width="2.85546875" style="28" customWidth="1"/>
    <col min="5844" max="5844" width="4.140625" style="28" customWidth="1"/>
    <col min="5845" max="5845" width="2.85546875" style="28" customWidth="1"/>
    <col min="5846" max="5846" width="4.140625" style="28" customWidth="1"/>
    <col min="5847" max="5847" width="2.85546875" style="28" customWidth="1"/>
    <col min="5848" max="5848" width="3.28515625" style="28" customWidth="1"/>
    <col min="5849" max="5849" width="2.85546875" style="28" customWidth="1"/>
    <col min="5850" max="5850" width="3.28515625" style="28" customWidth="1"/>
    <col min="5851" max="5851" width="2.85546875" style="28" customWidth="1"/>
    <col min="5852" max="5852" width="3.28515625" style="28" customWidth="1"/>
    <col min="5853" max="5853" width="2.85546875" style="28" customWidth="1"/>
    <col min="5854" max="5854" width="4.140625" style="28" customWidth="1"/>
    <col min="5855" max="5855" width="2.85546875" style="28" customWidth="1"/>
    <col min="5856" max="5856" width="3.7109375" style="28" customWidth="1"/>
    <col min="5857" max="5857" width="2.85546875" style="28" customWidth="1"/>
    <col min="5858" max="5858" width="3.28515625" style="28" customWidth="1"/>
    <col min="5859" max="5859" width="2.85546875" style="28" customWidth="1"/>
    <col min="5860" max="5860" width="3.28515625" style="28" customWidth="1"/>
    <col min="5861" max="5861" width="2.85546875" style="28" customWidth="1"/>
    <col min="5862" max="5862" width="3.7109375" style="28" customWidth="1"/>
    <col min="5863" max="5863" width="2.85546875" style="28" customWidth="1"/>
    <col min="5864" max="5864" width="3.28515625" style="28" customWidth="1"/>
    <col min="5865" max="5865" width="2.85546875" style="28" customWidth="1"/>
    <col min="5866" max="5866" width="3.28515625" style="28" customWidth="1"/>
    <col min="5867" max="5867" width="2.85546875" style="28" customWidth="1"/>
    <col min="5868" max="5868" width="4.140625" style="28" customWidth="1"/>
    <col min="5869" max="5869" width="2.85546875" style="28" customWidth="1"/>
    <col min="5870" max="5870" width="3.28515625" style="28" customWidth="1"/>
    <col min="5871" max="5871" width="2.85546875" style="28" customWidth="1"/>
    <col min="5872" max="5872" width="4.140625" style="28" customWidth="1"/>
    <col min="5873" max="5873" width="2.85546875" style="28" customWidth="1"/>
    <col min="5874" max="5874" width="5" style="28" customWidth="1"/>
    <col min="5875" max="5875" width="2.28515625" style="28" customWidth="1"/>
    <col min="5876" max="5876" width="7.7109375" style="28" customWidth="1"/>
    <col min="5877" max="6093" width="7.7109375" style="28"/>
    <col min="6094" max="6094" width="9.28515625" style="28" customWidth="1"/>
    <col min="6095" max="6095" width="11.140625" style="28" customWidth="1"/>
    <col min="6096" max="6097" width="7.7109375" style="28" customWidth="1"/>
    <col min="6098" max="6098" width="4.140625" style="28" customWidth="1"/>
    <col min="6099" max="6099" width="2.85546875" style="28" customWidth="1"/>
    <col min="6100" max="6100" width="4.140625" style="28" customWidth="1"/>
    <col min="6101" max="6101" width="2.85546875" style="28" customWidth="1"/>
    <col min="6102" max="6102" width="4.140625" style="28" customWidth="1"/>
    <col min="6103" max="6103" width="2.85546875" style="28" customWidth="1"/>
    <col min="6104" max="6104" width="3.28515625" style="28" customWidth="1"/>
    <col min="6105" max="6105" width="2.85546875" style="28" customWidth="1"/>
    <col min="6106" max="6106" width="3.28515625" style="28" customWidth="1"/>
    <col min="6107" max="6107" width="2.85546875" style="28" customWidth="1"/>
    <col min="6108" max="6108" width="3.28515625" style="28" customWidth="1"/>
    <col min="6109" max="6109" width="2.85546875" style="28" customWidth="1"/>
    <col min="6110" max="6110" width="4.140625" style="28" customWidth="1"/>
    <col min="6111" max="6111" width="2.85546875" style="28" customWidth="1"/>
    <col min="6112" max="6112" width="3.7109375" style="28" customWidth="1"/>
    <col min="6113" max="6113" width="2.85546875" style="28" customWidth="1"/>
    <col min="6114" max="6114" width="3.28515625" style="28" customWidth="1"/>
    <col min="6115" max="6115" width="2.85546875" style="28" customWidth="1"/>
    <col min="6116" max="6116" width="3.28515625" style="28" customWidth="1"/>
    <col min="6117" max="6117" width="2.85546875" style="28" customWidth="1"/>
    <col min="6118" max="6118" width="3.7109375" style="28" customWidth="1"/>
    <col min="6119" max="6119" width="2.85546875" style="28" customWidth="1"/>
    <col min="6120" max="6120" width="3.28515625" style="28" customWidth="1"/>
    <col min="6121" max="6121" width="2.85546875" style="28" customWidth="1"/>
    <col min="6122" max="6122" width="3.28515625" style="28" customWidth="1"/>
    <col min="6123" max="6123" width="2.85546875" style="28" customWidth="1"/>
    <col min="6124" max="6124" width="4.140625" style="28" customWidth="1"/>
    <col min="6125" max="6125" width="2.85546875" style="28" customWidth="1"/>
    <col min="6126" max="6126" width="3.28515625" style="28" customWidth="1"/>
    <col min="6127" max="6127" width="2.85546875" style="28" customWidth="1"/>
    <col min="6128" max="6128" width="4.140625" style="28" customWidth="1"/>
    <col min="6129" max="6129" width="2.85546875" style="28" customWidth="1"/>
    <col min="6130" max="6130" width="5" style="28" customWidth="1"/>
    <col min="6131" max="6131" width="2.28515625" style="28" customWidth="1"/>
    <col min="6132" max="6132" width="7.7109375" style="28" customWidth="1"/>
    <col min="6133" max="6349" width="7.7109375" style="28"/>
    <col min="6350" max="6350" width="9.28515625" style="28" customWidth="1"/>
    <col min="6351" max="6351" width="11.140625" style="28" customWidth="1"/>
    <col min="6352" max="6353" width="7.7109375" style="28" customWidth="1"/>
    <col min="6354" max="6354" width="4.140625" style="28" customWidth="1"/>
    <col min="6355" max="6355" width="2.85546875" style="28" customWidth="1"/>
    <col min="6356" max="6356" width="4.140625" style="28" customWidth="1"/>
    <col min="6357" max="6357" width="2.85546875" style="28" customWidth="1"/>
    <col min="6358" max="6358" width="4.140625" style="28" customWidth="1"/>
    <col min="6359" max="6359" width="2.85546875" style="28" customWidth="1"/>
    <col min="6360" max="6360" width="3.28515625" style="28" customWidth="1"/>
    <col min="6361" max="6361" width="2.85546875" style="28" customWidth="1"/>
    <col min="6362" max="6362" width="3.28515625" style="28" customWidth="1"/>
    <col min="6363" max="6363" width="2.85546875" style="28" customWidth="1"/>
    <col min="6364" max="6364" width="3.28515625" style="28" customWidth="1"/>
    <col min="6365" max="6365" width="2.85546875" style="28" customWidth="1"/>
    <col min="6366" max="6366" width="4.140625" style="28" customWidth="1"/>
    <col min="6367" max="6367" width="2.85546875" style="28" customWidth="1"/>
    <col min="6368" max="6368" width="3.7109375" style="28" customWidth="1"/>
    <col min="6369" max="6369" width="2.85546875" style="28" customWidth="1"/>
    <col min="6370" max="6370" width="3.28515625" style="28" customWidth="1"/>
    <col min="6371" max="6371" width="2.85546875" style="28" customWidth="1"/>
    <col min="6372" max="6372" width="3.28515625" style="28" customWidth="1"/>
    <col min="6373" max="6373" width="2.85546875" style="28" customWidth="1"/>
    <col min="6374" max="6374" width="3.7109375" style="28" customWidth="1"/>
    <col min="6375" max="6375" width="2.85546875" style="28" customWidth="1"/>
    <col min="6376" max="6376" width="3.28515625" style="28" customWidth="1"/>
    <col min="6377" max="6377" width="2.85546875" style="28" customWidth="1"/>
    <col min="6378" max="6378" width="3.28515625" style="28" customWidth="1"/>
    <col min="6379" max="6379" width="2.85546875" style="28" customWidth="1"/>
    <col min="6380" max="6380" width="4.140625" style="28" customWidth="1"/>
    <col min="6381" max="6381" width="2.85546875" style="28" customWidth="1"/>
    <col min="6382" max="6382" width="3.28515625" style="28" customWidth="1"/>
    <col min="6383" max="6383" width="2.85546875" style="28" customWidth="1"/>
    <col min="6384" max="6384" width="4.140625" style="28" customWidth="1"/>
    <col min="6385" max="6385" width="2.85546875" style="28" customWidth="1"/>
    <col min="6386" max="6386" width="5" style="28" customWidth="1"/>
    <col min="6387" max="6387" width="2.28515625" style="28" customWidth="1"/>
    <col min="6388" max="6388" width="7.7109375" style="28" customWidth="1"/>
    <col min="6389" max="6605" width="7.7109375" style="28"/>
    <col min="6606" max="6606" width="9.28515625" style="28" customWidth="1"/>
    <col min="6607" max="6607" width="11.140625" style="28" customWidth="1"/>
    <col min="6608" max="6609" width="7.7109375" style="28" customWidth="1"/>
    <col min="6610" max="6610" width="4.140625" style="28" customWidth="1"/>
    <col min="6611" max="6611" width="2.85546875" style="28" customWidth="1"/>
    <col min="6612" max="6612" width="4.140625" style="28" customWidth="1"/>
    <col min="6613" max="6613" width="2.85546875" style="28" customWidth="1"/>
    <col min="6614" max="6614" width="4.140625" style="28" customWidth="1"/>
    <col min="6615" max="6615" width="2.85546875" style="28" customWidth="1"/>
    <col min="6616" max="6616" width="3.28515625" style="28" customWidth="1"/>
    <col min="6617" max="6617" width="2.85546875" style="28" customWidth="1"/>
    <col min="6618" max="6618" width="3.28515625" style="28" customWidth="1"/>
    <col min="6619" max="6619" width="2.85546875" style="28" customWidth="1"/>
    <col min="6620" max="6620" width="3.28515625" style="28" customWidth="1"/>
    <col min="6621" max="6621" width="2.85546875" style="28" customWidth="1"/>
    <col min="6622" max="6622" width="4.140625" style="28" customWidth="1"/>
    <col min="6623" max="6623" width="2.85546875" style="28" customWidth="1"/>
    <col min="6624" max="6624" width="3.7109375" style="28" customWidth="1"/>
    <col min="6625" max="6625" width="2.85546875" style="28" customWidth="1"/>
    <col min="6626" max="6626" width="3.28515625" style="28" customWidth="1"/>
    <col min="6627" max="6627" width="2.85546875" style="28" customWidth="1"/>
    <col min="6628" max="6628" width="3.28515625" style="28" customWidth="1"/>
    <col min="6629" max="6629" width="2.85546875" style="28" customWidth="1"/>
    <col min="6630" max="6630" width="3.7109375" style="28" customWidth="1"/>
    <col min="6631" max="6631" width="2.85546875" style="28" customWidth="1"/>
    <col min="6632" max="6632" width="3.28515625" style="28" customWidth="1"/>
    <col min="6633" max="6633" width="2.85546875" style="28" customWidth="1"/>
    <col min="6634" max="6634" width="3.28515625" style="28" customWidth="1"/>
    <col min="6635" max="6635" width="2.85546875" style="28" customWidth="1"/>
    <col min="6636" max="6636" width="4.140625" style="28" customWidth="1"/>
    <col min="6637" max="6637" width="2.85546875" style="28" customWidth="1"/>
    <col min="6638" max="6638" width="3.28515625" style="28" customWidth="1"/>
    <col min="6639" max="6639" width="2.85546875" style="28" customWidth="1"/>
    <col min="6640" max="6640" width="4.140625" style="28" customWidth="1"/>
    <col min="6641" max="6641" width="2.85546875" style="28" customWidth="1"/>
    <col min="6642" max="6642" width="5" style="28" customWidth="1"/>
    <col min="6643" max="6643" width="2.28515625" style="28" customWidth="1"/>
    <col min="6644" max="6644" width="7.7109375" style="28" customWidth="1"/>
    <col min="6645" max="6861" width="7.7109375" style="28"/>
    <col min="6862" max="6862" width="9.28515625" style="28" customWidth="1"/>
    <col min="6863" max="6863" width="11.140625" style="28" customWidth="1"/>
    <col min="6864" max="6865" width="7.7109375" style="28" customWidth="1"/>
    <col min="6866" max="6866" width="4.140625" style="28" customWidth="1"/>
    <col min="6867" max="6867" width="2.85546875" style="28" customWidth="1"/>
    <col min="6868" max="6868" width="4.140625" style="28" customWidth="1"/>
    <col min="6869" max="6869" width="2.85546875" style="28" customWidth="1"/>
    <col min="6870" max="6870" width="4.140625" style="28" customWidth="1"/>
    <col min="6871" max="6871" width="2.85546875" style="28" customWidth="1"/>
    <col min="6872" max="6872" width="3.28515625" style="28" customWidth="1"/>
    <col min="6873" max="6873" width="2.85546875" style="28" customWidth="1"/>
    <col min="6874" max="6874" width="3.28515625" style="28" customWidth="1"/>
    <col min="6875" max="6875" width="2.85546875" style="28" customWidth="1"/>
    <col min="6876" max="6876" width="3.28515625" style="28" customWidth="1"/>
    <col min="6877" max="6877" width="2.85546875" style="28" customWidth="1"/>
    <col min="6878" max="6878" width="4.140625" style="28" customWidth="1"/>
    <col min="6879" max="6879" width="2.85546875" style="28" customWidth="1"/>
    <col min="6880" max="6880" width="3.7109375" style="28" customWidth="1"/>
    <col min="6881" max="6881" width="2.85546875" style="28" customWidth="1"/>
    <col min="6882" max="6882" width="3.28515625" style="28" customWidth="1"/>
    <col min="6883" max="6883" width="2.85546875" style="28" customWidth="1"/>
    <col min="6884" max="6884" width="3.28515625" style="28" customWidth="1"/>
    <col min="6885" max="6885" width="2.85546875" style="28" customWidth="1"/>
    <col min="6886" max="6886" width="3.7109375" style="28" customWidth="1"/>
    <col min="6887" max="6887" width="2.85546875" style="28" customWidth="1"/>
    <col min="6888" max="6888" width="3.28515625" style="28" customWidth="1"/>
    <col min="6889" max="6889" width="2.85546875" style="28" customWidth="1"/>
    <col min="6890" max="6890" width="3.28515625" style="28" customWidth="1"/>
    <col min="6891" max="6891" width="2.85546875" style="28" customWidth="1"/>
    <col min="6892" max="6892" width="4.140625" style="28" customWidth="1"/>
    <col min="6893" max="6893" width="2.85546875" style="28" customWidth="1"/>
    <col min="6894" max="6894" width="3.28515625" style="28" customWidth="1"/>
    <col min="6895" max="6895" width="2.85546875" style="28" customWidth="1"/>
    <col min="6896" max="6896" width="4.140625" style="28" customWidth="1"/>
    <col min="6897" max="6897" width="2.85546875" style="28" customWidth="1"/>
    <col min="6898" max="6898" width="5" style="28" customWidth="1"/>
    <col min="6899" max="6899" width="2.28515625" style="28" customWidth="1"/>
    <col min="6900" max="6900" width="7.7109375" style="28" customWidth="1"/>
    <col min="6901" max="7117" width="7.7109375" style="28"/>
    <col min="7118" max="7118" width="9.28515625" style="28" customWidth="1"/>
    <col min="7119" max="7119" width="11.140625" style="28" customWidth="1"/>
    <col min="7120" max="7121" width="7.7109375" style="28" customWidth="1"/>
    <col min="7122" max="7122" width="4.140625" style="28" customWidth="1"/>
    <col min="7123" max="7123" width="2.85546875" style="28" customWidth="1"/>
    <col min="7124" max="7124" width="4.140625" style="28" customWidth="1"/>
    <col min="7125" max="7125" width="2.85546875" style="28" customWidth="1"/>
    <col min="7126" max="7126" width="4.140625" style="28" customWidth="1"/>
    <col min="7127" max="7127" width="2.85546875" style="28" customWidth="1"/>
    <col min="7128" max="7128" width="3.28515625" style="28" customWidth="1"/>
    <col min="7129" max="7129" width="2.85546875" style="28" customWidth="1"/>
    <col min="7130" max="7130" width="3.28515625" style="28" customWidth="1"/>
    <col min="7131" max="7131" width="2.85546875" style="28" customWidth="1"/>
    <col min="7132" max="7132" width="3.28515625" style="28" customWidth="1"/>
    <col min="7133" max="7133" width="2.85546875" style="28" customWidth="1"/>
    <col min="7134" max="7134" width="4.140625" style="28" customWidth="1"/>
    <col min="7135" max="7135" width="2.85546875" style="28" customWidth="1"/>
    <col min="7136" max="7136" width="3.7109375" style="28" customWidth="1"/>
    <col min="7137" max="7137" width="2.85546875" style="28" customWidth="1"/>
    <col min="7138" max="7138" width="3.28515625" style="28" customWidth="1"/>
    <col min="7139" max="7139" width="2.85546875" style="28" customWidth="1"/>
    <col min="7140" max="7140" width="3.28515625" style="28" customWidth="1"/>
    <col min="7141" max="7141" width="2.85546875" style="28" customWidth="1"/>
    <col min="7142" max="7142" width="3.7109375" style="28" customWidth="1"/>
    <col min="7143" max="7143" width="2.85546875" style="28" customWidth="1"/>
    <col min="7144" max="7144" width="3.28515625" style="28" customWidth="1"/>
    <col min="7145" max="7145" width="2.85546875" style="28" customWidth="1"/>
    <col min="7146" max="7146" width="3.28515625" style="28" customWidth="1"/>
    <col min="7147" max="7147" width="2.85546875" style="28" customWidth="1"/>
    <col min="7148" max="7148" width="4.140625" style="28" customWidth="1"/>
    <col min="7149" max="7149" width="2.85546875" style="28" customWidth="1"/>
    <col min="7150" max="7150" width="3.28515625" style="28" customWidth="1"/>
    <col min="7151" max="7151" width="2.85546875" style="28" customWidth="1"/>
    <col min="7152" max="7152" width="4.140625" style="28" customWidth="1"/>
    <col min="7153" max="7153" width="2.85546875" style="28" customWidth="1"/>
    <col min="7154" max="7154" width="5" style="28" customWidth="1"/>
    <col min="7155" max="7155" width="2.28515625" style="28" customWidth="1"/>
    <col min="7156" max="7156" width="7.7109375" style="28" customWidth="1"/>
    <col min="7157" max="7373" width="7.7109375" style="28"/>
    <col min="7374" max="7374" width="9.28515625" style="28" customWidth="1"/>
    <col min="7375" max="7375" width="11.140625" style="28" customWidth="1"/>
    <col min="7376" max="7377" width="7.7109375" style="28" customWidth="1"/>
    <col min="7378" max="7378" width="4.140625" style="28" customWidth="1"/>
    <col min="7379" max="7379" width="2.85546875" style="28" customWidth="1"/>
    <col min="7380" max="7380" width="4.140625" style="28" customWidth="1"/>
    <col min="7381" max="7381" width="2.85546875" style="28" customWidth="1"/>
    <col min="7382" max="7382" width="4.140625" style="28" customWidth="1"/>
    <col min="7383" max="7383" width="2.85546875" style="28" customWidth="1"/>
    <col min="7384" max="7384" width="3.28515625" style="28" customWidth="1"/>
    <col min="7385" max="7385" width="2.85546875" style="28" customWidth="1"/>
    <col min="7386" max="7386" width="3.28515625" style="28" customWidth="1"/>
    <col min="7387" max="7387" width="2.85546875" style="28" customWidth="1"/>
    <col min="7388" max="7388" width="3.28515625" style="28" customWidth="1"/>
    <col min="7389" max="7389" width="2.85546875" style="28" customWidth="1"/>
    <col min="7390" max="7390" width="4.140625" style="28" customWidth="1"/>
    <col min="7391" max="7391" width="2.85546875" style="28" customWidth="1"/>
    <col min="7392" max="7392" width="3.7109375" style="28" customWidth="1"/>
    <col min="7393" max="7393" width="2.85546875" style="28" customWidth="1"/>
    <col min="7394" max="7394" width="3.28515625" style="28" customWidth="1"/>
    <col min="7395" max="7395" width="2.85546875" style="28" customWidth="1"/>
    <col min="7396" max="7396" width="3.28515625" style="28" customWidth="1"/>
    <col min="7397" max="7397" width="2.85546875" style="28" customWidth="1"/>
    <col min="7398" max="7398" width="3.7109375" style="28" customWidth="1"/>
    <col min="7399" max="7399" width="2.85546875" style="28" customWidth="1"/>
    <col min="7400" max="7400" width="3.28515625" style="28" customWidth="1"/>
    <col min="7401" max="7401" width="2.85546875" style="28" customWidth="1"/>
    <col min="7402" max="7402" width="3.28515625" style="28" customWidth="1"/>
    <col min="7403" max="7403" width="2.85546875" style="28" customWidth="1"/>
    <col min="7404" max="7404" width="4.140625" style="28" customWidth="1"/>
    <col min="7405" max="7405" width="2.85546875" style="28" customWidth="1"/>
    <col min="7406" max="7406" width="3.28515625" style="28" customWidth="1"/>
    <col min="7407" max="7407" width="2.85546875" style="28" customWidth="1"/>
    <col min="7408" max="7408" width="4.140625" style="28" customWidth="1"/>
    <col min="7409" max="7409" width="2.85546875" style="28" customWidth="1"/>
    <col min="7410" max="7410" width="5" style="28" customWidth="1"/>
    <col min="7411" max="7411" width="2.28515625" style="28" customWidth="1"/>
    <col min="7412" max="7412" width="7.7109375" style="28" customWidth="1"/>
    <col min="7413" max="7629" width="7.7109375" style="28"/>
    <col min="7630" max="7630" width="9.28515625" style="28" customWidth="1"/>
    <col min="7631" max="7631" width="11.140625" style="28" customWidth="1"/>
    <col min="7632" max="7633" width="7.7109375" style="28" customWidth="1"/>
    <col min="7634" max="7634" width="4.140625" style="28" customWidth="1"/>
    <col min="7635" max="7635" width="2.85546875" style="28" customWidth="1"/>
    <col min="7636" max="7636" width="4.140625" style="28" customWidth="1"/>
    <col min="7637" max="7637" width="2.85546875" style="28" customWidth="1"/>
    <col min="7638" max="7638" width="4.140625" style="28" customWidth="1"/>
    <col min="7639" max="7639" width="2.85546875" style="28" customWidth="1"/>
    <col min="7640" max="7640" width="3.28515625" style="28" customWidth="1"/>
    <col min="7641" max="7641" width="2.85546875" style="28" customWidth="1"/>
    <col min="7642" max="7642" width="3.28515625" style="28" customWidth="1"/>
    <col min="7643" max="7643" width="2.85546875" style="28" customWidth="1"/>
    <col min="7644" max="7644" width="3.28515625" style="28" customWidth="1"/>
    <col min="7645" max="7645" width="2.85546875" style="28" customWidth="1"/>
    <col min="7646" max="7646" width="4.140625" style="28" customWidth="1"/>
    <col min="7647" max="7647" width="2.85546875" style="28" customWidth="1"/>
    <col min="7648" max="7648" width="3.7109375" style="28" customWidth="1"/>
    <col min="7649" max="7649" width="2.85546875" style="28" customWidth="1"/>
    <col min="7650" max="7650" width="3.28515625" style="28" customWidth="1"/>
    <col min="7651" max="7651" width="2.85546875" style="28" customWidth="1"/>
    <col min="7652" max="7652" width="3.28515625" style="28" customWidth="1"/>
    <col min="7653" max="7653" width="2.85546875" style="28" customWidth="1"/>
    <col min="7654" max="7654" width="3.7109375" style="28" customWidth="1"/>
    <col min="7655" max="7655" width="2.85546875" style="28" customWidth="1"/>
    <col min="7656" max="7656" width="3.28515625" style="28" customWidth="1"/>
    <col min="7657" max="7657" width="2.85546875" style="28" customWidth="1"/>
    <col min="7658" max="7658" width="3.28515625" style="28" customWidth="1"/>
    <col min="7659" max="7659" width="2.85546875" style="28" customWidth="1"/>
    <col min="7660" max="7660" width="4.140625" style="28" customWidth="1"/>
    <col min="7661" max="7661" width="2.85546875" style="28" customWidth="1"/>
    <col min="7662" max="7662" width="3.28515625" style="28" customWidth="1"/>
    <col min="7663" max="7663" width="2.85546875" style="28" customWidth="1"/>
    <col min="7664" max="7664" width="4.140625" style="28" customWidth="1"/>
    <col min="7665" max="7665" width="2.85546875" style="28" customWidth="1"/>
    <col min="7666" max="7666" width="5" style="28" customWidth="1"/>
    <col min="7667" max="7667" width="2.28515625" style="28" customWidth="1"/>
    <col min="7668" max="7668" width="7.7109375" style="28" customWidth="1"/>
    <col min="7669" max="7885" width="7.7109375" style="28"/>
    <col min="7886" max="7886" width="9.28515625" style="28" customWidth="1"/>
    <col min="7887" max="7887" width="11.140625" style="28" customWidth="1"/>
    <col min="7888" max="7889" width="7.7109375" style="28" customWidth="1"/>
    <col min="7890" max="7890" width="4.140625" style="28" customWidth="1"/>
    <col min="7891" max="7891" width="2.85546875" style="28" customWidth="1"/>
    <col min="7892" max="7892" width="4.140625" style="28" customWidth="1"/>
    <col min="7893" max="7893" width="2.85546875" style="28" customWidth="1"/>
    <col min="7894" max="7894" width="4.140625" style="28" customWidth="1"/>
    <col min="7895" max="7895" width="2.85546875" style="28" customWidth="1"/>
    <col min="7896" max="7896" width="3.28515625" style="28" customWidth="1"/>
    <col min="7897" max="7897" width="2.85546875" style="28" customWidth="1"/>
    <col min="7898" max="7898" width="3.28515625" style="28" customWidth="1"/>
    <col min="7899" max="7899" width="2.85546875" style="28" customWidth="1"/>
    <col min="7900" max="7900" width="3.28515625" style="28" customWidth="1"/>
    <col min="7901" max="7901" width="2.85546875" style="28" customWidth="1"/>
    <col min="7902" max="7902" width="4.140625" style="28" customWidth="1"/>
    <col min="7903" max="7903" width="2.85546875" style="28" customWidth="1"/>
    <col min="7904" max="7904" width="3.7109375" style="28" customWidth="1"/>
    <col min="7905" max="7905" width="2.85546875" style="28" customWidth="1"/>
    <col min="7906" max="7906" width="3.28515625" style="28" customWidth="1"/>
    <col min="7907" max="7907" width="2.85546875" style="28" customWidth="1"/>
    <col min="7908" max="7908" width="3.28515625" style="28" customWidth="1"/>
    <col min="7909" max="7909" width="2.85546875" style="28" customWidth="1"/>
    <col min="7910" max="7910" width="3.7109375" style="28" customWidth="1"/>
    <col min="7911" max="7911" width="2.85546875" style="28" customWidth="1"/>
    <col min="7912" max="7912" width="3.28515625" style="28" customWidth="1"/>
    <col min="7913" max="7913" width="2.85546875" style="28" customWidth="1"/>
    <col min="7914" max="7914" width="3.28515625" style="28" customWidth="1"/>
    <col min="7915" max="7915" width="2.85546875" style="28" customWidth="1"/>
    <col min="7916" max="7916" width="4.140625" style="28" customWidth="1"/>
    <col min="7917" max="7917" width="2.85546875" style="28" customWidth="1"/>
    <col min="7918" max="7918" width="3.28515625" style="28" customWidth="1"/>
    <col min="7919" max="7919" width="2.85546875" style="28" customWidth="1"/>
    <col min="7920" max="7920" width="4.140625" style="28" customWidth="1"/>
    <col min="7921" max="7921" width="2.85546875" style="28" customWidth="1"/>
    <col min="7922" max="7922" width="5" style="28" customWidth="1"/>
    <col min="7923" max="7923" width="2.28515625" style="28" customWidth="1"/>
    <col min="7924" max="7924" width="7.7109375" style="28" customWidth="1"/>
    <col min="7925" max="8141" width="7.7109375" style="28"/>
    <col min="8142" max="8142" width="9.28515625" style="28" customWidth="1"/>
    <col min="8143" max="8143" width="11.140625" style="28" customWidth="1"/>
    <col min="8144" max="8145" width="7.7109375" style="28" customWidth="1"/>
    <col min="8146" max="8146" width="4.140625" style="28" customWidth="1"/>
    <col min="8147" max="8147" width="2.85546875" style="28" customWidth="1"/>
    <col min="8148" max="8148" width="4.140625" style="28" customWidth="1"/>
    <col min="8149" max="8149" width="2.85546875" style="28" customWidth="1"/>
    <col min="8150" max="8150" width="4.140625" style="28" customWidth="1"/>
    <col min="8151" max="8151" width="2.85546875" style="28" customWidth="1"/>
    <col min="8152" max="8152" width="3.28515625" style="28" customWidth="1"/>
    <col min="8153" max="8153" width="2.85546875" style="28" customWidth="1"/>
    <col min="8154" max="8154" width="3.28515625" style="28" customWidth="1"/>
    <col min="8155" max="8155" width="2.85546875" style="28" customWidth="1"/>
    <col min="8156" max="8156" width="3.28515625" style="28" customWidth="1"/>
    <col min="8157" max="8157" width="2.85546875" style="28" customWidth="1"/>
    <col min="8158" max="8158" width="4.140625" style="28" customWidth="1"/>
    <col min="8159" max="8159" width="2.85546875" style="28" customWidth="1"/>
    <col min="8160" max="8160" width="3.7109375" style="28" customWidth="1"/>
    <col min="8161" max="8161" width="2.85546875" style="28" customWidth="1"/>
    <col min="8162" max="8162" width="3.28515625" style="28" customWidth="1"/>
    <col min="8163" max="8163" width="2.85546875" style="28" customWidth="1"/>
    <col min="8164" max="8164" width="3.28515625" style="28" customWidth="1"/>
    <col min="8165" max="8165" width="2.85546875" style="28" customWidth="1"/>
    <col min="8166" max="8166" width="3.7109375" style="28" customWidth="1"/>
    <col min="8167" max="8167" width="2.85546875" style="28" customWidth="1"/>
    <col min="8168" max="8168" width="3.28515625" style="28" customWidth="1"/>
    <col min="8169" max="8169" width="2.85546875" style="28" customWidth="1"/>
    <col min="8170" max="8170" width="3.28515625" style="28" customWidth="1"/>
    <col min="8171" max="8171" width="2.85546875" style="28" customWidth="1"/>
    <col min="8172" max="8172" width="4.140625" style="28" customWidth="1"/>
    <col min="8173" max="8173" width="2.85546875" style="28" customWidth="1"/>
    <col min="8174" max="8174" width="3.28515625" style="28" customWidth="1"/>
    <col min="8175" max="8175" width="2.85546875" style="28" customWidth="1"/>
    <col min="8176" max="8176" width="4.140625" style="28" customWidth="1"/>
    <col min="8177" max="8177" width="2.85546875" style="28" customWidth="1"/>
    <col min="8178" max="8178" width="5" style="28" customWidth="1"/>
    <col min="8179" max="8179" width="2.28515625" style="28" customWidth="1"/>
    <col min="8180" max="8180" width="7.7109375" style="28" customWidth="1"/>
    <col min="8181" max="8397" width="7.7109375" style="28"/>
    <col min="8398" max="8398" width="9.28515625" style="28" customWidth="1"/>
    <col min="8399" max="8399" width="11.140625" style="28" customWidth="1"/>
    <col min="8400" max="8401" width="7.7109375" style="28" customWidth="1"/>
    <col min="8402" max="8402" width="4.140625" style="28" customWidth="1"/>
    <col min="8403" max="8403" width="2.85546875" style="28" customWidth="1"/>
    <col min="8404" max="8404" width="4.140625" style="28" customWidth="1"/>
    <col min="8405" max="8405" width="2.85546875" style="28" customWidth="1"/>
    <col min="8406" max="8406" width="4.140625" style="28" customWidth="1"/>
    <col min="8407" max="8407" width="2.85546875" style="28" customWidth="1"/>
    <col min="8408" max="8408" width="3.28515625" style="28" customWidth="1"/>
    <col min="8409" max="8409" width="2.85546875" style="28" customWidth="1"/>
    <col min="8410" max="8410" width="3.28515625" style="28" customWidth="1"/>
    <col min="8411" max="8411" width="2.85546875" style="28" customWidth="1"/>
    <col min="8412" max="8412" width="3.28515625" style="28" customWidth="1"/>
    <col min="8413" max="8413" width="2.85546875" style="28" customWidth="1"/>
    <col min="8414" max="8414" width="4.140625" style="28" customWidth="1"/>
    <col min="8415" max="8415" width="2.85546875" style="28" customWidth="1"/>
    <col min="8416" max="8416" width="3.7109375" style="28" customWidth="1"/>
    <col min="8417" max="8417" width="2.85546875" style="28" customWidth="1"/>
    <col min="8418" max="8418" width="3.28515625" style="28" customWidth="1"/>
    <col min="8419" max="8419" width="2.85546875" style="28" customWidth="1"/>
    <col min="8420" max="8420" width="3.28515625" style="28" customWidth="1"/>
    <col min="8421" max="8421" width="2.85546875" style="28" customWidth="1"/>
    <col min="8422" max="8422" width="3.7109375" style="28" customWidth="1"/>
    <col min="8423" max="8423" width="2.85546875" style="28" customWidth="1"/>
    <col min="8424" max="8424" width="3.28515625" style="28" customWidth="1"/>
    <col min="8425" max="8425" width="2.85546875" style="28" customWidth="1"/>
    <col min="8426" max="8426" width="3.28515625" style="28" customWidth="1"/>
    <col min="8427" max="8427" width="2.85546875" style="28" customWidth="1"/>
    <col min="8428" max="8428" width="4.140625" style="28" customWidth="1"/>
    <col min="8429" max="8429" width="2.85546875" style="28" customWidth="1"/>
    <col min="8430" max="8430" width="3.28515625" style="28" customWidth="1"/>
    <col min="8431" max="8431" width="2.85546875" style="28" customWidth="1"/>
    <col min="8432" max="8432" width="4.140625" style="28" customWidth="1"/>
    <col min="8433" max="8433" width="2.85546875" style="28" customWidth="1"/>
    <col min="8434" max="8434" width="5" style="28" customWidth="1"/>
    <col min="8435" max="8435" width="2.28515625" style="28" customWidth="1"/>
    <col min="8436" max="8436" width="7.7109375" style="28" customWidth="1"/>
    <col min="8437" max="8653" width="7.7109375" style="28"/>
    <col min="8654" max="8654" width="9.28515625" style="28" customWidth="1"/>
    <col min="8655" max="8655" width="11.140625" style="28" customWidth="1"/>
    <col min="8656" max="8657" width="7.7109375" style="28" customWidth="1"/>
    <col min="8658" max="8658" width="4.140625" style="28" customWidth="1"/>
    <col min="8659" max="8659" width="2.85546875" style="28" customWidth="1"/>
    <col min="8660" max="8660" width="4.140625" style="28" customWidth="1"/>
    <col min="8661" max="8661" width="2.85546875" style="28" customWidth="1"/>
    <col min="8662" max="8662" width="4.140625" style="28" customWidth="1"/>
    <col min="8663" max="8663" width="2.85546875" style="28" customWidth="1"/>
    <col min="8664" max="8664" width="3.28515625" style="28" customWidth="1"/>
    <col min="8665" max="8665" width="2.85546875" style="28" customWidth="1"/>
    <col min="8666" max="8666" width="3.28515625" style="28" customWidth="1"/>
    <col min="8667" max="8667" width="2.85546875" style="28" customWidth="1"/>
    <col min="8668" max="8668" width="3.28515625" style="28" customWidth="1"/>
    <col min="8669" max="8669" width="2.85546875" style="28" customWidth="1"/>
    <col min="8670" max="8670" width="4.140625" style="28" customWidth="1"/>
    <col min="8671" max="8671" width="2.85546875" style="28" customWidth="1"/>
    <col min="8672" max="8672" width="3.7109375" style="28" customWidth="1"/>
    <col min="8673" max="8673" width="2.85546875" style="28" customWidth="1"/>
    <col min="8674" max="8674" width="3.28515625" style="28" customWidth="1"/>
    <col min="8675" max="8675" width="2.85546875" style="28" customWidth="1"/>
    <col min="8676" max="8676" width="3.28515625" style="28" customWidth="1"/>
    <col min="8677" max="8677" width="2.85546875" style="28" customWidth="1"/>
    <col min="8678" max="8678" width="3.7109375" style="28" customWidth="1"/>
    <col min="8679" max="8679" width="2.85546875" style="28" customWidth="1"/>
    <col min="8680" max="8680" width="3.28515625" style="28" customWidth="1"/>
    <col min="8681" max="8681" width="2.85546875" style="28" customWidth="1"/>
    <col min="8682" max="8682" width="3.28515625" style="28" customWidth="1"/>
    <col min="8683" max="8683" width="2.85546875" style="28" customWidth="1"/>
    <col min="8684" max="8684" width="4.140625" style="28" customWidth="1"/>
    <col min="8685" max="8685" width="2.85546875" style="28" customWidth="1"/>
    <col min="8686" max="8686" width="3.28515625" style="28" customWidth="1"/>
    <col min="8687" max="8687" width="2.85546875" style="28" customWidth="1"/>
    <col min="8688" max="8688" width="4.140625" style="28" customWidth="1"/>
    <col min="8689" max="8689" width="2.85546875" style="28" customWidth="1"/>
    <col min="8690" max="8690" width="5" style="28" customWidth="1"/>
    <col min="8691" max="8691" width="2.28515625" style="28" customWidth="1"/>
    <col min="8692" max="8692" width="7.7109375" style="28" customWidth="1"/>
    <col min="8693" max="8909" width="7.7109375" style="28"/>
    <col min="8910" max="8910" width="9.28515625" style="28" customWidth="1"/>
    <col min="8911" max="8911" width="11.140625" style="28" customWidth="1"/>
    <col min="8912" max="8913" width="7.7109375" style="28" customWidth="1"/>
    <col min="8914" max="8914" width="4.140625" style="28" customWidth="1"/>
    <col min="8915" max="8915" width="2.85546875" style="28" customWidth="1"/>
    <col min="8916" max="8916" width="4.140625" style="28" customWidth="1"/>
    <col min="8917" max="8917" width="2.85546875" style="28" customWidth="1"/>
    <col min="8918" max="8918" width="4.140625" style="28" customWidth="1"/>
    <col min="8919" max="8919" width="2.85546875" style="28" customWidth="1"/>
    <col min="8920" max="8920" width="3.28515625" style="28" customWidth="1"/>
    <col min="8921" max="8921" width="2.85546875" style="28" customWidth="1"/>
    <col min="8922" max="8922" width="3.28515625" style="28" customWidth="1"/>
    <col min="8923" max="8923" width="2.85546875" style="28" customWidth="1"/>
    <col min="8924" max="8924" width="3.28515625" style="28" customWidth="1"/>
    <col min="8925" max="8925" width="2.85546875" style="28" customWidth="1"/>
    <col min="8926" max="8926" width="4.140625" style="28" customWidth="1"/>
    <col min="8927" max="8927" width="2.85546875" style="28" customWidth="1"/>
    <col min="8928" max="8928" width="3.7109375" style="28" customWidth="1"/>
    <col min="8929" max="8929" width="2.85546875" style="28" customWidth="1"/>
    <col min="8930" max="8930" width="3.28515625" style="28" customWidth="1"/>
    <col min="8931" max="8931" width="2.85546875" style="28" customWidth="1"/>
    <col min="8932" max="8932" width="3.28515625" style="28" customWidth="1"/>
    <col min="8933" max="8933" width="2.85546875" style="28" customWidth="1"/>
    <col min="8934" max="8934" width="3.7109375" style="28" customWidth="1"/>
    <col min="8935" max="8935" width="2.85546875" style="28" customWidth="1"/>
    <col min="8936" max="8936" width="3.28515625" style="28" customWidth="1"/>
    <col min="8937" max="8937" width="2.85546875" style="28" customWidth="1"/>
    <col min="8938" max="8938" width="3.28515625" style="28" customWidth="1"/>
    <col min="8939" max="8939" width="2.85546875" style="28" customWidth="1"/>
    <col min="8940" max="8940" width="4.140625" style="28" customWidth="1"/>
    <col min="8941" max="8941" width="2.85546875" style="28" customWidth="1"/>
    <col min="8942" max="8942" width="3.28515625" style="28" customWidth="1"/>
    <col min="8943" max="8943" width="2.85546875" style="28" customWidth="1"/>
    <col min="8944" max="8944" width="4.140625" style="28" customWidth="1"/>
    <col min="8945" max="8945" width="2.85546875" style="28" customWidth="1"/>
    <col min="8946" max="8946" width="5" style="28" customWidth="1"/>
    <col min="8947" max="8947" width="2.28515625" style="28" customWidth="1"/>
    <col min="8948" max="8948" width="7.7109375" style="28" customWidth="1"/>
    <col min="8949" max="9165" width="7.7109375" style="28"/>
    <col min="9166" max="9166" width="9.28515625" style="28" customWidth="1"/>
    <col min="9167" max="9167" width="11.140625" style="28" customWidth="1"/>
    <col min="9168" max="9169" width="7.7109375" style="28" customWidth="1"/>
    <col min="9170" max="9170" width="4.140625" style="28" customWidth="1"/>
    <col min="9171" max="9171" width="2.85546875" style="28" customWidth="1"/>
    <col min="9172" max="9172" width="4.140625" style="28" customWidth="1"/>
    <col min="9173" max="9173" width="2.85546875" style="28" customWidth="1"/>
    <col min="9174" max="9174" width="4.140625" style="28" customWidth="1"/>
    <col min="9175" max="9175" width="2.85546875" style="28" customWidth="1"/>
    <col min="9176" max="9176" width="3.28515625" style="28" customWidth="1"/>
    <col min="9177" max="9177" width="2.85546875" style="28" customWidth="1"/>
    <col min="9178" max="9178" width="3.28515625" style="28" customWidth="1"/>
    <col min="9179" max="9179" width="2.85546875" style="28" customWidth="1"/>
    <col min="9180" max="9180" width="3.28515625" style="28" customWidth="1"/>
    <col min="9181" max="9181" width="2.85546875" style="28" customWidth="1"/>
    <col min="9182" max="9182" width="4.140625" style="28" customWidth="1"/>
    <col min="9183" max="9183" width="2.85546875" style="28" customWidth="1"/>
    <col min="9184" max="9184" width="3.7109375" style="28" customWidth="1"/>
    <col min="9185" max="9185" width="2.85546875" style="28" customWidth="1"/>
    <col min="9186" max="9186" width="3.28515625" style="28" customWidth="1"/>
    <col min="9187" max="9187" width="2.85546875" style="28" customWidth="1"/>
    <col min="9188" max="9188" width="3.28515625" style="28" customWidth="1"/>
    <col min="9189" max="9189" width="2.85546875" style="28" customWidth="1"/>
    <col min="9190" max="9190" width="3.7109375" style="28" customWidth="1"/>
    <col min="9191" max="9191" width="2.85546875" style="28" customWidth="1"/>
    <col min="9192" max="9192" width="3.28515625" style="28" customWidth="1"/>
    <col min="9193" max="9193" width="2.85546875" style="28" customWidth="1"/>
    <col min="9194" max="9194" width="3.28515625" style="28" customWidth="1"/>
    <col min="9195" max="9195" width="2.85546875" style="28" customWidth="1"/>
    <col min="9196" max="9196" width="4.140625" style="28" customWidth="1"/>
    <col min="9197" max="9197" width="2.85546875" style="28" customWidth="1"/>
    <col min="9198" max="9198" width="3.28515625" style="28" customWidth="1"/>
    <col min="9199" max="9199" width="2.85546875" style="28" customWidth="1"/>
    <col min="9200" max="9200" width="4.140625" style="28" customWidth="1"/>
    <col min="9201" max="9201" width="2.85546875" style="28" customWidth="1"/>
    <col min="9202" max="9202" width="5" style="28" customWidth="1"/>
    <col min="9203" max="9203" width="2.28515625" style="28" customWidth="1"/>
    <col min="9204" max="9204" width="7.7109375" style="28" customWidth="1"/>
    <col min="9205" max="9421" width="7.7109375" style="28"/>
    <col min="9422" max="9422" width="9.28515625" style="28" customWidth="1"/>
    <col min="9423" max="9423" width="11.140625" style="28" customWidth="1"/>
    <col min="9424" max="9425" width="7.7109375" style="28" customWidth="1"/>
    <col min="9426" max="9426" width="4.140625" style="28" customWidth="1"/>
    <col min="9427" max="9427" width="2.85546875" style="28" customWidth="1"/>
    <col min="9428" max="9428" width="4.140625" style="28" customWidth="1"/>
    <col min="9429" max="9429" width="2.85546875" style="28" customWidth="1"/>
    <col min="9430" max="9430" width="4.140625" style="28" customWidth="1"/>
    <col min="9431" max="9431" width="2.85546875" style="28" customWidth="1"/>
    <col min="9432" max="9432" width="3.28515625" style="28" customWidth="1"/>
    <col min="9433" max="9433" width="2.85546875" style="28" customWidth="1"/>
    <col min="9434" max="9434" width="3.28515625" style="28" customWidth="1"/>
    <col min="9435" max="9435" width="2.85546875" style="28" customWidth="1"/>
    <col min="9436" max="9436" width="3.28515625" style="28" customWidth="1"/>
    <col min="9437" max="9437" width="2.85546875" style="28" customWidth="1"/>
    <col min="9438" max="9438" width="4.140625" style="28" customWidth="1"/>
    <col min="9439" max="9439" width="2.85546875" style="28" customWidth="1"/>
    <col min="9440" max="9440" width="3.7109375" style="28" customWidth="1"/>
    <col min="9441" max="9441" width="2.85546875" style="28" customWidth="1"/>
    <col min="9442" max="9442" width="3.28515625" style="28" customWidth="1"/>
    <col min="9443" max="9443" width="2.85546875" style="28" customWidth="1"/>
    <col min="9444" max="9444" width="3.28515625" style="28" customWidth="1"/>
    <col min="9445" max="9445" width="2.85546875" style="28" customWidth="1"/>
    <col min="9446" max="9446" width="3.7109375" style="28" customWidth="1"/>
    <col min="9447" max="9447" width="2.85546875" style="28" customWidth="1"/>
    <col min="9448" max="9448" width="3.28515625" style="28" customWidth="1"/>
    <col min="9449" max="9449" width="2.85546875" style="28" customWidth="1"/>
    <col min="9450" max="9450" width="3.28515625" style="28" customWidth="1"/>
    <col min="9451" max="9451" width="2.85546875" style="28" customWidth="1"/>
    <col min="9452" max="9452" width="4.140625" style="28" customWidth="1"/>
    <col min="9453" max="9453" width="2.85546875" style="28" customWidth="1"/>
    <col min="9454" max="9454" width="3.28515625" style="28" customWidth="1"/>
    <col min="9455" max="9455" width="2.85546875" style="28" customWidth="1"/>
    <col min="9456" max="9456" width="4.140625" style="28" customWidth="1"/>
    <col min="9457" max="9457" width="2.85546875" style="28" customWidth="1"/>
    <col min="9458" max="9458" width="5" style="28" customWidth="1"/>
    <col min="9459" max="9459" width="2.28515625" style="28" customWidth="1"/>
    <col min="9460" max="9460" width="7.7109375" style="28" customWidth="1"/>
    <col min="9461" max="9677" width="7.7109375" style="28"/>
    <col min="9678" max="9678" width="9.28515625" style="28" customWidth="1"/>
    <col min="9679" max="9679" width="11.140625" style="28" customWidth="1"/>
    <col min="9680" max="9681" width="7.7109375" style="28" customWidth="1"/>
    <col min="9682" max="9682" width="4.140625" style="28" customWidth="1"/>
    <col min="9683" max="9683" width="2.85546875" style="28" customWidth="1"/>
    <col min="9684" max="9684" width="4.140625" style="28" customWidth="1"/>
    <col min="9685" max="9685" width="2.85546875" style="28" customWidth="1"/>
    <col min="9686" max="9686" width="4.140625" style="28" customWidth="1"/>
    <col min="9687" max="9687" width="2.85546875" style="28" customWidth="1"/>
    <col min="9688" max="9688" width="3.28515625" style="28" customWidth="1"/>
    <col min="9689" max="9689" width="2.85546875" style="28" customWidth="1"/>
    <col min="9690" max="9690" width="3.28515625" style="28" customWidth="1"/>
    <col min="9691" max="9691" width="2.85546875" style="28" customWidth="1"/>
    <col min="9692" max="9692" width="3.28515625" style="28" customWidth="1"/>
    <col min="9693" max="9693" width="2.85546875" style="28" customWidth="1"/>
    <col min="9694" max="9694" width="4.140625" style="28" customWidth="1"/>
    <col min="9695" max="9695" width="2.85546875" style="28" customWidth="1"/>
    <col min="9696" max="9696" width="3.7109375" style="28" customWidth="1"/>
    <col min="9697" max="9697" width="2.85546875" style="28" customWidth="1"/>
    <col min="9698" max="9698" width="3.28515625" style="28" customWidth="1"/>
    <col min="9699" max="9699" width="2.85546875" style="28" customWidth="1"/>
    <col min="9700" max="9700" width="3.28515625" style="28" customWidth="1"/>
    <col min="9701" max="9701" width="2.85546875" style="28" customWidth="1"/>
    <col min="9702" max="9702" width="3.7109375" style="28" customWidth="1"/>
    <col min="9703" max="9703" width="2.85546875" style="28" customWidth="1"/>
    <col min="9704" max="9704" width="3.28515625" style="28" customWidth="1"/>
    <col min="9705" max="9705" width="2.85546875" style="28" customWidth="1"/>
    <col min="9706" max="9706" width="3.28515625" style="28" customWidth="1"/>
    <col min="9707" max="9707" width="2.85546875" style="28" customWidth="1"/>
    <col min="9708" max="9708" width="4.140625" style="28" customWidth="1"/>
    <col min="9709" max="9709" width="2.85546875" style="28" customWidth="1"/>
    <col min="9710" max="9710" width="3.28515625" style="28" customWidth="1"/>
    <col min="9711" max="9711" width="2.85546875" style="28" customWidth="1"/>
    <col min="9712" max="9712" width="4.140625" style="28" customWidth="1"/>
    <col min="9713" max="9713" width="2.85546875" style="28" customWidth="1"/>
    <col min="9714" max="9714" width="5" style="28" customWidth="1"/>
    <col min="9715" max="9715" width="2.28515625" style="28" customWidth="1"/>
    <col min="9716" max="9716" width="7.7109375" style="28" customWidth="1"/>
    <col min="9717" max="9933" width="7.7109375" style="28"/>
    <col min="9934" max="9934" width="9.28515625" style="28" customWidth="1"/>
    <col min="9935" max="9935" width="11.140625" style="28" customWidth="1"/>
    <col min="9936" max="9937" width="7.7109375" style="28" customWidth="1"/>
    <col min="9938" max="9938" width="4.140625" style="28" customWidth="1"/>
    <col min="9939" max="9939" width="2.85546875" style="28" customWidth="1"/>
    <col min="9940" max="9940" width="4.140625" style="28" customWidth="1"/>
    <col min="9941" max="9941" width="2.85546875" style="28" customWidth="1"/>
    <col min="9942" max="9942" width="4.140625" style="28" customWidth="1"/>
    <col min="9943" max="9943" width="2.85546875" style="28" customWidth="1"/>
    <col min="9944" max="9944" width="3.28515625" style="28" customWidth="1"/>
    <col min="9945" max="9945" width="2.85546875" style="28" customWidth="1"/>
    <col min="9946" max="9946" width="3.28515625" style="28" customWidth="1"/>
    <col min="9947" max="9947" width="2.85546875" style="28" customWidth="1"/>
    <col min="9948" max="9948" width="3.28515625" style="28" customWidth="1"/>
    <col min="9949" max="9949" width="2.85546875" style="28" customWidth="1"/>
    <col min="9950" max="9950" width="4.140625" style="28" customWidth="1"/>
    <col min="9951" max="9951" width="2.85546875" style="28" customWidth="1"/>
    <col min="9952" max="9952" width="3.7109375" style="28" customWidth="1"/>
    <col min="9953" max="9953" width="2.85546875" style="28" customWidth="1"/>
    <col min="9954" max="9954" width="3.28515625" style="28" customWidth="1"/>
    <col min="9955" max="9955" width="2.85546875" style="28" customWidth="1"/>
    <col min="9956" max="9956" width="3.28515625" style="28" customWidth="1"/>
    <col min="9957" max="9957" width="2.85546875" style="28" customWidth="1"/>
    <col min="9958" max="9958" width="3.7109375" style="28" customWidth="1"/>
    <col min="9959" max="9959" width="2.85546875" style="28" customWidth="1"/>
    <col min="9960" max="9960" width="3.28515625" style="28" customWidth="1"/>
    <col min="9961" max="9961" width="2.85546875" style="28" customWidth="1"/>
    <col min="9962" max="9962" width="3.28515625" style="28" customWidth="1"/>
    <col min="9963" max="9963" width="2.85546875" style="28" customWidth="1"/>
    <col min="9964" max="9964" width="4.140625" style="28" customWidth="1"/>
    <col min="9965" max="9965" width="2.85546875" style="28" customWidth="1"/>
    <col min="9966" max="9966" width="3.28515625" style="28" customWidth="1"/>
    <col min="9967" max="9967" width="2.85546875" style="28" customWidth="1"/>
    <col min="9968" max="9968" width="4.140625" style="28" customWidth="1"/>
    <col min="9969" max="9969" width="2.85546875" style="28" customWidth="1"/>
    <col min="9970" max="9970" width="5" style="28" customWidth="1"/>
    <col min="9971" max="9971" width="2.28515625" style="28" customWidth="1"/>
    <col min="9972" max="9972" width="7.7109375" style="28" customWidth="1"/>
    <col min="9973" max="10189" width="7.7109375" style="28"/>
    <col min="10190" max="10190" width="9.28515625" style="28" customWidth="1"/>
    <col min="10191" max="10191" width="11.140625" style="28" customWidth="1"/>
    <col min="10192" max="10193" width="7.7109375" style="28" customWidth="1"/>
    <col min="10194" max="10194" width="4.140625" style="28" customWidth="1"/>
    <col min="10195" max="10195" width="2.85546875" style="28" customWidth="1"/>
    <col min="10196" max="10196" width="4.140625" style="28" customWidth="1"/>
    <col min="10197" max="10197" width="2.85546875" style="28" customWidth="1"/>
    <col min="10198" max="10198" width="4.140625" style="28" customWidth="1"/>
    <col min="10199" max="10199" width="2.85546875" style="28" customWidth="1"/>
    <col min="10200" max="10200" width="3.28515625" style="28" customWidth="1"/>
    <col min="10201" max="10201" width="2.85546875" style="28" customWidth="1"/>
    <col min="10202" max="10202" width="3.28515625" style="28" customWidth="1"/>
    <col min="10203" max="10203" width="2.85546875" style="28" customWidth="1"/>
    <col min="10204" max="10204" width="3.28515625" style="28" customWidth="1"/>
    <col min="10205" max="10205" width="2.85546875" style="28" customWidth="1"/>
    <col min="10206" max="10206" width="4.140625" style="28" customWidth="1"/>
    <col min="10207" max="10207" width="2.85546875" style="28" customWidth="1"/>
    <col min="10208" max="10208" width="3.7109375" style="28" customWidth="1"/>
    <col min="10209" max="10209" width="2.85546875" style="28" customWidth="1"/>
    <col min="10210" max="10210" width="3.28515625" style="28" customWidth="1"/>
    <col min="10211" max="10211" width="2.85546875" style="28" customWidth="1"/>
    <col min="10212" max="10212" width="3.28515625" style="28" customWidth="1"/>
    <col min="10213" max="10213" width="2.85546875" style="28" customWidth="1"/>
    <col min="10214" max="10214" width="3.7109375" style="28" customWidth="1"/>
    <col min="10215" max="10215" width="2.85546875" style="28" customWidth="1"/>
    <col min="10216" max="10216" width="3.28515625" style="28" customWidth="1"/>
    <col min="10217" max="10217" width="2.85546875" style="28" customWidth="1"/>
    <col min="10218" max="10218" width="3.28515625" style="28" customWidth="1"/>
    <col min="10219" max="10219" width="2.85546875" style="28" customWidth="1"/>
    <col min="10220" max="10220" width="4.140625" style="28" customWidth="1"/>
    <col min="10221" max="10221" width="2.85546875" style="28" customWidth="1"/>
    <col min="10222" max="10222" width="3.28515625" style="28" customWidth="1"/>
    <col min="10223" max="10223" width="2.85546875" style="28" customWidth="1"/>
    <col min="10224" max="10224" width="4.140625" style="28" customWidth="1"/>
    <col min="10225" max="10225" width="2.85546875" style="28" customWidth="1"/>
    <col min="10226" max="10226" width="5" style="28" customWidth="1"/>
    <col min="10227" max="10227" width="2.28515625" style="28" customWidth="1"/>
    <col min="10228" max="10228" width="7.7109375" style="28" customWidth="1"/>
    <col min="10229" max="10445" width="7.7109375" style="28"/>
    <col min="10446" max="10446" width="9.28515625" style="28" customWidth="1"/>
    <col min="10447" max="10447" width="11.140625" style="28" customWidth="1"/>
    <col min="10448" max="10449" width="7.7109375" style="28" customWidth="1"/>
    <col min="10450" max="10450" width="4.140625" style="28" customWidth="1"/>
    <col min="10451" max="10451" width="2.85546875" style="28" customWidth="1"/>
    <col min="10452" max="10452" width="4.140625" style="28" customWidth="1"/>
    <col min="10453" max="10453" width="2.85546875" style="28" customWidth="1"/>
    <col min="10454" max="10454" width="4.140625" style="28" customWidth="1"/>
    <col min="10455" max="10455" width="2.85546875" style="28" customWidth="1"/>
    <col min="10456" max="10456" width="3.28515625" style="28" customWidth="1"/>
    <col min="10457" max="10457" width="2.85546875" style="28" customWidth="1"/>
    <col min="10458" max="10458" width="3.28515625" style="28" customWidth="1"/>
    <col min="10459" max="10459" width="2.85546875" style="28" customWidth="1"/>
    <col min="10460" max="10460" width="3.28515625" style="28" customWidth="1"/>
    <col min="10461" max="10461" width="2.85546875" style="28" customWidth="1"/>
    <col min="10462" max="10462" width="4.140625" style="28" customWidth="1"/>
    <col min="10463" max="10463" width="2.85546875" style="28" customWidth="1"/>
    <col min="10464" max="10464" width="3.7109375" style="28" customWidth="1"/>
    <col min="10465" max="10465" width="2.85546875" style="28" customWidth="1"/>
    <col min="10466" max="10466" width="3.28515625" style="28" customWidth="1"/>
    <col min="10467" max="10467" width="2.85546875" style="28" customWidth="1"/>
    <col min="10468" max="10468" width="3.28515625" style="28" customWidth="1"/>
    <col min="10469" max="10469" width="2.85546875" style="28" customWidth="1"/>
    <col min="10470" max="10470" width="3.7109375" style="28" customWidth="1"/>
    <col min="10471" max="10471" width="2.85546875" style="28" customWidth="1"/>
    <col min="10472" max="10472" width="3.28515625" style="28" customWidth="1"/>
    <col min="10473" max="10473" width="2.85546875" style="28" customWidth="1"/>
    <col min="10474" max="10474" width="3.28515625" style="28" customWidth="1"/>
    <col min="10475" max="10475" width="2.85546875" style="28" customWidth="1"/>
    <col min="10476" max="10476" width="4.140625" style="28" customWidth="1"/>
    <col min="10477" max="10477" width="2.85546875" style="28" customWidth="1"/>
    <col min="10478" max="10478" width="3.28515625" style="28" customWidth="1"/>
    <col min="10479" max="10479" width="2.85546875" style="28" customWidth="1"/>
    <col min="10480" max="10480" width="4.140625" style="28" customWidth="1"/>
    <col min="10481" max="10481" width="2.85546875" style="28" customWidth="1"/>
    <col min="10482" max="10482" width="5" style="28" customWidth="1"/>
    <col min="10483" max="10483" width="2.28515625" style="28" customWidth="1"/>
    <col min="10484" max="10484" width="7.7109375" style="28" customWidth="1"/>
    <col min="10485" max="10701" width="7.7109375" style="28"/>
    <col min="10702" max="10702" width="9.28515625" style="28" customWidth="1"/>
    <col min="10703" max="10703" width="11.140625" style="28" customWidth="1"/>
    <col min="10704" max="10705" width="7.7109375" style="28" customWidth="1"/>
    <col min="10706" max="10706" width="4.140625" style="28" customWidth="1"/>
    <col min="10707" max="10707" width="2.85546875" style="28" customWidth="1"/>
    <col min="10708" max="10708" width="4.140625" style="28" customWidth="1"/>
    <col min="10709" max="10709" width="2.85546875" style="28" customWidth="1"/>
    <col min="10710" max="10710" width="4.140625" style="28" customWidth="1"/>
    <col min="10711" max="10711" width="2.85546875" style="28" customWidth="1"/>
    <col min="10712" max="10712" width="3.28515625" style="28" customWidth="1"/>
    <col min="10713" max="10713" width="2.85546875" style="28" customWidth="1"/>
    <col min="10714" max="10714" width="3.28515625" style="28" customWidth="1"/>
    <col min="10715" max="10715" width="2.85546875" style="28" customWidth="1"/>
    <col min="10716" max="10716" width="3.28515625" style="28" customWidth="1"/>
    <col min="10717" max="10717" width="2.85546875" style="28" customWidth="1"/>
    <col min="10718" max="10718" width="4.140625" style="28" customWidth="1"/>
    <col min="10719" max="10719" width="2.85546875" style="28" customWidth="1"/>
    <col min="10720" max="10720" width="3.7109375" style="28" customWidth="1"/>
    <col min="10721" max="10721" width="2.85546875" style="28" customWidth="1"/>
    <col min="10722" max="10722" width="3.28515625" style="28" customWidth="1"/>
    <col min="10723" max="10723" width="2.85546875" style="28" customWidth="1"/>
    <col min="10724" max="10724" width="3.28515625" style="28" customWidth="1"/>
    <col min="10725" max="10725" width="2.85546875" style="28" customWidth="1"/>
    <col min="10726" max="10726" width="3.7109375" style="28" customWidth="1"/>
    <col min="10727" max="10727" width="2.85546875" style="28" customWidth="1"/>
    <col min="10728" max="10728" width="3.28515625" style="28" customWidth="1"/>
    <col min="10729" max="10729" width="2.85546875" style="28" customWidth="1"/>
    <col min="10730" max="10730" width="3.28515625" style="28" customWidth="1"/>
    <col min="10731" max="10731" width="2.85546875" style="28" customWidth="1"/>
    <col min="10732" max="10732" width="4.140625" style="28" customWidth="1"/>
    <col min="10733" max="10733" width="2.85546875" style="28" customWidth="1"/>
    <col min="10734" max="10734" width="3.28515625" style="28" customWidth="1"/>
    <col min="10735" max="10735" width="2.85546875" style="28" customWidth="1"/>
    <col min="10736" max="10736" width="4.140625" style="28" customWidth="1"/>
    <col min="10737" max="10737" width="2.85546875" style="28" customWidth="1"/>
    <col min="10738" max="10738" width="5" style="28" customWidth="1"/>
    <col min="10739" max="10739" width="2.28515625" style="28" customWidth="1"/>
    <col min="10740" max="10740" width="7.7109375" style="28" customWidth="1"/>
    <col min="10741" max="10957" width="7.7109375" style="28"/>
    <col min="10958" max="10958" width="9.28515625" style="28" customWidth="1"/>
    <col min="10959" max="10959" width="11.140625" style="28" customWidth="1"/>
    <col min="10960" max="10961" width="7.7109375" style="28" customWidth="1"/>
    <col min="10962" max="10962" width="4.140625" style="28" customWidth="1"/>
    <col min="10963" max="10963" width="2.85546875" style="28" customWidth="1"/>
    <col min="10964" max="10964" width="4.140625" style="28" customWidth="1"/>
    <col min="10965" max="10965" width="2.85546875" style="28" customWidth="1"/>
    <col min="10966" max="10966" width="4.140625" style="28" customWidth="1"/>
    <col min="10967" max="10967" width="2.85546875" style="28" customWidth="1"/>
    <col min="10968" max="10968" width="3.28515625" style="28" customWidth="1"/>
    <col min="10969" max="10969" width="2.85546875" style="28" customWidth="1"/>
    <col min="10970" max="10970" width="3.28515625" style="28" customWidth="1"/>
    <col min="10971" max="10971" width="2.85546875" style="28" customWidth="1"/>
    <col min="10972" max="10972" width="3.28515625" style="28" customWidth="1"/>
    <col min="10973" max="10973" width="2.85546875" style="28" customWidth="1"/>
    <col min="10974" max="10974" width="4.140625" style="28" customWidth="1"/>
    <col min="10975" max="10975" width="2.85546875" style="28" customWidth="1"/>
    <col min="10976" max="10976" width="3.7109375" style="28" customWidth="1"/>
    <col min="10977" max="10977" width="2.85546875" style="28" customWidth="1"/>
    <col min="10978" max="10978" width="3.28515625" style="28" customWidth="1"/>
    <col min="10979" max="10979" width="2.85546875" style="28" customWidth="1"/>
    <col min="10980" max="10980" width="3.28515625" style="28" customWidth="1"/>
    <col min="10981" max="10981" width="2.85546875" style="28" customWidth="1"/>
    <col min="10982" max="10982" width="3.7109375" style="28" customWidth="1"/>
    <col min="10983" max="10983" width="2.85546875" style="28" customWidth="1"/>
    <col min="10984" max="10984" width="3.28515625" style="28" customWidth="1"/>
    <col min="10985" max="10985" width="2.85546875" style="28" customWidth="1"/>
    <col min="10986" max="10986" width="3.28515625" style="28" customWidth="1"/>
    <col min="10987" max="10987" width="2.85546875" style="28" customWidth="1"/>
    <col min="10988" max="10988" width="4.140625" style="28" customWidth="1"/>
    <col min="10989" max="10989" width="2.85546875" style="28" customWidth="1"/>
    <col min="10990" max="10990" width="3.28515625" style="28" customWidth="1"/>
    <col min="10991" max="10991" width="2.85546875" style="28" customWidth="1"/>
    <col min="10992" max="10992" width="4.140625" style="28" customWidth="1"/>
    <col min="10993" max="10993" width="2.85546875" style="28" customWidth="1"/>
    <col min="10994" max="10994" width="5" style="28" customWidth="1"/>
    <col min="10995" max="10995" width="2.28515625" style="28" customWidth="1"/>
    <col min="10996" max="10996" width="7.7109375" style="28" customWidth="1"/>
    <col min="10997" max="11213" width="7.7109375" style="28"/>
    <col min="11214" max="11214" width="9.28515625" style="28" customWidth="1"/>
    <col min="11215" max="11215" width="11.140625" style="28" customWidth="1"/>
    <col min="11216" max="11217" width="7.7109375" style="28" customWidth="1"/>
    <col min="11218" max="11218" width="4.140625" style="28" customWidth="1"/>
    <col min="11219" max="11219" width="2.85546875" style="28" customWidth="1"/>
    <col min="11220" max="11220" width="4.140625" style="28" customWidth="1"/>
    <col min="11221" max="11221" width="2.85546875" style="28" customWidth="1"/>
    <col min="11222" max="11222" width="4.140625" style="28" customWidth="1"/>
    <col min="11223" max="11223" width="2.85546875" style="28" customWidth="1"/>
    <col min="11224" max="11224" width="3.28515625" style="28" customWidth="1"/>
    <col min="11225" max="11225" width="2.85546875" style="28" customWidth="1"/>
    <col min="11226" max="11226" width="3.28515625" style="28" customWidth="1"/>
    <col min="11227" max="11227" width="2.85546875" style="28" customWidth="1"/>
    <col min="11228" max="11228" width="3.28515625" style="28" customWidth="1"/>
    <col min="11229" max="11229" width="2.85546875" style="28" customWidth="1"/>
    <col min="11230" max="11230" width="4.140625" style="28" customWidth="1"/>
    <col min="11231" max="11231" width="2.85546875" style="28" customWidth="1"/>
    <col min="11232" max="11232" width="3.7109375" style="28" customWidth="1"/>
    <col min="11233" max="11233" width="2.85546875" style="28" customWidth="1"/>
    <col min="11234" max="11234" width="3.28515625" style="28" customWidth="1"/>
    <col min="11235" max="11235" width="2.85546875" style="28" customWidth="1"/>
    <col min="11236" max="11236" width="3.28515625" style="28" customWidth="1"/>
    <col min="11237" max="11237" width="2.85546875" style="28" customWidth="1"/>
    <col min="11238" max="11238" width="3.7109375" style="28" customWidth="1"/>
    <col min="11239" max="11239" width="2.85546875" style="28" customWidth="1"/>
    <col min="11240" max="11240" width="3.28515625" style="28" customWidth="1"/>
    <col min="11241" max="11241" width="2.85546875" style="28" customWidth="1"/>
    <col min="11242" max="11242" width="3.28515625" style="28" customWidth="1"/>
    <col min="11243" max="11243" width="2.85546875" style="28" customWidth="1"/>
    <col min="11244" max="11244" width="4.140625" style="28" customWidth="1"/>
    <col min="11245" max="11245" width="2.85546875" style="28" customWidth="1"/>
    <col min="11246" max="11246" width="3.28515625" style="28" customWidth="1"/>
    <col min="11247" max="11247" width="2.85546875" style="28" customWidth="1"/>
    <col min="11248" max="11248" width="4.140625" style="28" customWidth="1"/>
    <col min="11249" max="11249" width="2.85546875" style="28" customWidth="1"/>
    <col min="11250" max="11250" width="5" style="28" customWidth="1"/>
    <col min="11251" max="11251" width="2.28515625" style="28" customWidth="1"/>
    <col min="11252" max="11252" width="7.7109375" style="28" customWidth="1"/>
    <col min="11253" max="11469" width="7.7109375" style="28"/>
    <col min="11470" max="11470" width="9.28515625" style="28" customWidth="1"/>
    <col min="11471" max="11471" width="11.140625" style="28" customWidth="1"/>
    <col min="11472" max="11473" width="7.7109375" style="28" customWidth="1"/>
    <col min="11474" max="11474" width="4.140625" style="28" customWidth="1"/>
    <col min="11475" max="11475" width="2.85546875" style="28" customWidth="1"/>
    <col min="11476" max="11476" width="4.140625" style="28" customWidth="1"/>
    <col min="11477" max="11477" width="2.85546875" style="28" customWidth="1"/>
    <col min="11478" max="11478" width="4.140625" style="28" customWidth="1"/>
    <col min="11479" max="11479" width="2.85546875" style="28" customWidth="1"/>
    <col min="11480" max="11480" width="3.28515625" style="28" customWidth="1"/>
    <col min="11481" max="11481" width="2.85546875" style="28" customWidth="1"/>
    <col min="11482" max="11482" width="3.28515625" style="28" customWidth="1"/>
    <col min="11483" max="11483" width="2.85546875" style="28" customWidth="1"/>
    <col min="11484" max="11484" width="3.28515625" style="28" customWidth="1"/>
    <col min="11485" max="11485" width="2.85546875" style="28" customWidth="1"/>
    <col min="11486" max="11486" width="4.140625" style="28" customWidth="1"/>
    <col min="11487" max="11487" width="2.85546875" style="28" customWidth="1"/>
    <col min="11488" max="11488" width="3.7109375" style="28" customWidth="1"/>
    <col min="11489" max="11489" width="2.85546875" style="28" customWidth="1"/>
    <col min="11490" max="11490" width="3.28515625" style="28" customWidth="1"/>
    <col min="11491" max="11491" width="2.85546875" style="28" customWidth="1"/>
    <col min="11492" max="11492" width="3.28515625" style="28" customWidth="1"/>
    <col min="11493" max="11493" width="2.85546875" style="28" customWidth="1"/>
    <col min="11494" max="11494" width="3.7109375" style="28" customWidth="1"/>
    <col min="11495" max="11495" width="2.85546875" style="28" customWidth="1"/>
    <col min="11496" max="11496" width="3.28515625" style="28" customWidth="1"/>
    <col min="11497" max="11497" width="2.85546875" style="28" customWidth="1"/>
    <col min="11498" max="11498" width="3.28515625" style="28" customWidth="1"/>
    <col min="11499" max="11499" width="2.85546875" style="28" customWidth="1"/>
    <col min="11500" max="11500" width="4.140625" style="28" customWidth="1"/>
    <col min="11501" max="11501" width="2.85546875" style="28" customWidth="1"/>
    <col min="11502" max="11502" width="3.28515625" style="28" customWidth="1"/>
    <col min="11503" max="11503" width="2.85546875" style="28" customWidth="1"/>
    <col min="11504" max="11504" width="4.140625" style="28" customWidth="1"/>
    <col min="11505" max="11505" width="2.85546875" style="28" customWidth="1"/>
    <col min="11506" max="11506" width="5" style="28" customWidth="1"/>
    <col min="11507" max="11507" width="2.28515625" style="28" customWidth="1"/>
    <col min="11508" max="11508" width="7.7109375" style="28" customWidth="1"/>
    <col min="11509" max="11725" width="7.7109375" style="28"/>
    <col min="11726" max="11726" width="9.28515625" style="28" customWidth="1"/>
    <col min="11727" max="11727" width="11.140625" style="28" customWidth="1"/>
    <col min="11728" max="11729" width="7.7109375" style="28" customWidth="1"/>
    <col min="11730" max="11730" width="4.140625" style="28" customWidth="1"/>
    <col min="11731" max="11731" width="2.85546875" style="28" customWidth="1"/>
    <col min="11732" max="11732" width="4.140625" style="28" customWidth="1"/>
    <col min="11733" max="11733" width="2.85546875" style="28" customWidth="1"/>
    <col min="11734" max="11734" width="4.140625" style="28" customWidth="1"/>
    <col min="11735" max="11735" width="2.85546875" style="28" customWidth="1"/>
    <col min="11736" max="11736" width="3.28515625" style="28" customWidth="1"/>
    <col min="11737" max="11737" width="2.85546875" style="28" customWidth="1"/>
    <col min="11738" max="11738" width="3.28515625" style="28" customWidth="1"/>
    <col min="11739" max="11739" width="2.85546875" style="28" customWidth="1"/>
    <col min="11740" max="11740" width="3.28515625" style="28" customWidth="1"/>
    <col min="11741" max="11741" width="2.85546875" style="28" customWidth="1"/>
    <col min="11742" max="11742" width="4.140625" style="28" customWidth="1"/>
    <col min="11743" max="11743" width="2.85546875" style="28" customWidth="1"/>
    <col min="11744" max="11744" width="3.7109375" style="28" customWidth="1"/>
    <col min="11745" max="11745" width="2.85546875" style="28" customWidth="1"/>
    <col min="11746" max="11746" width="3.28515625" style="28" customWidth="1"/>
    <col min="11747" max="11747" width="2.85546875" style="28" customWidth="1"/>
    <col min="11748" max="11748" width="3.28515625" style="28" customWidth="1"/>
    <col min="11749" max="11749" width="2.85546875" style="28" customWidth="1"/>
    <col min="11750" max="11750" width="3.7109375" style="28" customWidth="1"/>
    <col min="11751" max="11751" width="2.85546875" style="28" customWidth="1"/>
    <col min="11752" max="11752" width="3.28515625" style="28" customWidth="1"/>
    <col min="11753" max="11753" width="2.85546875" style="28" customWidth="1"/>
    <col min="11754" max="11754" width="3.28515625" style="28" customWidth="1"/>
    <col min="11755" max="11755" width="2.85546875" style="28" customWidth="1"/>
    <col min="11756" max="11756" width="4.140625" style="28" customWidth="1"/>
    <col min="11757" max="11757" width="2.85546875" style="28" customWidth="1"/>
    <col min="11758" max="11758" width="3.28515625" style="28" customWidth="1"/>
    <col min="11759" max="11759" width="2.85546875" style="28" customWidth="1"/>
    <col min="11760" max="11760" width="4.140625" style="28" customWidth="1"/>
    <col min="11761" max="11761" width="2.85546875" style="28" customWidth="1"/>
    <col min="11762" max="11762" width="5" style="28" customWidth="1"/>
    <col min="11763" max="11763" width="2.28515625" style="28" customWidth="1"/>
    <col min="11764" max="11764" width="7.7109375" style="28" customWidth="1"/>
    <col min="11765" max="11981" width="7.7109375" style="28"/>
    <col min="11982" max="11982" width="9.28515625" style="28" customWidth="1"/>
    <col min="11983" max="11983" width="11.140625" style="28" customWidth="1"/>
    <col min="11984" max="11985" width="7.7109375" style="28" customWidth="1"/>
    <col min="11986" max="11986" width="4.140625" style="28" customWidth="1"/>
    <col min="11987" max="11987" width="2.85546875" style="28" customWidth="1"/>
    <col min="11988" max="11988" width="4.140625" style="28" customWidth="1"/>
    <col min="11989" max="11989" width="2.85546875" style="28" customWidth="1"/>
    <col min="11990" max="11990" width="4.140625" style="28" customWidth="1"/>
    <col min="11991" max="11991" width="2.85546875" style="28" customWidth="1"/>
    <col min="11992" max="11992" width="3.28515625" style="28" customWidth="1"/>
    <col min="11993" max="11993" width="2.85546875" style="28" customWidth="1"/>
    <col min="11994" max="11994" width="3.28515625" style="28" customWidth="1"/>
    <col min="11995" max="11995" width="2.85546875" style="28" customWidth="1"/>
    <col min="11996" max="11996" width="3.28515625" style="28" customWidth="1"/>
    <col min="11997" max="11997" width="2.85546875" style="28" customWidth="1"/>
    <col min="11998" max="11998" width="4.140625" style="28" customWidth="1"/>
    <col min="11999" max="11999" width="2.85546875" style="28" customWidth="1"/>
    <col min="12000" max="12000" width="3.7109375" style="28" customWidth="1"/>
    <col min="12001" max="12001" width="2.85546875" style="28" customWidth="1"/>
    <col min="12002" max="12002" width="3.28515625" style="28" customWidth="1"/>
    <col min="12003" max="12003" width="2.85546875" style="28" customWidth="1"/>
    <col min="12004" max="12004" width="3.28515625" style="28" customWidth="1"/>
    <col min="12005" max="12005" width="2.85546875" style="28" customWidth="1"/>
    <col min="12006" max="12006" width="3.7109375" style="28" customWidth="1"/>
    <col min="12007" max="12007" width="2.85546875" style="28" customWidth="1"/>
    <col min="12008" max="12008" width="3.28515625" style="28" customWidth="1"/>
    <col min="12009" max="12009" width="2.85546875" style="28" customWidth="1"/>
    <col min="12010" max="12010" width="3.28515625" style="28" customWidth="1"/>
    <col min="12011" max="12011" width="2.85546875" style="28" customWidth="1"/>
    <col min="12012" max="12012" width="4.140625" style="28" customWidth="1"/>
    <col min="12013" max="12013" width="2.85546875" style="28" customWidth="1"/>
    <col min="12014" max="12014" width="3.28515625" style="28" customWidth="1"/>
    <col min="12015" max="12015" width="2.85546875" style="28" customWidth="1"/>
    <col min="12016" max="12016" width="4.140625" style="28" customWidth="1"/>
    <col min="12017" max="12017" width="2.85546875" style="28" customWidth="1"/>
    <col min="12018" max="12018" width="5" style="28" customWidth="1"/>
    <col min="12019" max="12019" width="2.28515625" style="28" customWidth="1"/>
    <col min="12020" max="12020" width="7.7109375" style="28" customWidth="1"/>
    <col min="12021" max="12237" width="7.7109375" style="28"/>
    <col min="12238" max="12238" width="9.28515625" style="28" customWidth="1"/>
    <col min="12239" max="12239" width="11.140625" style="28" customWidth="1"/>
    <col min="12240" max="12241" width="7.7109375" style="28" customWidth="1"/>
    <col min="12242" max="12242" width="4.140625" style="28" customWidth="1"/>
    <col min="12243" max="12243" width="2.85546875" style="28" customWidth="1"/>
    <col min="12244" max="12244" width="4.140625" style="28" customWidth="1"/>
    <col min="12245" max="12245" width="2.85546875" style="28" customWidth="1"/>
    <col min="12246" max="12246" width="4.140625" style="28" customWidth="1"/>
    <col min="12247" max="12247" width="2.85546875" style="28" customWidth="1"/>
    <col min="12248" max="12248" width="3.28515625" style="28" customWidth="1"/>
    <col min="12249" max="12249" width="2.85546875" style="28" customWidth="1"/>
    <col min="12250" max="12250" width="3.28515625" style="28" customWidth="1"/>
    <col min="12251" max="12251" width="2.85546875" style="28" customWidth="1"/>
    <col min="12252" max="12252" width="3.28515625" style="28" customWidth="1"/>
    <col min="12253" max="12253" width="2.85546875" style="28" customWidth="1"/>
    <col min="12254" max="12254" width="4.140625" style="28" customWidth="1"/>
    <col min="12255" max="12255" width="2.85546875" style="28" customWidth="1"/>
    <col min="12256" max="12256" width="3.7109375" style="28" customWidth="1"/>
    <col min="12257" max="12257" width="2.85546875" style="28" customWidth="1"/>
    <col min="12258" max="12258" width="3.28515625" style="28" customWidth="1"/>
    <col min="12259" max="12259" width="2.85546875" style="28" customWidth="1"/>
    <col min="12260" max="12260" width="3.28515625" style="28" customWidth="1"/>
    <col min="12261" max="12261" width="2.85546875" style="28" customWidth="1"/>
    <col min="12262" max="12262" width="3.7109375" style="28" customWidth="1"/>
    <col min="12263" max="12263" width="2.85546875" style="28" customWidth="1"/>
    <col min="12264" max="12264" width="3.28515625" style="28" customWidth="1"/>
    <col min="12265" max="12265" width="2.85546875" style="28" customWidth="1"/>
    <col min="12266" max="12266" width="3.28515625" style="28" customWidth="1"/>
    <col min="12267" max="12267" width="2.85546875" style="28" customWidth="1"/>
    <col min="12268" max="12268" width="4.140625" style="28" customWidth="1"/>
    <col min="12269" max="12269" width="2.85546875" style="28" customWidth="1"/>
    <col min="12270" max="12270" width="3.28515625" style="28" customWidth="1"/>
    <col min="12271" max="12271" width="2.85546875" style="28" customWidth="1"/>
    <col min="12272" max="12272" width="4.140625" style="28" customWidth="1"/>
    <col min="12273" max="12273" width="2.85546875" style="28" customWidth="1"/>
    <col min="12274" max="12274" width="5" style="28" customWidth="1"/>
    <col min="12275" max="12275" width="2.28515625" style="28" customWidth="1"/>
    <col min="12276" max="12276" width="7.7109375" style="28" customWidth="1"/>
    <col min="12277" max="12493" width="7.7109375" style="28"/>
    <col min="12494" max="12494" width="9.28515625" style="28" customWidth="1"/>
    <col min="12495" max="12495" width="11.140625" style="28" customWidth="1"/>
    <col min="12496" max="12497" width="7.7109375" style="28" customWidth="1"/>
    <col min="12498" max="12498" width="4.140625" style="28" customWidth="1"/>
    <col min="12499" max="12499" width="2.85546875" style="28" customWidth="1"/>
    <col min="12500" max="12500" width="4.140625" style="28" customWidth="1"/>
    <col min="12501" max="12501" width="2.85546875" style="28" customWidth="1"/>
    <col min="12502" max="12502" width="4.140625" style="28" customWidth="1"/>
    <col min="12503" max="12503" width="2.85546875" style="28" customWidth="1"/>
    <col min="12504" max="12504" width="3.28515625" style="28" customWidth="1"/>
    <col min="12505" max="12505" width="2.85546875" style="28" customWidth="1"/>
    <col min="12506" max="12506" width="3.28515625" style="28" customWidth="1"/>
    <col min="12507" max="12507" width="2.85546875" style="28" customWidth="1"/>
    <col min="12508" max="12508" width="3.28515625" style="28" customWidth="1"/>
    <col min="12509" max="12509" width="2.85546875" style="28" customWidth="1"/>
    <col min="12510" max="12510" width="4.140625" style="28" customWidth="1"/>
    <col min="12511" max="12511" width="2.85546875" style="28" customWidth="1"/>
    <col min="12512" max="12512" width="3.7109375" style="28" customWidth="1"/>
    <col min="12513" max="12513" width="2.85546875" style="28" customWidth="1"/>
    <col min="12514" max="12514" width="3.28515625" style="28" customWidth="1"/>
    <col min="12515" max="12515" width="2.85546875" style="28" customWidth="1"/>
    <col min="12516" max="12516" width="3.28515625" style="28" customWidth="1"/>
    <col min="12517" max="12517" width="2.85546875" style="28" customWidth="1"/>
    <col min="12518" max="12518" width="3.7109375" style="28" customWidth="1"/>
    <col min="12519" max="12519" width="2.85546875" style="28" customWidth="1"/>
    <col min="12520" max="12520" width="3.28515625" style="28" customWidth="1"/>
    <col min="12521" max="12521" width="2.85546875" style="28" customWidth="1"/>
    <col min="12522" max="12522" width="3.28515625" style="28" customWidth="1"/>
    <col min="12523" max="12523" width="2.85546875" style="28" customWidth="1"/>
    <col min="12524" max="12524" width="4.140625" style="28" customWidth="1"/>
    <col min="12525" max="12525" width="2.85546875" style="28" customWidth="1"/>
    <col min="12526" max="12526" width="3.28515625" style="28" customWidth="1"/>
    <col min="12527" max="12527" width="2.85546875" style="28" customWidth="1"/>
    <col min="12528" max="12528" width="4.140625" style="28" customWidth="1"/>
    <col min="12529" max="12529" width="2.85546875" style="28" customWidth="1"/>
    <col min="12530" max="12530" width="5" style="28" customWidth="1"/>
    <col min="12531" max="12531" width="2.28515625" style="28" customWidth="1"/>
    <col min="12532" max="12532" width="7.7109375" style="28" customWidth="1"/>
    <col min="12533" max="12749" width="7.7109375" style="28"/>
    <col min="12750" max="12750" width="9.28515625" style="28" customWidth="1"/>
    <col min="12751" max="12751" width="11.140625" style="28" customWidth="1"/>
    <col min="12752" max="12753" width="7.7109375" style="28" customWidth="1"/>
    <col min="12754" max="12754" width="4.140625" style="28" customWidth="1"/>
    <col min="12755" max="12755" width="2.85546875" style="28" customWidth="1"/>
    <col min="12756" max="12756" width="4.140625" style="28" customWidth="1"/>
    <col min="12757" max="12757" width="2.85546875" style="28" customWidth="1"/>
    <col min="12758" max="12758" width="4.140625" style="28" customWidth="1"/>
    <col min="12759" max="12759" width="2.85546875" style="28" customWidth="1"/>
    <col min="12760" max="12760" width="3.28515625" style="28" customWidth="1"/>
    <col min="12761" max="12761" width="2.85546875" style="28" customWidth="1"/>
    <col min="12762" max="12762" width="3.28515625" style="28" customWidth="1"/>
    <col min="12763" max="12763" width="2.85546875" style="28" customWidth="1"/>
    <col min="12764" max="12764" width="3.28515625" style="28" customWidth="1"/>
    <col min="12765" max="12765" width="2.85546875" style="28" customWidth="1"/>
    <col min="12766" max="12766" width="4.140625" style="28" customWidth="1"/>
    <col min="12767" max="12767" width="2.85546875" style="28" customWidth="1"/>
    <col min="12768" max="12768" width="3.7109375" style="28" customWidth="1"/>
    <col min="12769" max="12769" width="2.85546875" style="28" customWidth="1"/>
    <col min="12770" max="12770" width="3.28515625" style="28" customWidth="1"/>
    <col min="12771" max="12771" width="2.85546875" style="28" customWidth="1"/>
    <col min="12772" max="12772" width="3.28515625" style="28" customWidth="1"/>
    <col min="12773" max="12773" width="2.85546875" style="28" customWidth="1"/>
    <col min="12774" max="12774" width="3.7109375" style="28" customWidth="1"/>
    <col min="12775" max="12775" width="2.85546875" style="28" customWidth="1"/>
    <col min="12776" max="12776" width="3.28515625" style="28" customWidth="1"/>
    <col min="12777" max="12777" width="2.85546875" style="28" customWidth="1"/>
    <col min="12778" max="12778" width="3.28515625" style="28" customWidth="1"/>
    <col min="12779" max="12779" width="2.85546875" style="28" customWidth="1"/>
    <col min="12780" max="12780" width="4.140625" style="28" customWidth="1"/>
    <col min="12781" max="12781" width="2.85546875" style="28" customWidth="1"/>
    <col min="12782" max="12782" width="3.28515625" style="28" customWidth="1"/>
    <col min="12783" max="12783" width="2.85546875" style="28" customWidth="1"/>
    <col min="12784" max="12784" width="4.140625" style="28" customWidth="1"/>
    <col min="12785" max="12785" width="2.85546875" style="28" customWidth="1"/>
    <col min="12786" max="12786" width="5" style="28" customWidth="1"/>
    <col min="12787" max="12787" width="2.28515625" style="28" customWidth="1"/>
    <col min="12788" max="12788" width="7.7109375" style="28" customWidth="1"/>
    <col min="12789" max="13005" width="7.7109375" style="28"/>
    <col min="13006" max="13006" width="9.28515625" style="28" customWidth="1"/>
    <col min="13007" max="13007" width="11.140625" style="28" customWidth="1"/>
    <col min="13008" max="13009" width="7.7109375" style="28" customWidth="1"/>
    <col min="13010" max="13010" width="4.140625" style="28" customWidth="1"/>
    <col min="13011" max="13011" width="2.85546875" style="28" customWidth="1"/>
    <col min="13012" max="13012" width="4.140625" style="28" customWidth="1"/>
    <col min="13013" max="13013" width="2.85546875" style="28" customWidth="1"/>
    <col min="13014" max="13014" width="4.140625" style="28" customWidth="1"/>
    <col min="13015" max="13015" width="2.85546875" style="28" customWidth="1"/>
    <col min="13016" max="13016" width="3.28515625" style="28" customWidth="1"/>
    <col min="13017" max="13017" width="2.85546875" style="28" customWidth="1"/>
    <col min="13018" max="13018" width="3.28515625" style="28" customWidth="1"/>
    <col min="13019" max="13019" width="2.85546875" style="28" customWidth="1"/>
    <col min="13020" max="13020" width="3.28515625" style="28" customWidth="1"/>
    <col min="13021" max="13021" width="2.85546875" style="28" customWidth="1"/>
    <col min="13022" max="13022" width="4.140625" style="28" customWidth="1"/>
    <col min="13023" max="13023" width="2.85546875" style="28" customWidth="1"/>
    <col min="13024" max="13024" width="3.7109375" style="28" customWidth="1"/>
    <col min="13025" max="13025" width="2.85546875" style="28" customWidth="1"/>
    <col min="13026" max="13026" width="3.28515625" style="28" customWidth="1"/>
    <col min="13027" max="13027" width="2.85546875" style="28" customWidth="1"/>
    <col min="13028" max="13028" width="3.28515625" style="28" customWidth="1"/>
    <col min="13029" max="13029" width="2.85546875" style="28" customWidth="1"/>
    <col min="13030" max="13030" width="3.7109375" style="28" customWidth="1"/>
    <col min="13031" max="13031" width="2.85546875" style="28" customWidth="1"/>
    <col min="13032" max="13032" width="3.28515625" style="28" customWidth="1"/>
    <col min="13033" max="13033" width="2.85546875" style="28" customWidth="1"/>
    <col min="13034" max="13034" width="3.28515625" style="28" customWidth="1"/>
    <col min="13035" max="13035" width="2.85546875" style="28" customWidth="1"/>
    <col min="13036" max="13036" width="4.140625" style="28" customWidth="1"/>
    <col min="13037" max="13037" width="2.85546875" style="28" customWidth="1"/>
    <col min="13038" max="13038" width="3.28515625" style="28" customWidth="1"/>
    <col min="13039" max="13039" width="2.85546875" style="28" customWidth="1"/>
    <col min="13040" max="13040" width="4.140625" style="28" customWidth="1"/>
    <col min="13041" max="13041" width="2.85546875" style="28" customWidth="1"/>
    <col min="13042" max="13042" width="5" style="28" customWidth="1"/>
    <col min="13043" max="13043" width="2.28515625" style="28" customWidth="1"/>
    <col min="13044" max="13044" width="7.7109375" style="28" customWidth="1"/>
    <col min="13045" max="13261" width="7.7109375" style="28"/>
    <col min="13262" max="13262" width="9.28515625" style="28" customWidth="1"/>
    <col min="13263" max="13263" width="11.140625" style="28" customWidth="1"/>
    <col min="13264" max="13265" width="7.7109375" style="28" customWidth="1"/>
    <col min="13266" max="13266" width="4.140625" style="28" customWidth="1"/>
    <col min="13267" max="13267" width="2.85546875" style="28" customWidth="1"/>
    <col min="13268" max="13268" width="4.140625" style="28" customWidth="1"/>
    <col min="13269" max="13269" width="2.85546875" style="28" customWidth="1"/>
    <col min="13270" max="13270" width="4.140625" style="28" customWidth="1"/>
    <col min="13271" max="13271" width="2.85546875" style="28" customWidth="1"/>
    <col min="13272" max="13272" width="3.28515625" style="28" customWidth="1"/>
    <col min="13273" max="13273" width="2.85546875" style="28" customWidth="1"/>
    <col min="13274" max="13274" width="3.28515625" style="28" customWidth="1"/>
    <col min="13275" max="13275" width="2.85546875" style="28" customWidth="1"/>
    <col min="13276" max="13276" width="3.28515625" style="28" customWidth="1"/>
    <col min="13277" max="13277" width="2.85546875" style="28" customWidth="1"/>
    <col min="13278" max="13278" width="4.140625" style="28" customWidth="1"/>
    <col min="13279" max="13279" width="2.85546875" style="28" customWidth="1"/>
    <col min="13280" max="13280" width="3.7109375" style="28" customWidth="1"/>
    <col min="13281" max="13281" width="2.85546875" style="28" customWidth="1"/>
    <col min="13282" max="13282" width="3.28515625" style="28" customWidth="1"/>
    <col min="13283" max="13283" width="2.85546875" style="28" customWidth="1"/>
    <col min="13284" max="13284" width="3.28515625" style="28" customWidth="1"/>
    <col min="13285" max="13285" width="2.85546875" style="28" customWidth="1"/>
    <col min="13286" max="13286" width="3.7109375" style="28" customWidth="1"/>
    <col min="13287" max="13287" width="2.85546875" style="28" customWidth="1"/>
    <col min="13288" max="13288" width="3.28515625" style="28" customWidth="1"/>
    <col min="13289" max="13289" width="2.85546875" style="28" customWidth="1"/>
    <col min="13290" max="13290" width="3.28515625" style="28" customWidth="1"/>
    <col min="13291" max="13291" width="2.85546875" style="28" customWidth="1"/>
    <col min="13292" max="13292" width="4.140625" style="28" customWidth="1"/>
    <col min="13293" max="13293" width="2.85546875" style="28" customWidth="1"/>
    <col min="13294" max="13294" width="3.28515625" style="28" customWidth="1"/>
    <col min="13295" max="13295" width="2.85546875" style="28" customWidth="1"/>
    <col min="13296" max="13296" width="4.140625" style="28" customWidth="1"/>
    <col min="13297" max="13297" width="2.85546875" style="28" customWidth="1"/>
    <col min="13298" max="13298" width="5" style="28" customWidth="1"/>
    <col min="13299" max="13299" width="2.28515625" style="28" customWidth="1"/>
    <col min="13300" max="13300" width="7.7109375" style="28" customWidth="1"/>
    <col min="13301" max="13517" width="7.7109375" style="28"/>
    <col min="13518" max="13518" width="9.28515625" style="28" customWidth="1"/>
    <col min="13519" max="13519" width="11.140625" style="28" customWidth="1"/>
    <col min="13520" max="13521" width="7.7109375" style="28" customWidth="1"/>
    <col min="13522" max="13522" width="4.140625" style="28" customWidth="1"/>
    <col min="13523" max="13523" width="2.85546875" style="28" customWidth="1"/>
    <col min="13524" max="13524" width="4.140625" style="28" customWidth="1"/>
    <col min="13525" max="13525" width="2.85546875" style="28" customWidth="1"/>
    <col min="13526" max="13526" width="4.140625" style="28" customWidth="1"/>
    <col min="13527" max="13527" width="2.85546875" style="28" customWidth="1"/>
    <col min="13528" max="13528" width="3.28515625" style="28" customWidth="1"/>
    <col min="13529" max="13529" width="2.85546875" style="28" customWidth="1"/>
    <col min="13530" max="13530" width="3.28515625" style="28" customWidth="1"/>
    <col min="13531" max="13531" width="2.85546875" style="28" customWidth="1"/>
    <col min="13532" max="13532" width="3.28515625" style="28" customWidth="1"/>
    <col min="13533" max="13533" width="2.85546875" style="28" customWidth="1"/>
    <col min="13534" max="13534" width="4.140625" style="28" customWidth="1"/>
    <col min="13535" max="13535" width="2.85546875" style="28" customWidth="1"/>
    <col min="13536" max="13536" width="3.7109375" style="28" customWidth="1"/>
    <col min="13537" max="13537" width="2.85546875" style="28" customWidth="1"/>
    <col min="13538" max="13538" width="3.28515625" style="28" customWidth="1"/>
    <col min="13539" max="13539" width="2.85546875" style="28" customWidth="1"/>
    <col min="13540" max="13540" width="3.28515625" style="28" customWidth="1"/>
    <col min="13541" max="13541" width="2.85546875" style="28" customWidth="1"/>
    <col min="13542" max="13542" width="3.7109375" style="28" customWidth="1"/>
    <col min="13543" max="13543" width="2.85546875" style="28" customWidth="1"/>
    <col min="13544" max="13544" width="3.28515625" style="28" customWidth="1"/>
    <col min="13545" max="13545" width="2.85546875" style="28" customWidth="1"/>
    <col min="13546" max="13546" width="3.28515625" style="28" customWidth="1"/>
    <col min="13547" max="13547" width="2.85546875" style="28" customWidth="1"/>
    <col min="13548" max="13548" width="4.140625" style="28" customWidth="1"/>
    <col min="13549" max="13549" width="2.85546875" style="28" customWidth="1"/>
    <col min="13550" max="13550" width="3.28515625" style="28" customWidth="1"/>
    <col min="13551" max="13551" width="2.85546875" style="28" customWidth="1"/>
    <col min="13552" max="13552" width="4.140625" style="28" customWidth="1"/>
    <col min="13553" max="13553" width="2.85546875" style="28" customWidth="1"/>
    <col min="13554" max="13554" width="5" style="28" customWidth="1"/>
    <col min="13555" max="13555" width="2.28515625" style="28" customWidth="1"/>
    <col min="13556" max="13556" width="7.7109375" style="28" customWidth="1"/>
    <col min="13557" max="13773" width="7.7109375" style="28"/>
    <col min="13774" max="13774" width="9.28515625" style="28" customWidth="1"/>
    <col min="13775" max="13775" width="11.140625" style="28" customWidth="1"/>
    <col min="13776" max="13777" width="7.7109375" style="28" customWidth="1"/>
    <col min="13778" max="13778" width="4.140625" style="28" customWidth="1"/>
    <col min="13779" max="13779" width="2.85546875" style="28" customWidth="1"/>
    <col min="13780" max="13780" width="4.140625" style="28" customWidth="1"/>
    <col min="13781" max="13781" width="2.85546875" style="28" customWidth="1"/>
    <col min="13782" max="13782" width="4.140625" style="28" customWidth="1"/>
    <col min="13783" max="13783" width="2.85546875" style="28" customWidth="1"/>
    <col min="13784" max="13784" width="3.28515625" style="28" customWidth="1"/>
    <col min="13785" max="13785" width="2.85546875" style="28" customWidth="1"/>
    <col min="13786" max="13786" width="3.28515625" style="28" customWidth="1"/>
    <col min="13787" max="13787" width="2.85546875" style="28" customWidth="1"/>
    <col min="13788" max="13788" width="3.28515625" style="28" customWidth="1"/>
    <col min="13789" max="13789" width="2.85546875" style="28" customWidth="1"/>
    <col min="13790" max="13790" width="4.140625" style="28" customWidth="1"/>
    <col min="13791" max="13791" width="2.85546875" style="28" customWidth="1"/>
    <col min="13792" max="13792" width="3.7109375" style="28" customWidth="1"/>
    <col min="13793" max="13793" width="2.85546875" style="28" customWidth="1"/>
    <col min="13794" max="13794" width="3.28515625" style="28" customWidth="1"/>
    <col min="13795" max="13795" width="2.85546875" style="28" customWidth="1"/>
    <col min="13796" max="13796" width="3.28515625" style="28" customWidth="1"/>
    <col min="13797" max="13797" width="2.85546875" style="28" customWidth="1"/>
    <col min="13798" max="13798" width="3.7109375" style="28" customWidth="1"/>
    <col min="13799" max="13799" width="2.85546875" style="28" customWidth="1"/>
    <col min="13800" max="13800" width="3.28515625" style="28" customWidth="1"/>
    <col min="13801" max="13801" width="2.85546875" style="28" customWidth="1"/>
    <col min="13802" max="13802" width="3.28515625" style="28" customWidth="1"/>
    <col min="13803" max="13803" width="2.85546875" style="28" customWidth="1"/>
    <col min="13804" max="13804" width="4.140625" style="28" customWidth="1"/>
    <col min="13805" max="13805" width="2.85546875" style="28" customWidth="1"/>
    <col min="13806" max="13806" width="3.28515625" style="28" customWidth="1"/>
    <col min="13807" max="13807" width="2.85546875" style="28" customWidth="1"/>
    <col min="13808" max="13808" width="4.140625" style="28" customWidth="1"/>
    <col min="13809" max="13809" width="2.85546875" style="28" customWidth="1"/>
    <col min="13810" max="13810" width="5" style="28" customWidth="1"/>
    <col min="13811" max="13811" width="2.28515625" style="28" customWidth="1"/>
    <col min="13812" max="13812" width="7.7109375" style="28" customWidth="1"/>
    <col min="13813" max="14029" width="7.7109375" style="28"/>
    <col min="14030" max="14030" width="9.28515625" style="28" customWidth="1"/>
    <col min="14031" max="14031" width="11.140625" style="28" customWidth="1"/>
    <col min="14032" max="14033" width="7.7109375" style="28" customWidth="1"/>
    <col min="14034" max="14034" width="4.140625" style="28" customWidth="1"/>
    <col min="14035" max="14035" width="2.85546875" style="28" customWidth="1"/>
    <col min="14036" max="14036" width="4.140625" style="28" customWidth="1"/>
    <col min="14037" max="14037" width="2.85546875" style="28" customWidth="1"/>
    <col min="14038" max="14038" width="4.140625" style="28" customWidth="1"/>
    <col min="14039" max="14039" width="2.85546875" style="28" customWidth="1"/>
    <col min="14040" max="14040" width="3.28515625" style="28" customWidth="1"/>
    <col min="14041" max="14041" width="2.85546875" style="28" customWidth="1"/>
    <col min="14042" max="14042" width="3.28515625" style="28" customWidth="1"/>
    <col min="14043" max="14043" width="2.85546875" style="28" customWidth="1"/>
    <col min="14044" max="14044" width="3.28515625" style="28" customWidth="1"/>
    <col min="14045" max="14045" width="2.85546875" style="28" customWidth="1"/>
    <col min="14046" max="14046" width="4.140625" style="28" customWidth="1"/>
    <col min="14047" max="14047" width="2.85546875" style="28" customWidth="1"/>
    <col min="14048" max="14048" width="3.7109375" style="28" customWidth="1"/>
    <col min="14049" max="14049" width="2.85546875" style="28" customWidth="1"/>
    <col min="14050" max="14050" width="3.28515625" style="28" customWidth="1"/>
    <col min="14051" max="14051" width="2.85546875" style="28" customWidth="1"/>
    <col min="14052" max="14052" width="3.28515625" style="28" customWidth="1"/>
    <col min="14053" max="14053" width="2.85546875" style="28" customWidth="1"/>
    <col min="14054" max="14054" width="3.7109375" style="28" customWidth="1"/>
    <col min="14055" max="14055" width="2.85546875" style="28" customWidth="1"/>
    <col min="14056" max="14056" width="3.28515625" style="28" customWidth="1"/>
    <col min="14057" max="14057" width="2.85546875" style="28" customWidth="1"/>
    <col min="14058" max="14058" width="3.28515625" style="28" customWidth="1"/>
    <col min="14059" max="14059" width="2.85546875" style="28" customWidth="1"/>
    <col min="14060" max="14060" width="4.140625" style="28" customWidth="1"/>
    <col min="14061" max="14061" width="2.85546875" style="28" customWidth="1"/>
    <col min="14062" max="14062" width="3.28515625" style="28" customWidth="1"/>
    <col min="14063" max="14063" width="2.85546875" style="28" customWidth="1"/>
    <col min="14064" max="14064" width="4.140625" style="28" customWidth="1"/>
    <col min="14065" max="14065" width="2.85546875" style="28" customWidth="1"/>
    <col min="14066" max="14066" width="5" style="28" customWidth="1"/>
    <col min="14067" max="14067" width="2.28515625" style="28" customWidth="1"/>
    <col min="14068" max="14068" width="7.7109375" style="28" customWidth="1"/>
    <col min="14069" max="14285" width="7.7109375" style="28"/>
    <col min="14286" max="14286" width="9.28515625" style="28" customWidth="1"/>
    <col min="14287" max="14287" width="11.140625" style="28" customWidth="1"/>
    <col min="14288" max="14289" width="7.7109375" style="28" customWidth="1"/>
    <col min="14290" max="14290" width="4.140625" style="28" customWidth="1"/>
    <col min="14291" max="14291" width="2.85546875" style="28" customWidth="1"/>
    <col min="14292" max="14292" width="4.140625" style="28" customWidth="1"/>
    <col min="14293" max="14293" width="2.85546875" style="28" customWidth="1"/>
    <col min="14294" max="14294" width="4.140625" style="28" customWidth="1"/>
    <col min="14295" max="14295" width="2.85546875" style="28" customWidth="1"/>
    <col min="14296" max="14296" width="3.28515625" style="28" customWidth="1"/>
    <col min="14297" max="14297" width="2.85546875" style="28" customWidth="1"/>
    <col min="14298" max="14298" width="3.28515625" style="28" customWidth="1"/>
    <col min="14299" max="14299" width="2.85546875" style="28" customWidth="1"/>
    <col min="14300" max="14300" width="3.28515625" style="28" customWidth="1"/>
    <col min="14301" max="14301" width="2.85546875" style="28" customWidth="1"/>
    <col min="14302" max="14302" width="4.140625" style="28" customWidth="1"/>
    <col min="14303" max="14303" width="2.85546875" style="28" customWidth="1"/>
    <col min="14304" max="14304" width="3.7109375" style="28" customWidth="1"/>
    <col min="14305" max="14305" width="2.85546875" style="28" customWidth="1"/>
    <col min="14306" max="14306" width="3.28515625" style="28" customWidth="1"/>
    <col min="14307" max="14307" width="2.85546875" style="28" customWidth="1"/>
    <col min="14308" max="14308" width="3.28515625" style="28" customWidth="1"/>
    <col min="14309" max="14309" width="2.85546875" style="28" customWidth="1"/>
    <col min="14310" max="14310" width="3.7109375" style="28" customWidth="1"/>
    <col min="14311" max="14311" width="2.85546875" style="28" customWidth="1"/>
    <col min="14312" max="14312" width="3.28515625" style="28" customWidth="1"/>
    <col min="14313" max="14313" width="2.85546875" style="28" customWidth="1"/>
    <col min="14314" max="14314" width="3.28515625" style="28" customWidth="1"/>
    <col min="14315" max="14315" width="2.85546875" style="28" customWidth="1"/>
    <col min="14316" max="14316" width="4.140625" style="28" customWidth="1"/>
    <col min="14317" max="14317" width="2.85546875" style="28" customWidth="1"/>
    <col min="14318" max="14318" width="3.28515625" style="28" customWidth="1"/>
    <col min="14319" max="14319" width="2.85546875" style="28" customWidth="1"/>
    <col min="14320" max="14320" width="4.140625" style="28" customWidth="1"/>
    <col min="14321" max="14321" width="2.85546875" style="28" customWidth="1"/>
    <col min="14322" max="14322" width="5" style="28" customWidth="1"/>
    <col min="14323" max="14323" width="2.28515625" style="28" customWidth="1"/>
    <col min="14324" max="14324" width="7.7109375" style="28" customWidth="1"/>
    <col min="14325" max="14541" width="7.7109375" style="28"/>
    <col min="14542" max="14542" width="9.28515625" style="28" customWidth="1"/>
    <col min="14543" max="14543" width="11.140625" style="28" customWidth="1"/>
    <col min="14544" max="14545" width="7.7109375" style="28" customWidth="1"/>
    <col min="14546" max="14546" width="4.140625" style="28" customWidth="1"/>
    <col min="14547" max="14547" width="2.85546875" style="28" customWidth="1"/>
    <col min="14548" max="14548" width="4.140625" style="28" customWidth="1"/>
    <col min="14549" max="14549" width="2.85546875" style="28" customWidth="1"/>
    <col min="14550" max="14550" width="4.140625" style="28" customWidth="1"/>
    <col min="14551" max="14551" width="2.85546875" style="28" customWidth="1"/>
    <col min="14552" max="14552" width="3.28515625" style="28" customWidth="1"/>
    <col min="14553" max="14553" width="2.85546875" style="28" customWidth="1"/>
    <col min="14554" max="14554" width="3.28515625" style="28" customWidth="1"/>
    <col min="14555" max="14555" width="2.85546875" style="28" customWidth="1"/>
    <col min="14556" max="14556" width="3.28515625" style="28" customWidth="1"/>
    <col min="14557" max="14557" width="2.85546875" style="28" customWidth="1"/>
    <col min="14558" max="14558" width="4.140625" style="28" customWidth="1"/>
    <col min="14559" max="14559" width="2.85546875" style="28" customWidth="1"/>
    <col min="14560" max="14560" width="3.7109375" style="28" customWidth="1"/>
    <col min="14561" max="14561" width="2.85546875" style="28" customWidth="1"/>
    <col min="14562" max="14562" width="3.28515625" style="28" customWidth="1"/>
    <col min="14563" max="14563" width="2.85546875" style="28" customWidth="1"/>
    <col min="14564" max="14564" width="3.28515625" style="28" customWidth="1"/>
    <col min="14565" max="14565" width="2.85546875" style="28" customWidth="1"/>
    <col min="14566" max="14566" width="3.7109375" style="28" customWidth="1"/>
    <col min="14567" max="14567" width="2.85546875" style="28" customWidth="1"/>
    <col min="14568" max="14568" width="3.28515625" style="28" customWidth="1"/>
    <col min="14569" max="14569" width="2.85546875" style="28" customWidth="1"/>
    <col min="14570" max="14570" width="3.28515625" style="28" customWidth="1"/>
    <col min="14571" max="14571" width="2.85546875" style="28" customWidth="1"/>
    <col min="14572" max="14572" width="4.140625" style="28" customWidth="1"/>
    <col min="14573" max="14573" width="2.85546875" style="28" customWidth="1"/>
    <col min="14574" max="14574" width="3.28515625" style="28" customWidth="1"/>
    <col min="14575" max="14575" width="2.85546875" style="28" customWidth="1"/>
    <col min="14576" max="14576" width="4.140625" style="28" customWidth="1"/>
    <col min="14577" max="14577" width="2.85546875" style="28" customWidth="1"/>
    <col min="14578" max="14578" width="5" style="28" customWidth="1"/>
    <col min="14579" max="14579" width="2.28515625" style="28" customWidth="1"/>
    <col min="14580" max="14580" width="7.7109375" style="28" customWidth="1"/>
    <col min="14581" max="14797" width="7.7109375" style="28"/>
    <col min="14798" max="14798" width="9.28515625" style="28" customWidth="1"/>
    <col min="14799" max="14799" width="11.140625" style="28" customWidth="1"/>
    <col min="14800" max="14801" width="7.7109375" style="28" customWidth="1"/>
    <col min="14802" max="14802" width="4.140625" style="28" customWidth="1"/>
    <col min="14803" max="14803" width="2.85546875" style="28" customWidth="1"/>
    <col min="14804" max="14804" width="4.140625" style="28" customWidth="1"/>
    <col min="14805" max="14805" width="2.85546875" style="28" customWidth="1"/>
    <col min="14806" max="14806" width="4.140625" style="28" customWidth="1"/>
    <col min="14807" max="14807" width="2.85546875" style="28" customWidth="1"/>
    <col min="14808" max="14808" width="3.28515625" style="28" customWidth="1"/>
    <col min="14809" max="14809" width="2.85546875" style="28" customWidth="1"/>
    <col min="14810" max="14810" width="3.28515625" style="28" customWidth="1"/>
    <col min="14811" max="14811" width="2.85546875" style="28" customWidth="1"/>
    <col min="14812" max="14812" width="3.28515625" style="28" customWidth="1"/>
    <col min="14813" max="14813" width="2.85546875" style="28" customWidth="1"/>
    <col min="14814" max="14814" width="4.140625" style="28" customWidth="1"/>
    <col min="14815" max="14815" width="2.85546875" style="28" customWidth="1"/>
    <col min="14816" max="14816" width="3.7109375" style="28" customWidth="1"/>
    <col min="14817" max="14817" width="2.85546875" style="28" customWidth="1"/>
    <col min="14818" max="14818" width="3.28515625" style="28" customWidth="1"/>
    <col min="14819" max="14819" width="2.85546875" style="28" customWidth="1"/>
    <col min="14820" max="14820" width="3.28515625" style="28" customWidth="1"/>
    <col min="14821" max="14821" width="2.85546875" style="28" customWidth="1"/>
    <col min="14822" max="14822" width="3.7109375" style="28" customWidth="1"/>
    <col min="14823" max="14823" width="2.85546875" style="28" customWidth="1"/>
    <col min="14824" max="14824" width="3.28515625" style="28" customWidth="1"/>
    <col min="14825" max="14825" width="2.85546875" style="28" customWidth="1"/>
    <col min="14826" max="14826" width="3.28515625" style="28" customWidth="1"/>
    <col min="14827" max="14827" width="2.85546875" style="28" customWidth="1"/>
    <col min="14828" max="14828" width="4.140625" style="28" customWidth="1"/>
    <col min="14829" max="14829" width="2.85546875" style="28" customWidth="1"/>
    <col min="14830" max="14830" width="3.28515625" style="28" customWidth="1"/>
    <col min="14831" max="14831" width="2.85546875" style="28" customWidth="1"/>
    <col min="14832" max="14832" width="4.140625" style="28" customWidth="1"/>
    <col min="14833" max="14833" width="2.85546875" style="28" customWidth="1"/>
    <col min="14834" max="14834" width="5" style="28" customWidth="1"/>
    <col min="14835" max="14835" width="2.28515625" style="28" customWidth="1"/>
    <col min="14836" max="14836" width="7.7109375" style="28" customWidth="1"/>
    <col min="14837" max="15053" width="7.7109375" style="28"/>
    <col min="15054" max="15054" width="9.28515625" style="28" customWidth="1"/>
    <col min="15055" max="15055" width="11.140625" style="28" customWidth="1"/>
    <col min="15056" max="15057" width="7.7109375" style="28" customWidth="1"/>
    <col min="15058" max="15058" width="4.140625" style="28" customWidth="1"/>
    <col min="15059" max="15059" width="2.85546875" style="28" customWidth="1"/>
    <col min="15060" max="15060" width="4.140625" style="28" customWidth="1"/>
    <col min="15061" max="15061" width="2.85546875" style="28" customWidth="1"/>
    <col min="15062" max="15062" width="4.140625" style="28" customWidth="1"/>
    <col min="15063" max="15063" width="2.85546875" style="28" customWidth="1"/>
    <col min="15064" max="15064" width="3.28515625" style="28" customWidth="1"/>
    <col min="15065" max="15065" width="2.85546875" style="28" customWidth="1"/>
    <col min="15066" max="15066" width="3.28515625" style="28" customWidth="1"/>
    <col min="15067" max="15067" width="2.85546875" style="28" customWidth="1"/>
    <col min="15068" max="15068" width="3.28515625" style="28" customWidth="1"/>
    <col min="15069" max="15069" width="2.85546875" style="28" customWidth="1"/>
    <col min="15070" max="15070" width="4.140625" style="28" customWidth="1"/>
    <col min="15071" max="15071" width="2.85546875" style="28" customWidth="1"/>
    <col min="15072" max="15072" width="3.7109375" style="28" customWidth="1"/>
    <col min="15073" max="15073" width="2.85546875" style="28" customWidth="1"/>
    <col min="15074" max="15074" width="3.28515625" style="28" customWidth="1"/>
    <col min="15075" max="15075" width="2.85546875" style="28" customWidth="1"/>
    <col min="15076" max="15076" width="3.28515625" style="28" customWidth="1"/>
    <col min="15077" max="15077" width="2.85546875" style="28" customWidth="1"/>
    <col min="15078" max="15078" width="3.7109375" style="28" customWidth="1"/>
    <col min="15079" max="15079" width="2.85546875" style="28" customWidth="1"/>
    <col min="15080" max="15080" width="3.28515625" style="28" customWidth="1"/>
    <col min="15081" max="15081" width="2.85546875" style="28" customWidth="1"/>
    <col min="15082" max="15082" width="3.28515625" style="28" customWidth="1"/>
    <col min="15083" max="15083" width="2.85546875" style="28" customWidth="1"/>
    <col min="15084" max="15084" width="4.140625" style="28" customWidth="1"/>
    <col min="15085" max="15085" width="2.85546875" style="28" customWidth="1"/>
    <col min="15086" max="15086" width="3.28515625" style="28" customWidth="1"/>
    <col min="15087" max="15087" width="2.85546875" style="28" customWidth="1"/>
    <col min="15088" max="15088" width="4.140625" style="28" customWidth="1"/>
    <col min="15089" max="15089" width="2.85546875" style="28" customWidth="1"/>
    <col min="15090" max="15090" width="5" style="28" customWidth="1"/>
    <col min="15091" max="15091" width="2.28515625" style="28" customWidth="1"/>
    <col min="15092" max="15092" width="7.7109375" style="28" customWidth="1"/>
    <col min="15093" max="15309" width="7.7109375" style="28"/>
    <col min="15310" max="15310" width="9.28515625" style="28" customWidth="1"/>
    <col min="15311" max="15311" width="11.140625" style="28" customWidth="1"/>
    <col min="15312" max="15313" width="7.7109375" style="28" customWidth="1"/>
    <col min="15314" max="15314" width="4.140625" style="28" customWidth="1"/>
    <col min="15315" max="15315" width="2.85546875" style="28" customWidth="1"/>
    <col min="15316" max="15316" width="4.140625" style="28" customWidth="1"/>
    <col min="15317" max="15317" width="2.85546875" style="28" customWidth="1"/>
    <col min="15318" max="15318" width="4.140625" style="28" customWidth="1"/>
    <col min="15319" max="15319" width="2.85546875" style="28" customWidth="1"/>
    <col min="15320" max="15320" width="3.28515625" style="28" customWidth="1"/>
    <col min="15321" max="15321" width="2.85546875" style="28" customWidth="1"/>
    <col min="15322" max="15322" width="3.28515625" style="28" customWidth="1"/>
    <col min="15323" max="15323" width="2.85546875" style="28" customWidth="1"/>
    <col min="15324" max="15324" width="3.28515625" style="28" customWidth="1"/>
    <col min="15325" max="15325" width="2.85546875" style="28" customWidth="1"/>
    <col min="15326" max="15326" width="4.140625" style="28" customWidth="1"/>
    <col min="15327" max="15327" width="2.85546875" style="28" customWidth="1"/>
    <col min="15328" max="15328" width="3.7109375" style="28" customWidth="1"/>
    <col min="15329" max="15329" width="2.85546875" style="28" customWidth="1"/>
    <col min="15330" max="15330" width="3.28515625" style="28" customWidth="1"/>
    <col min="15331" max="15331" width="2.85546875" style="28" customWidth="1"/>
    <col min="15332" max="15332" width="3.28515625" style="28" customWidth="1"/>
    <col min="15333" max="15333" width="2.85546875" style="28" customWidth="1"/>
    <col min="15334" max="15334" width="3.7109375" style="28" customWidth="1"/>
    <col min="15335" max="15335" width="2.85546875" style="28" customWidth="1"/>
    <col min="15336" max="15336" width="3.28515625" style="28" customWidth="1"/>
    <col min="15337" max="15337" width="2.85546875" style="28" customWidth="1"/>
    <col min="15338" max="15338" width="3.28515625" style="28" customWidth="1"/>
    <col min="15339" max="15339" width="2.85546875" style="28" customWidth="1"/>
    <col min="15340" max="15340" width="4.140625" style="28" customWidth="1"/>
    <col min="15341" max="15341" width="2.85546875" style="28" customWidth="1"/>
    <col min="15342" max="15342" width="3.28515625" style="28" customWidth="1"/>
    <col min="15343" max="15343" width="2.85546875" style="28" customWidth="1"/>
    <col min="15344" max="15344" width="4.140625" style="28" customWidth="1"/>
    <col min="15345" max="15345" width="2.85546875" style="28" customWidth="1"/>
    <col min="15346" max="15346" width="5" style="28" customWidth="1"/>
    <col min="15347" max="15347" width="2.28515625" style="28" customWidth="1"/>
    <col min="15348" max="15348" width="7.7109375" style="28" customWidth="1"/>
    <col min="15349" max="15565" width="7.7109375" style="28"/>
    <col min="15566" max="15566" width="9.28515625" style="28" customWidth="1"/>
    <col min="15567" max="15567" width="11.140625" style="28" customWidth="1"/>
    <col min="15568" max="15569" width="7.7109375" style="28" customWidth="1"/>
    <col min="15570" max="15570" width="4.140625" style="28" customWidth="1"/>
    <col min="15571" max="15571" width="2.85546875" style="28" customWidth="1"/>
    <col min="15572" max="15572" width="4.140625" style="28" customWidth="1"/>
    <col min="15573" max="15573" width="2.85546875" style="28" customWidth="1"/>
    <col min="15574" max="15574" width="4.140625" style="28" customWidth="1"/>
    <col min="15575" max="15575" width="2.85546875" style="28" customWidth="1"/>
    <col min="15576" max="15576" width="3.28515625" style="28" customWidth="1"/>
    <col min="15577" max="15577" width="2.85546875" style="28" customWidth="1"/>
    <col min="15578" max="15578" width="3.28515625" style="28" customWidth="1"/>
    <col min="15579" max="15579" width="2.85546875" style="28" customWidth="1"/>
    <col min="15580" max="15580" width="3.28515625" style="28" customWidth="1"/>
    <col min="15581" max="15581" width="2.85546875" style="28" customWidth="1"/>
    <col min="15582" max="15582" width="4.140625" style="28" customWidth="1"/>
    <col min="15583" max="15583" width="2.85546875" style="28" customWidth="1"/>
    <col min="15584" max="15584" width="3.7109375" style="28" customWidth="1"/>
    <col min="15585" max="15585" width="2.85546875" style="28" customWidth="1"/>
    <col min="15586" max="15586" width="3.28515625" style="28" customWidth="1"/>
    <col min="15587" max="15587" width="2.85546875" style="28" customWidth="1"/>
    <col min="15588" max="15588" width="3.28515625" style="28" customWidth="1"/>
    <col min="15589" max="15589" width="2.85546875" style="28" customWidth="1"/>
    <col min="15590" max="15590" width="3.7109375" style="28" customWidth="1"/>
    <col min="15591" max="15591" width="2.85546875" style="28" customWidth="1"/>
    <col min="15592" max="15592" width="3.28515625" style="28" customWidth="1"/>
    <col min="15593" max="15593" width="2.85546875" style="28" customWidth="1"/>
    <col min="15594" max="15594" width="3.28515625" style="28" customWidth="1"/>
    <col min="15595" max="15595" width="2.85546875" style="28" customWidth="1"/>
    <col min="15596" max="15596" width="4.140625" style="28" customWidth="1"/>
    <col min="15597" max="15597" width="2.85546875" style="28" customWidth="1"/>
    <col min="15598" max="15598" width="3.28515625" style="28" customWidth="1"/>
    <col min="15599" max="15599" width="2.85546875" style="28" customWidth="1"/>
    <col min="15600" max="15600" width="4.140625" style="28" customWidth="1"/>
    <col min="15601" max="15601" width="2.85546875" style="28" customWidth="1"/>
    <col min="15602" max="15602" width="5" style="28" customWidth="1"/>
    <col min="15603" max="15603" width="2.28515625" style="28" customWidth="1"/>
    <col min="15604" max="15604" width="7.7109375" style="28" customWidth="1"/>
    <col min="15605" max="15821" width="7.7109375" style="28"/>
    <col min="15822" max="15822" width="9.28515625" style="28" customWidth="1"/>
    <col min="15823" max="15823" width="11.140625" style="28" customWidth="1"/>
    <col min="15824" max="15825" width="7.7109375" style="28" customWidth="1"/>
    <col min="15826" max="15826" width="4.140625" style="28" customWidth="1"/>
    <col min="15827" max="15827" width="2.85546875" style="28" customWidth="1"/>
    <col min="15828" max="15828" width="4.140625" style="28" customWidth="1"/>
    <col min="15829" max="15829" width="2.85546875" style="28" customWidth="1"/>
    <col min="15830" max="15830" width="4.140625" style="28" customWidth="1"/>
    <col min="15831" max="15831" width="2.85546875" style="28" customWidth="1"/>
    <col min="15832" max="15832" width="3.28515625" style="28" customWidth="1"/>
    <col min="15833" max="15833" width="2.85546875" style="28" customWidth="1"/>
    <col min="15834" max="15834" width="3.28515625" style="28" customWidth="1"/>
    <col min="15835" max="15835" width="2.85546875" style="28" customWidth="1"/>
    <col min="15836" max="15836" width="3.28515625" style="28" customWidth="1"/>
    <col min="15837" max="15837" width="2.85546875" style="28" customWidth="1"/>
    <col min="15838" max="15838" width="4.140625" style="28" customWidth="1"/>
    <col min="15839" max="15839" width="2.85546875" style="28" customWidth="1"/>
    <col min="15840" max="15840" width="3.7109375" style="28" customWidth="1"/>
    <col min="15841" max="15841" width="2.85546875" style="28" customWidth="1"/>
    <col min="15842" max="15842" width="3.28515625" style="28" customWidth="1"/>
    <col min="15843" max="15843" width="2.85546875" style="28" customWidth="1"/>
    <col min="15844" max="15844" width="3.28515625" style="28" customWidth="1"/>
    <col min="15845" max="15845" width="2.85546875" style="28" customWidth="1"/>
    <col min="15846" max="15846" width="3.7109375" style="28" customWidth="1"/>
    <col min="15847" max="15847" width="2.85546875" style="28" customWidth="1"/>
    <col min="15848" max="15848" width="3.28515625" style="28" customWidth="1"/>
    <col min="15849" max="15849" width="2.85546875" style="28" customWidth="1"/>
    <col min="15850" max="15850" width="3.28515625" style="28" customWidth="1"/>
    <col min="15851" max="15851" width="2.85546875" style="28" customWidth="1"/>
    <col min="15852" max="15852" width="4.140625" style="28" customWidth="1"/>
    <col min="15853" max="15853" width="2.85546875" style="28" customWidth="1"/>
    <col min="15854" max="15854" width="3.28515625" style="28" customWidth="1"/>
    <col min="15855" max="15855" width="2.85546875" style="28" customWidth="1"/>
    <col min="15856" max="15856" width="4.140625" style="28" customWidth="1"/>
    <col min="15857" max="15857" width="2.85546875" style="28" customWidth="1"/>
    <col min="15858" max="15858" width="5" style="28" customWidth="1"/>
    <col min="15859" max="15859" width="2.28515625" style="28" customWidth="1"/>
    <col min="15860" max="15860" width="7.7109375" style="28" customWidth="1"/>
    <col min="15861" max="16077" width="7.7109375" style="28"/>
    <col min="16078" max="16078" width="9.28515625" style="28" customWidth="1"/>
    <col min="16079" max="16079" width="11.140625" style="28" customWidth="1"/>
    <col min="16080" max="16081" width="7.7109375" style="28" customWidth="1"/>
    <col min="16082" max="16082" width="4.140625" style="28" customWidth="1"/>
    <col min="16083" max="16083" width="2.85546875" style="28" customWidth="1"/>
    <col min="16084" max="16084" width="4.140625" style="28" customWidth="1"/>
    <col min="16085" max="16085" width="2.85546875" style="28" customWidth="1"/>
    <col min="16086" max="16086" width="4.140625" style="28" customWidth="1"/>
    <col min="16087" max="16087" width="2.85546875" style="28" customWidth="1"/>
    <col min="16088" max="16088" width="3.28515625" style="28" customWidth="1"/>
    <col min="16089" max="16089" width="2.85546875" style="28" customWidth="1"/>
    <col min="16090" max="16090" width="3.28515625" style="28" customWidth="1"/>
    <col min="16091" max="16091" width="2.85546875" style="28" customWidth="1"/>
    <col min="16092" max="16092" width="3.28515625" style="28" customWidth="1"/>
    <col min="16093" max="16093" width="2.85546875" style="28" customWidth="1"/>
    <col min="16094" max="16094" width="4.140625" style="28" customWidth="1"/>
    <col min="16095" max="16095" width="2.85546875" style="28" customWidth="1"/>
    <col min="16096" max="16096" width="3.7109375" style="28" customWidth="1"/>
    <col min="16097" max="16097" width="2.85546875" style="28" customWidth="1"/>
    <col min="16098" max="16098" width="3.28515625" style="28" customWidth="1"/>
    <col min="16099" max="16099" width="2.85546875" style="28" customWidth="1"/>
    <col min="16100" max="16100" width="3.28515625" style="28" customWidth="1"/>
    <col min="16101" max="16101" width="2.85546875" style="28" customWidth="1"/>
    <col min="16102" max="16102" width="3.7109375" style="28" customWidth="1"/>
    <col min="16103" max="16103" width="2.85546875" style="28" customWidth="1"/>
    <col min="16104" max="16104" width="3.28515625" style="28" customWidth="1"/>
    <col min="16105" max="16105" width="2.85546875" style="28" customWidth="1"/>
    <col min="16106" max="16106" width="3.28515625" style="28" customWidth="1"/>
    <col min="16107" max="16107" width="2.85546875" style="28" customWidth="1"/>
    <col min="16108" max="16108" width="4.140625" style="28" customWidth="1"/>
    <col min="16109" max="16109" width="2.85546875" style="28" customWidth="1"/>
    <col min="16110" max="16110" width="3.28515625" style="28" customWidth="1"/>
    <col min="16111" max="16111" width="2.85546875" style="28" customWidth="1"/>
    <col min="16112" max="16112" width="4.140625" style="28" customWidth="1"/>
    <col min="16113" max="16113" width="2.85546875" style="28" customWidth="1"/>
    <col min="16114" max="16114" width="5" style="28" customWidth="1"/>
    <col min="16115" max="16115" width="2.28515625" style="28" customWidth="1"/>
    <col min="16116" max="16116" width="7.7109375" style="28" customWidth="1"/>
    <col min="16117" max="16384" width="7.7109375" style="28"/>
  </cols>
  <sheetData>
    <row r="1" spans="1:19" s="50" customFormat="1" ht="33" customHeight="1">
      <c r="A1" s="594" t="s">
        <v>1210</v>
      </c>
      <c r="B1" s="594"/>
      <c r="C1" s="594"/>
      <c r="D1" s="594"/>
      <c r="E1" s="594"/>
      <c r="F1" s="594"/>
      <c r="G1" s="594"/>
      <c r="H1" s="594"/>
      <c r="I1" s="594"/>
      <c r="J1" s="594"/>
      <c r="K1" s="594"/>
      <c r="L1" s="49"/>
      <c r="M1" s="49"/>
      <c r="N1" s="49"/>
      <c r="O1" s="49"/>
      <c r="P1" s="49"/>
      <c r="Q1" s="49"/>
      <c r="R1" s="49"/>
      <c r="S1" s="49"/>
    </row>
    <row r="2" spans="1:19" s="50" customFormat="1" ht="33" customHeight="1">
      <c r="A2" s="607" t="s">
        <v>1211</v>
      </c>
      <c r="B2" s="607"/>
      <c r="C2" s="607"/>
      <c r="D2" s="607"/>
      <c r="E2" s="607"/>
      <c r="F2" s="607"/>
      <c r="G2" s="607"/>
      <c r="H2" s="607"/>
      <c r="I2" s="607"/>
      <c r="J2" s="607"/>
      <c r="K2" s="607"/>
      <c r="L2" s="49"/>
      <c r="M2" s="49"/>
      <c r="N2" s="49"/>
      <c r="O2" s="49"/>
      <c r="P2" s="49"/>
      <c r="Q2" s="49"/>
      <c r="R2" s="49"/>
      <c r="S2" s="49"/>
    </row>
    <row r="3" spans="1:19" s="52" customFormat="1" ht="25.5" customHeight="1">
      <c r="A3" s="569" t="s">
        <v>794</v>
      </c>
      <c r="B3" s="569"/>
      <c r="C3" s="569"/>
      <c r="D3" s="569"/>
      <c r="E3" s="569"/>
      <c r="F3" s="595"/>
      <c r="G3" s="586" t="s">
        <v>309</v>
      </c>
      <c r="H3" s="570"/>
      <c r="I3" s="570"/>
      <c r="J3" s="570"/>
      <c r="K3" s="570"/>
      <c r="L3" s="51"/>
      <c r="M3" s="51"/>
      <c r="N3" s="51"/>
      <c r="O3" s="51"/>
      <c r="P3" s="51"/>
      <c r="Q3" s="51"/>
      <c r="R3" s="51"/>
      <c r="S3" s="51"/>
    </row>
    <row r="4" spans="1:19" s="54" customFormat="1" ht="26.25" customHeight="1">
      <c r="A4" s="721" t="s">
        <v>634</v>
      </c>
      <c r="B4" s="722" t="s">
        <v>293</v>
      </c>
      <c r="C4" s="722"/>
      <c r="D4" s="722"/>
      <c r="E4" s="722" t="s">
        <v>743</v>
      </c>
      <c r="F4" s="722"/>
      <c r="G4" s="722"/>
      <c r="H4" s="722" t="s">
        <v>19</v>
      </c>
      <c r="I4" s="722"/>
      <c r="J4" s="722"/>
      <c r="K4" s="720" t="s">
        <v>633</v>
      </c>
      <c r="L4" s="53"/>
      <c r="M4" s="53"/>
      <c r="N4" s="53"/>
      <c r="O4" s="53"/>
      <c r="P4" s="53"/>
      <c r="Q4" s="53"/>
      <c r="R4" s="53"/>
      <c r="S4" s="53"/>
    </row>
    <row r="5" spans="1:19" s="54" customFormat="1" ht="26.25" customHeight="1">
      <c r="A5" s="721"/>
      <c r="B5" s="722" t="s">
        <v>292</v>
      </c>
      <c r="C5" s="722"/>
      <c r="D5" s="722"/>
      <c r="E5" s="722" t="s">
        <v>744</v>
      </c>
      <c r="F5" s="722"/>
      <c r="G5" s="722"/>
      <c r="H5" s="722" t="s">
        <v>8</v>
      </c>
      <c r="I5" s="722"/>
      <c r="J5" s="722"/>
      <c r="K5" s="720"/>
      <c r="L5" s="53"/>
      <c r="M5" s="53"/>
      <c r="N5" s="53"/>
      <c r="O5" s="53"/>
      <c r="P5" s="53"/>
      <c r="Q5" s="53"/>
      <c r="R5" s="53"/>
      <c r="S5" s="53"/>
    </row>
    <row r="6" spans="1:19" ht="46.5" customHeight="1">
      <c r="A6" s="721"/>
      <c r="B6" s="176" t="s">
        <v>291</v>
      </c>
      <c r="C6" s="176" t="s">
        <v>290</v>
      </c>
      <c r="D6" s="176" t="s">
        <v>289</v>
      </c>
      <c r="E6" s="176" t="s">
        <v>291</v>
      </c>
      <c r="F6" s="176" t="s">
        <v>290</v>
      </c>
      <c r="G6" s="176" t="s">
        <v>289</v>
      </c>
      <c r="H6" s="176" t="s">
        <v>291</v>
      </c>
      <c r="I6" s="176" t="s">
        <v>290</v>
      </c>
      <c r="J6" s="176" t="s">
        <v>289</v>
      </c>
      <c r="K6" s="720"/>
    </row>
    <row r="7" spans="1:19" ht="18" customHeight="1">
      <c r="A7" s="721"/>
      <c r="B7" s="176" t="s">
        <v>288</v>
      </c>
      <c r="C7" s="176" t="s">
        <v>287</v>
      </c>
      <c r="D7" s="176" t="s">
        <v>286</v>
      </c>
      <c r="E7" s="176" t="s">
        <v>288</v>
      </c>
      <c r="F7" s="176" t="s">
        <v>287</v>
      </c>
      <c r="G7" s="176" t="s">
        <v>286</v>
      </c>
      <c r="H7" s="176" t="s">
        <v>288</v>
      </c>
      <c r="I7" s="176" t="s">
        <v>287</v>
      </c>
      <c r="J7" s="176" t="s">
        <v>286</v>
      </c>
      <c r="K7" s="720"/>
    </row>
    <row r="8" spans="1:19" ht="33" customHeight="1">
      <c r="A8" s="226" t="s">
        <v>283</v>
      </c>
      <c r="B8" s="79">
        <v>416</v>
      </c>
      <c r="C8" s="79">
        <v>146</v>
      </c>
      <c r="D8" s="79">
        <v>662</v>
      </c>
      <c r="E8" s="79">
        <v>17</v>
      </c>
      <c r="F8" s="79">
        <v>3</v>
      </c>
      <c r="G8" s="79">
        <v>76</v>
      </c>
      <c r="H8" s="79">
        <f t="shared" ref="H8:J9" si="0">B8+E8</f>
        <v>433</v>
      </c>
      <c r="I8" s="79">
        <f t="shared" si="0"/>
        <v>149</v>
      </c>
      <c r="J8" s="79">
        <f t="shared" si="0"/>
        <v>738</v>
      </c>
      <c r="K8" s="228" t="s">
        <v>56</v>
      </c>
      <c r="L8" s="241"/>
    </row>
    <row r="9" spans="1:19" ht="33" customHeight="1">
      <c r="A9" s="226" t="s">
        <v>585</v>
      </c>
      <c r="B9" s="82">
        <v>134</v>
      </c>
      <c r="C9" s="82">
        <v>31</v>
      </c>
      <c r="D9" s="82">
        <v>240</v>
      </c>
      <c r="E9" s="82">
        <v>8</v>
      </c>
      <c r="F9" s="82">
        <v>0</v>
      </c>
      <c r="G9" s="82">
        <v>57</v>
      </c>
      <c r="H9" s="82">
        <f t="shared" si="0"/>
        <v>142</v>
      </c>
      <c r="I9" s="82">
        <f t="shared" si="0"/>
        <v>31</v>
      </c>
      <c r="J9" s="82">
        <f t="shared" si="0"/>
        <v>297</v>
      </c>
      <c r="K9" s="228" t="s">
        <v>807</v>
      </c>
      <c r="L9" s="241"/>
    </row>
    <row r="10" spans="1:19" ht="33" customHeight="1">
      <c r="A10" s="226" t="s">
        <v>282</v>
      </c>
      <c r="B10" s="79">
        <v>120</v>
      </c>
      <c r="C10" s="79">
        <v>55</v>
      </c>
      <c r="D10" s="79">
        <v>236</v>
      </c>
      <c r="E10" s="79">
        <v>0</v>
      </c>
      <c r="F10" s="79">
        <v>0</v>
      </c>
      <c r="G10" s="79">
        <v>0</v>
      </c>
      <c r="H10" s="79">
        <f t="shared" ref="H10:H27" si="1">B10+E10</f>
        <v>120</v>
      </c>
      <c r="I10" s="79">
        <f t="shared" ref="I10:I27" si="2">C10+F10</f>
        <v>55</v>
      </c>
      <c r="J10" s="79">
        <f t="shared" ref="J10:J27" si="3">D10+G10</f>
        <v>236</v>
      </c>
      <c r="K10" s="228" t="s">
        <v>54</v>
      </c>
      <c r="L10" s="241"/>
    </row>
    <row r="11" spans="1:19" ht="33" customHeight="1">
      <c r="A11" s="226" t="s">
        <v>281</v>
      </c>
      <c r="B11" s="82">
        <v>147</v>
      </c>
      <c r="C11" s="82">
        <v>30</v>
      </c>
      <c r="D11" s="82">
        <v>95</v>
      </c>
      <c r="E11" s="82">
        <v>28</v>
      </c>
      <c r="F11" s="82">
        <v>5</v>
      </c>
      <c r="G11" s="82">
        <v>35</v>
      </c>
      <c r="H11" s="82">
        <f t="shared" si="1"/>
        <v>175</v>
      </c>
      <c r="I11" s="82">
        <f t="shared" si="2"/>
        <v>35</v>
      </c>
      <c r="J11" s="82">
        <f t="shared" si="3"/>
        <v>130</v>
      </c>
      <c r="K11" s="228" t="s">
        <v>52</v>
      </c>
      <c r="L11" s="241"/>
    </row>
    <row r="12" spans="1:19" ht="33" customHeight="1">
      <c r="A12" s="226" t="s">
        <v>280</v>
      </c>
      <c r="B12" s="79">
        <v>169</v>
      </c>
      <c r="C12" s="79">
        <v>53</v>
      </c>
      <c r="D12" s="79">
        <v>224</v>
      </c>
      <c r="E12" s="79">
        <v>28</v>
      </c>
      <c r="F12" s="79">
        <v>4</v>
      </c>
      <c r="G12" s="79">
        <v>34</v>
      </c>
      <c r="H12" s="79">
        <f t="shared" si="1"/>
        <v>197</v>
      </c>
      <c r="I12" s="79">
        <f t="shared" si="2"/>
        <v>57</v>
      </c>
      <c r="J12" s="79">
        <f t="shared" si="3"/>
        <v>258</v>
      </c>
      <c r="K12" s="228" t="s">
        <v>50</v>
      </c>
      <c r="L12" s="241"/>
    </row>
    <row r="13" spans="1:19" ht="33" customHeight="1">
      <c r="A13" s="226" t="s">
        <v>279</v>
      </c>
      <c r="B13" s="82">
        <v>166</v>
      </c>
      <c r="C13" s="82">
        <v>44</v>
      </c>
      <c r="D13" s="82">
        <v>155</v>
      </c>
      <c r="E13" s="82">
        <v>12</v>
      </c>
      <c r="F13" s="82">
        <v>0</v>
      </c>
      <c r="G13" s="82">
        <v>9</v>
      </c>
      <c r="H13" s="82">
        <f t="shared" si="1"/>
        <v>178</v>
      </c>
      <c r="I13" s="82">
        <f t="shared" si="2"/>
        <v>44</v>
      </c>
      <c r="J13" s="82">
        <f t="shared" si="3"/>
        <v>164</v>
      </c>
      <c r="K13" s="228" t="s">
        <v>48</v>
      </c>
      <c r="L13" s="241"/>
    </row>
    <row r="14" spans="1:19" ht="33" customHeight="1">
      <c r="A14" s="226" t="s">
        <v>278</v>
      </c>
      <c r="B14" s="79">
        <v>96</v>
      </c>
      <c r="C14" s="79">
        <v>51</v>
      </c>
      <c r="D14" s="79">
        <v>156</v>
      </c>
      <c r="E14" s="79">
        <v>0</v>
      </c>
      <c r="F14" s="79">
        <v>0</v>
      </c>
      <c r="G14" s="79">
        <v>31</v>
      </c>
      <c r="H14" s="79">
        <f t="shared" si="1"/>
        <v>96</v>
      </c>
      <c r="I14" s="79">
        <f t="shared" si="2"/>
        <v>51</v>
      </c>
      <c r="J14" s="79">
        <f t="shared" si="3"/>
        <v>187</v>
      </c>
      <c r="K14" s="228" t="s">
        <v>46</v>
      </c>
      <c r="L14" s="241"/>
    </row>
    <row r="15" spans="1:19" ht="33" customHeight="1">
      <c r="A15" s="226" t="s">
        <v>277</v>
      </c>
      <c r="B15" s="82">
        <v>127</v>
      </c>
      <c r="C15" s="82">
        <v>32</v>
      </c>
      <c r="D15" s="82">
        <v>123</v>
      </c>
      <c r="E15" s="82">
        <v>0</v>
      </c>
      <c r="F15" s="82">
        <v>0</v>
      </c>
      <c r="G15" s="82">
        <v>0</v>
      </c>
      <c r="H15" s="82">
        <f t="shared" si="1"/>
        <v>127</v>
      </c>
      <c r="I15" s="82">
        <f t="shared" si="2"/>
        <v>32</v>
      </c>
      <c r="J15" s="82">
        <f t="shared" si="3"/>
        <v>123</v>
      </c>
      <c r="K15" s="228" t="s">
        <v>44</v>
      </c>
      <c r="L15" s="241"/>
    </row>
    <row r="16" spans="1:19" ht="33" customHeight="1">
      <c r="A16" s="226" t="s">
        <v>276</v>
      </c>
      <c r="B16" s="79">
        <v>40</v>
      </c>
      <c r="C16" s="79">
        <v>8</v>
      </c>
      <c r="D16" s="79">
        <v>63</v>
      </c>
      <c r="E16" s="79">
        <v>4</v>
      </c>
      <c r="F16" s="79">
        <v>0</v>
      </c>
      <c r="G16" s="79">
        <v>4</v>
      </c>
      <c r="H16" s="79">
        <f t="shared" si="1"/>
        <v>44</v>
      </c>
      <c r="I16" s="79">
        <f t="shared" si="2"/>
        <v>8</v>
      </c>
      <c r="J16" s="79">
        <f t="shared" si="3"/>
        <v>67</v>
      </c>
      <c r="K16" s="228" t="s">
        <v>42</v>
      </c>
      <c r="L16" s="241"/>
    </row>
    <row r="17" spans="1:12" ht="33" customHeight="1">
      <c r="A17" s="226" t="s">
        <v>275</v>
      </c>
      <c r="B17" s="82">
        <v>125</v>
      </c>
      <c r="C17" s="82">
        <v>40</v>
      </c>
      <c r="D17" s="82">
        <v>134</v>
      </c>
      <c r="E17" s="82">
        <v>14</v>
      </c>
      <c r="F17" s="82">
        <v>0</v>
      </c>
      <c r="G17" s="82">
        <v>28</v>
      </c>
      <c r="H17" s="82">
        <f t="shared" si="1"/>
        <v>139</v>
      </c>
      <c r="I17" s="82">
        <f t="shared" si="2"/>
        <v>40</v>
      </c>
      <c r="J17" s="82">
        <f t="shared" si="3"/>
        <v>162</v>
      </c>
      <c r="K17" s="228" t="s">
        <v>40</v>
      </c>
      <c r="L17" s="241"/>
    </row>
    <row r="18" spans="1:12" ht="33" customHeight="1">
      <c r="A18" s="226" t="s">
        <v>159</v>
      </c>
      <c r="B18" s="79">
        <v>43</v>
      </c>
      <c r="C18" s="79">
        <v>14</v>
      </c>
      <c r="D18" s="79">
        <v>82</v>
      </c>
      <c r="E18" s="79">
        <v>0</v>
      </c>
      <c r="F18" s="79">
        <v>0</v>
      </c>
      <c r="G18" s="79">
        <v>5</v>
      </c>
      <c r="H18" s="79">
        <f t="shared" si="1"/>
        <v>43</v>
      </c>
      <c r="I18" s="79">
        <f t="shared" si="2"/>
        <v>14</v>
      </c>
      <c r="J18" s="79">
        <f t="shared" si="3"/>
        <v>87</v>
      </c>
      <c r="K18" s="228" t="s">
        <v>38</v>
      </c>
      <c r="L18" s="241"/>
    </row>
    <row r="19" spans="1:12" ht="33" customHeight="1">
      <c r="A19" s="226" t="s">
        <v>37</v>
      </c>
      <c r="B19" s="82">
        <v>125</v>
      </c>
      <c r="C19" s="82">
        <v>60</v>
      </c>
      <c r="D19" s="82">
        <v>159</v>
      </c>
      <c r="E19" s="82">
        <v>2</v>
      </c>
      <c r="F19" s="82">
        <v>0</v>
      </c>
      <c r="G19" s="82">
        <v>2</v>
      </c>
      <c r="H19" s="82">
        <f t="shared" si="1"/>
        <v>127</v>
      </c>
      <c r="I19" s="82">
        <f t="shared" si="2"/>
        <v>60</v>
      </c>
      <c r="J19" s="82">
        <f t="shared" si="3"/>
        <v>161</v>
      </c>
      <c r="K19" s="228" t="s">
        <v>36</v>
      </c>
      <c r="L19" s="241"/>
    </row>
    <row r="20" spans="1:12" ht="33" customHeight="1">
      <c r="A20" s="226" t="s">
        <v>35</v>
      </c>
      <c r="B20" s="79">
        <v>101</v>
      </c>
      <c r="C20" s="79">
        <v>70</v>
      </c>
      <c r="D20" s="79">
        <v>102</v>
      </c>
      <c r="E20" s="79">
        <v>0</v>
      </c>
      <c r="F20" s="79">
        <v>0</v>
      </c>
      <c r="G20" s="79">
        <v>0</v>
      </c>
      <c r="H20" s="79">
        <f t="shared" si="1"/>
        <v>101</v>
      </c>
      <c r="I20" s="79">
        <f t="shared" si="2"/>
        <v>70</v>
      </c>
      <c r="J20" s="79">
        <f t="shared" si="3"/>
        <v>102</v>
      </c>
      <c r="K20" s="228" t="s">
        <v>34</v>
      </c>
      <c r="L20" s="241"/>
    </row>
    <row r="21" spans="1:12" ht="33" customHeight="1">
      <c r="A21" s="226" t="s">
        <v>274</v>
      </c>
      <c r="B21" s="82">
        <v>72</v>
      </c>
      <c r="C21" s="82">
        <v>22</v>
      </c>
      <c r="D21" s="82">
        <v>74</v>
      </c>
      <c r="E21" s="82">
        <v>0</v>
      </c>
      <c r="F21" s="82">
        <v>0</v>
      </c>
      <c r="G21" s="82">
        <v>15</v>
      </c>
      <c r="H21" s="82">
        <f t="shared" si="1"/>
        <v>72</v>
      </c>
      <c r="I21" s="82">
        <f t="shared" si="2"/>
        <v>22</v>
      </c>
      <c r="J21" s="82">
        <f t="shared" si="3"/>
        <v>89</v>
      </c>
      <c r="K21" s="228" t="s">
        <v>1527</v>
      </c>
      <c r="L21" s="241"/>
    </row>
    <row r="22" spans="1:12" ht="33" customHeight="1">
      <c r="A22" s="226" t="s">
        <v>31</v>
      </c>
      <c r="B22" s="79">
        <v>131</v>
      </c>
      <c r="C22" s="79">
        <v>32</v>
      </c>
      <c r="D22" s="79">
        <v>117</v>
      </c>
      <c r="E22" s="79">
        <v>30</v>
      </c>
      <c r="F22" s="79">
        <v>1</v>
      </c>
      <c r="G22" s="79">
        <v>18</v>
      </c>
      <c r="H22" s="79">
        <f t="shared" si="1"/>
        <v>161</v>
      </c>
      <c r="I22" s="79">
        <f t="shared" si="2"/>
        <v>33</v>
      </c>
      <c r="J22" s="79">
        <f t="shared" si="3"/>
        <v>135</v>
      </c>
      <c r="K22" s="228" t="s">
        <v>30</v>
      </c>
      <c r="L22" s="241"/>
    </row>
    <row r="23" spans="1:12" ht="33" customHeight="1">
      <c r="A23" s="226" t="s">
        <v>273</v>
      </c>
      <c r="B23" s="82">
        <v>46</v>
      </c>
      <c r="C23" s="82">
        <v>28</v>
      </c>
      <c r="D23" s="82">
        <v>83</v>
      </c>
      <c r="E23" s="82">
        <v>14</v>
      </c>
      <c r="F23" s="82">
        <v>3</v>
      </c>
      <c r="G23" s="82">
        <v>17</v>
      </c>
      <c r="H23" s="82">
        <f t="shared" si="1"/>
        <v>60</v>
      </c>
      <c r="I23" s="82">
        <f t="shared" si="2"/>
        <v>31</v>
      </c>
      <c r="J23" s="82">
        <f t="shared" si="3"/>
        <v>100</v>
      </c>
      <c r="K23" s="228" t="s">
        <v>28</v>
      </c>
      <c r="L23" s="241"/>
    </row>
    <row r="24" spans="1:12" ht="33" customHeight="1">
      <c r="A24" s="226" t="s">
        <v>272</v>
      </c>
      <c r="B24" s="79">
        <v>65</v>
      </c>
      <c r="C24" s="79">
        <v>24</v>
      </c>
      <c r="D24" s="79">
        <v>80</v>
      </c>
      <c r="E24" s="79">
        <v>0</v>
      </c>
      <c r="F24" s="79">
        <v>0</v>
      </c>
      <c r="G24" s="79">
        <v>0</v>
      </c>
      <c r="H24" s="79">
        <f t="shared" si="1"/>
        <v>65</v>
      </c>
      <c r="I24" s="79">
        <f t="shared" si="2"/>
        <v>24</v>
      </c>
      <c r="J24" s="79">
        <f t="shared" si="3"/>
        <v>80</v>
      </c>
      <c r="K24" s="228" t="s">
        <v>26</v>
      </c>
      <c r="L24" s="241"/>
    </row>
    <row r="25" spans="1:12" ht="33" customHeight="1">
      <c r="A25" s="226" t="s">
        <v>271</v>
      </c>
      <c r="B25" s="82">
        <v>52</v>
      </c>
      <c r="C25" s="82">
        <v>38</v>
      </c>
      <c r="D25" s="82">
        <v>128</v>
      </c>
      <c r="E25" s="82">
        <v>5</v>
      </c>
      <c r="F25" s="82">
        <v>0</v>
      </c>
      <c r="G25" s="82">
        <v>15</v>
      </c>
      <c r="H25" s="82">
        <f t="shared" si="1"/>
        <v>57</v>
      </c>
      <c r="I25" s="82">
        <f t="shared" si="2"/>
        <v>38</v>
      </c>
      <c r="J25" s="82">
        <f t="shared" si="3"/>
        <v>143</v>
      </c>
      <c r="K25" s="228" t="s">
        <v>24</v>
      </c>
      <c r="L25" s="241"/>
    </row>
    <row r="26" spans="1:12" ht="33" customHeight="1">
      <c r="A26" s="226" t="s">
        <v>270</v>
      </c>
      <c r="B26" s="79">
        <v>37</v>
      </c>
      <c r="C26" s="79">
        <v>15</v>
      </c>
      <c r="D26" s="79">
        <v>28</v>
      </c>
      <c r="E26" s="79">
        <v>0</v>
      </c>
      <c r="F26" s="79">
        <v>0</v>
      </c>
      <c r="G26" s="79">
        <v>10</v>
      </c>
      <c r="H26" s="79">
        <f t="shared" si="1"/>
        <v>37</v>
      </c>
      <c r="I26" s="79">
        <f t="shared" si="2"/>
        <v>15</v>
      </c>
      <c r="J26" s="79">
        <f t="shared" si="3"/>
        <v>38</v>
      </c>
      <c r="K26" s="228" t="s">
        <v>22</v>
      </c>
      <c r="L26" s="241"/>
    </row>
    <row r="27" spans="1:12" ht="33" customHeight="1">
      <c r="A27" s="226" t="s">
        <v>21</v>
      </c>
      <c r="B27" s="82">
        <v>37</v>
      </c>
      <c r="C27" s="82">
        <v>1</v>
      </c>
      <c r="D27" s="82">
        <v>36</v>
      </c>
      <c r="E27" s="82">
        <v>9</v>
      </c>
      <c r="F27" s="82">
        <v>2</v>
      </c>
      <c r="G27" s="82">
        <v>15</v>
      </c>
      <c r="H27" s="82">
        <f t="shared" si="1"/>
        <v>46</v>
      </c>
      <c r="I27" s="82">
        <f t="shared" si="2"/>
        <v>3</v>
      </c>
      <c r="J27" s="82">
        <f t="shared" si="3"/>
        <v>51</v>
      </c>
      <c r="K27" s="228" t="s">
        <v>20</v>
      </c>
      <c r="L27" s="241"/>
    </row>
    <row r="28" spans="1:12" ht="33" customHeight="1">
      <c r="A28" s="227" t="s">
        <v>9</v>
      </c>
      <c r="B28" s="177">
        <f t="shared" ref="B28:J28" si="4">SUM(B8:B27)</f>
        <v>2249</v>
      </c>
      <c r="C28" s="222">
        <f t="shared" si="4"/>
        <v>794</v>
      </c>
      <c r="D28" s="222">
        <f t="shared" si="4"/>
        <v>2977</v>
      </c>
      <c r="E28" s="178">
        <f t="shared" si="4"/>
        <v>171</v>
      </c>
      <c r="F28" s="178">
        <f t="shared" si="4"/>
        <v>18</v>
      </c>
      <c r="G28" s="178">
        <f t="shared" si="4"/>
        <v>371</v>
      </c>
      <c r="H28" s="178">
        <f t="shared" si="4"/>
        <v>2420</v>
      </c>
      <c r="I28" s="178">
        <f t="shared" si="4"/>
        <v>812</v>
      </c>
      <c r="J28" s="178">
        <f t="shared" si="4"/>
        <v>3348</v>
      </c>
      <c r="K28" s="229" t="s">
        <v>8</v>
      </c>
      <c r="L28" s="241"/>
    </row>
    <row r="29" spans="1:12" ht="14.25">
      <c r="A29" s="224"/>
      <c r="L29" s="241"/>
    </row>
  </sheetData>
  <mergeCells count="12">
    <mergeCell ref="A1:K1"/>
    <mergeCell ref="A2:K2"/>
    <mergeCell ref="A3:F3"/>
    <mergeCell ref="G3:K3"/>
    <mergeCell ref="K4:K7"/>
    <mergeCell ref="A4:A7"/>
    <mergeCell ref="B4:D4"/>
    <mergeCell ref="E4:G4"/>
    <mergeCell ref="H4:J4"/>
    <mergeCell ref="B5:D5"/>
    <mergeCell ref="E5:G5"/>
    <mergeCell ref="H5:J5"/>
  </mergeCells>
  <printOptions horizontalCentered="1" verticalCentered="1"/>
  <pageMargins left="0.19685039370078741" right="0.19685039370078741" top="0.59055118110236227" bottom="0.59055118110236227" header="0.51181102362204722" footer="0.51181102362204722"/>
  <pageSetup paperSize="9" scale="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L27"/>
  <sheetViews>
    <sheetView rightToLeft="1" zoomScaleNormal="100" workbookViewId="0">
      <selection activeCell="B4" sqref="B4"/>
    </sheetView>
  </sheetViews>
  <sheetFormatPr defaultColWidth="19.7109375" defaultRowHeight="33" customHeight="1"/>
  <cols>
    <col min="1" max="5" width="33.7109375" style="223" customWidth="1"/>
    <col min="6" max="10" width="19.7109375" style="223" customWidth="1"/>
    <col min="11" max="16384" width="19.7109375" style="223"/>
  </cols>
  <sheetData>
    <row r="1" spans="1:12" s="220" customFormat="1" ht="33" customHeight="1">
      <c r="A1" s="696" t="s">
        <v>1212</v>
      </c>
      <c r="B1" s="697"/>
      <c r="C1" s="697"/>
      <c r="D1" s="697"/>
      <c r="E1" s="723"/>
      <c r="F1" s="223"/>
      <c r="G1" s="223"/>
      <c r="H1" s="223"/>
      <c r="I1" s="223"/>
      <c r="J1" s="223"/>
    </row>
    <row r="2" spans="1:12" s="220" customFormat="1" ht="33" customHeight="1">
      <c r="A2" s="724" t="s">
        <v>1213</v>
      </c>
      <c r="B2" s="725"/>
      <c r="C2" s="725"/>
      <c r="D2" s="725"/>
      <c r="E2" s="726"/>
      <c r="F2" s="223"/>
      <c r="G2" s="223"/>
      <c r="H2" s="223"/>
      <c r="I2" s="223"/>
      <c r="J2" s="223"/>
    </row>
    <row r="3" spans="1:12" ht="33" customHeight="1">
      <c r="A3" s="361" t="s">
        <v>1551</v>
      </c>
      <c r="B3" s="614" t="s">
        <v>705</v>
      </c>
      <c r="C3" s="614"/>
      <c r="D3" s="614"/>
      <c r="E3" s="586"/>
    </row>
    <row r="4" spans="1:12" ht="33" customHeight="1">
      <c r="A4" s="727" t="s">
        <v>634</v>
      </c>
      <c r="B4" s="362" t="s">
        <v>747</v>
      </c>
      <c r="C4" s="362" t="s">
        <v>748</v>
      </c>
      <c r="D4" s="362" t="s">
        <v>19</v>
      </c>
      <c r="E4" s="727" t="s">
        <v>633</v>
      </c>
    </row>
    <row r="5" spans="1:12" ht="33" customHeight="1">
      <c r="A5" s="728"/>
      <c r="B5" s="362" t="s">
        <v>745</v>
      </c>
      <c r="C5" s="362" t="s">
        <v>746</v>
      </c>
      <c r="D5" s="362" t="s">
        <v>8</v>
      </c>
      <c r="E5" s="728"/>
    </row>
    <row r="6" spans="1:12" ht="33" customHeight="1">
      <c r="A6" s="221" t="s">
        <v>283</v>
      </c>
      <c r="B6" s="452">
        <v>450</v>
      </c>
      <c r="C6" s="452">
        <v>476</v>
      </c>
      <c r="D6" s="79">
        <f>SUM(B6:C6)</f>
        <v>926</v>
      </c>
      <c r="E6" s="221" t="s">
        <v>56</v>
      </c>
      <c r="L6" s="301"/>
    </row>
    <row r="7" spans="1:12" ht="33" customHeight="1">
      <c r="A7" s="221" t="s">
        <v>585</v>
      </c>
      <c r="B7" s="453">
        <v>245</v>
      </c>
      <c r="C7" s="453">
        <v>129</v>
      </c>
      <c r="D7" s="82">
        <f t="shared" ref="D7:D25" si="0">SUM(B7:C7)</f>
        <v>374</v>
      </c>
      <c r="E7" s="289" t="s">
        <v>807</v>
      </c>
      <c r="L7" s="301"/>
    </row>
    <row r="8" spans="1:12" ht="33" customHeight="1">
      <c r="A8" s="221" t="s">
        <v>282</v>
      </c>
      <c r="B8" s="452">
        <v>124</v>
      </c>
      <c r="C8" s="452">
        <v>144</v>
      </c>
      <c r="D8" s="79">
        <f t="shared" si="0"/>
        <v>268</v>
      </c>
      <c r="E8" s="221" t="s">
        <v>54</v>
      </c>
      <c r="L8" s="301"/>
    </row>
    <row r="9" spans="1:12" ht="33" customHeight="1">
      <c r="A9" s="221" t="s">
        <v>281</v>
      </c>
      <c r="B9" s="453">
        <v>97</v>
      </c>
      <c r="C9" s="453">
        <v>163</v>
      </c>
      <c r="D9" s="82">
        <f t="shared" si="0"/>
        <v>260</v>
      </c>
      <c r="E9" s="221" t="s">
        <v>52</v>
      </c>
      <c r="L9" s="301"/>
    </row>
    <row r="10" spans="1:12" ht="33" customHeight="1">
      <c r="A10" s="221" t="s">
        <v>280</v>
      </c>
      <c r="B10" s="452">
        <v>175</v>
      </c>
      <c r="C10" s="452">
        <v>126</v>
      </c>
      <c r="D10" s="79">
        <f t="shared" si="0"/>
        <v>301</v>
      </c>
      <c r="E10" s="221" t="s">
        <v>50</v>
      </c>
      <c r="L10" s="301"/>
    </row>
    <row r="11" spans="1:12" ht="33" customHeight="1">
      <c r="A11" s="221" t="s">
        <v>279</v>
      </c>
      <c r="B11" s="453">
        <v>133</v>
      </c>
      <c r="C11" s="453">
        <v>226</v>
      </c>
      <c r="D11" s="82">
        <f t="shared" si="0"/>
        <v>359</v>
      </c>
      <c r="E11" s="221" t="s">
        <v>48</v>
      </c>
      <c r="L11" s="301"/>
    </row>
    <row r="12" spans="1:12" ht="33" customHeight="1">
      <c r="A12" s="221" t="s">
        <v>278</v>
      </c>
      <c r="B12" s="452">
        <v>99</v>
      </c>
      <c r="C12" s="452">
        <v>235</v>
      </c>
      <c r="D12" s="79">
        <f t="shared" si="0"/>
        <v>334</v>
      </c>
      <c r="E12" s="221" t="s">
        <v>46</v>
      </c>
      <c r="L12" s="301"/>
    </row>
    <row r="13" spans="1:12" ht="33" customHeight="1">
      <c r="A13" s="221" t="s">
        <v>277</v>
      </c>
      <c r="B13" s="453">
        <v>142</v>
      </c>
      <c r="C13" s="453">
        <v>47</v>
      </c>
      <c r="D13" s="82">
        <f t="shared" si="0"/>
        <v>189</v>
      </c>
      <c r="E13" s="221" t="s">
        <v>44</v>
      </c>
      <c r="L13" s="301"/>
    </row>
    <row r="14" spans="1:12" ht="33" customHeight="1">
      <c r="A14" s="221" t="s">
        <v>276</v>
      </c>
      <c r="B14" s="452">
        <v>14</v>
      </c>
      <c r="C14" s="452">
        <v>114</v>
      </c>
      <c r="D14" s="79">
        <f t="shared" si="0"/>
        <v>128</v>
      </c>
      <c r="E14" s="221" t="s">
        <v>42</v>
      </c>
      <c r="L14" s="301"/>
    </row>
    <row r="15" spans="1:12" ht="33" customHeight="1">
      <c r="A15" s="221" t="s">
        <v>275</v>
      </c>
      <c r="B15" s="453">
        <v>192</v>
      </c>
      <c r="C15" s="453">
        <v>175</v>
      </c>
      <c r="D15" s="82">
        <f t="shared" si="0"/>
        <v>367</v>
      </c>
      <c r="E15" s="221" t="s">
        <v>40</v>
      </c>
      <c r="L15" s="301"/>
    </row>
    <row r="16" spans="1:12" ht="33" customHeight="1">
      <c r="A16" s="221" t="s">
        <v>159</v>
      </c>
      <c r="B16" s="452">
        <v>50</v>
      </c>
      <c r="C16" s="452">
        <v>74</v>
      </c>
      <c r="D16" s="79">
        <f t="shared" si="0"/>
        <v>124</v>
      </c>
      <c r="E16" s="221" t="s">
        <v>38</v>
      </c>
      <c r="L16" s="301"/>
    </row>
    <row r="17" spans="1:12" ht="33" customHeight="1">
      <c r="A17" s="221" t="s">
        <v>37</v>
      </c>
      <c r="B17" s="453">
        <v>65</v>
      </c>
      <c r="C17" s="453">
        <v>163</v>
      </c>
      <c r="D17" s="82">
        <f t="shared" si="0"/>
        <v>228</v>
      </c>
      <c r="E17" s="221" t="s">
        <v>36</v>
      </c>
      <c r="L17" s="301"/>
    </row>
    <row r="18" spans="1:12" ht="33" customHeight="1">
      <c r="A18" s="221" t="s">
        <v>35</v>
      </c>
      <c r="B18" s="452">
        <v>155</v>
      </c>
      <c r="C18" s="452">
        <v>110</v>
      </c>
      <c r="D18" s="79">
        <f t="shared" si="0"/>
        <v>265</v>
      </c>
      <c r="E18" s="221" t="s">
        <v>34</v>
      </c>
      <c r="L18" s="301"/>
    </row>
    <row r="19" spans="1:12" ht="33" customHeight="1">
      <c r="A19" s="221" t="s">
        <v>274</v>
      </c>
      <c r="B19" s="453">
        <v>77</v>
      </c>
      <c r="C19" s="453">
        <v>80</v>
      </c>
      <c r="D19" s="82">
        <f t="shared" si="0"/>
        <v>157</v>
      </c>
      <c r="E19" s="221" t="s">
        <v>1527</v>
      </c>
      <c r="L19" s="301"/>
    </row>
    <row r="20" spans="1:12" ht="33" customHeight="1">
      <c r="A20" s="221" t="s">
        <v>31</v>
      </c>
      <c r="B20" s="452">
        <v>216</v>
      </c>
      <c r="C20" s="452">
        <v>124</v>
      </c>
      <c r="D20" s="79">
        <f t="shared" si="0"/>
        <v>340</v>
      </c>
      <c r="E20" s="221" t="s">
        <v>30</v>
      </c>
      <c r="L20" s="301"/>
    </row>
    <row r="21" spans="1:12" ht="33" customHeight="1">
      <c r="A21" s="221" t="s">
        <v>273</v>
      </c>
      <c r="B21" s="453">
        <v>113</v>
      </c>
      <c r="C21" s="453">
        <v>90</v>
      </c>
      <c r="D21" s="82">
        <f t="shared" si="0"/>
        <v>203</v>
      </c>
      <c r="E21" s="221" t="s">
        <v>28</v>
      </c>
      <c r="L21" s="301"/>
    </row>
    <row r="22" spans="1:12" ht="33" customHeight="1">
      <c r="A22" s="221" t="s">
        <v>272</v>
      </c>
      <c r="B22" s="452">
        <v>97</v>
      </c>
      <c r="C22" s="452">
        <v>87</v>
      </c>
      <c r="D22" s="79">
        <f t="shared" si="0"/>
        <v>184</v>
      </c>
      <c r="E22" s="221" t="s">
        <v>26</v>
      </c>
      <c r="L22" s="301"/>
    </row>
    <row r="23" spans="1:12" ht="33" customHeight="1">
      <c r="A23" s="221" t="s">
        <v>271</v>
      </c>
      <c r="B23" s="453">
        <v>66</v>
      </c>
      <c r="C23" s="453">
        <v>122</v>
      </c>
      <c r="D23" s="82">
        <f t="shared" si="0"/>
        <v>188</v>
      </c>
      <c r="E23" s="221" t="s">
        <v>24</v>
      </c>
      <c r="L23" s="301"/>
    </row>
    <row r="24" spans="1:12" ht="33" customHeight="1">
      <c r="A24" s="221" t="s">
        <v>270</v>
      </c>
      <c r="B24" s="452">
        <v>7</v>
      </c>
      <c r="C24" s="452">
        <v>52</v>
      </c>
      <c r="D24" s="79">
        <f t="shared" si="0"/>
        <v>59</v>
      </c>
      <c r="E24" s="221" t="s">
        <v>22</v>
      </c>
      <c r="L24" s="301"/>
    </row>
    <row r="25" spans="1:12" ht="33" customHeight="1">
      <c r="A25" s="221" t="s">
        <v>21</v>
      </c>
      <c r="B25" s="453">
        <v>29</v>
      </c>
      <c r="C25" s="453">
        <v>53</v>
      </c>
      <c r="D25" s="82">
        <f t="shared" si="0"/>
        <v>82</v>
      </c>
      <c r="E25" s="221" t="s">
        <v>20</v>
      </c>
      <c r="L25" s="301"/>
    </row>
    <row r="26" spans="1:12" ht="33" customHeight="1">
      <c r="A26" s="143" t="s">
        <v>9</v>
      </c>
      <c r="B26" s="143">
        <f>SUM(B6:B25)</f>
        <v>2546</v>
      </c>
      <c r="C26" s="143">
        <f>SUM(C6:C25)</f>
        <v>2790</v>
      </c>
      <c r="D26" s="143">
        <f>SUM(D6:D25)</f>
        <v>5336</v>
      </c>
      <c r="E26" s="143" t="s">
        <v>8</v>
      </c>
      <c r="L26" s="301"/>
    </row>
    <row r="27" spans="1:12" ht="33" customHeight="1">
      <c r="E27" s="265" t="s">
        <v>801</v>
      </c>
    </row>
  </sheetData>
  <mergeCells count="5">
    <mergeCell ref="A1:E1"/>
    <mergeCell ref="A2:E2"/>
    <mergeCell ref="B3:E3"/>
    <mergeCell ref="A4:A5"/>
    <mergeCell ref="E4:E5"/>
  </mergeCells>
  <pageMargins left="0.7" right="0.7" top="0.75" bottom="0.75" header="0.3" footer="0.3"/>
  <pageSetup paperSize="9" scale="4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78"/>
  <sheetViews>
    <sheetView showGridLines="0" rightToLeft="1" zoomScaleNormal="100" zoomScaleSheetLayoutView="80" workbookViewId="0">
      <selection activeCell="C4" sqref="C4"/>
    </sheetView>
  </sheetViews>
  <sheetFormatPr defaultColWidth="7.7109375" defaultRowHeight="12.75"/>
  <cols>
    <col min="1" max="1" width="21.7109375" style="208" customWidth="1"/>
    <col min="2" max="2" width="13.7109375" style="37" customWidth="1"/>
    <col min="3" max="7" width="11.7109375" style="37" customWidth="1"/>
    <col min="8" max="8" width="13.7109375" style="37" customWidth="1"/>
    <col min="9" max="9" width="21.7109375" style="208" customWidth="1"/>
    <col min="10" max="10" width="19.28515625" style="37" customWidth="1"/>
    <col min="11" max="11" width="10" style="37" customWidth="1"/>
    <col min="12" max="258" width="7.7109375" style="37"/>
    <col min="259" max="259" width="12.85546875" style="37" customWidth="1"/>
    <col min="260" max="260" width="11.42578125" style="37" customWidth="1"/>
    <col min="261" max="262" width="7.42578125" style="37" customWidth="1"/>
    <col min="263" max="263" width="7.28515625" style="37" customWidth="1"/>
    <col min="264" max="265" width="7.7109375" style="37" customWidth="1"/>
    <col min="266" max="266" width="19.28515625" style="37" customWidth="1"/>
    <col min="267" max="267" width="10" style="37" customWidth="1"/>
    <col min="268" max="514" width="7.7109375" style="37"/>
    <col min="515" max="515" width="12.85546875" style="37" customWidth="1"/>
    <col min="516" max="516" width="11.42578125" style="37" customWidth="1"/>
    <col min="517" max="518" width="7.42578125" style="37" customWidth="1"/>
    <col min="519" max="519" width="7.28515625" style="37" customWidth="1"/>
    <col min="520" max="521" width="7.7109375" style="37" customWidth="1"/>
    <col min="522" max="522" width="19.28515625" style="37" customWidth="1"/>
    <col min="523" max="523" width="10" style="37" customWidth="1"/>
    <col min="524" max="770" width="7.7109375" style="37"/>
    <col min="771" max="771" width="12.85546875" style="37" customWidth="1"/>
    <col min="772" max="772" width="11.42578125" style="37" customWidth="1"/>
    <col min="773" max="774" width="7.42578125" style="37" customWidth="1"/>
    <col min="775" max="775" width="7.28515625" style="37" customWidth="1"/>
    <col min="776" max="777" width="7.7109375" style="37" customWidth="1"/>
    <col min="778" max="778" width="19.28515625" style="37" customWidth="1"/>
    <col min="779" max="779" width="10" style="37" customWidth="1"/>
    <col min="780" max="1026" width="7.7109375" style="37"/>
    <col min="1027" max="1027" width="12.85546875" style="37" customWidth="1"/>
    <col min="1028" max="1028" width="11.42578125" style="37" customWidth="1"/>
    <col min="1029" max="1030" width="7.42578125" style="37" customWidth="1"/>
    <col min="1031" max="1031" width="7.28515625" style="37" customWidth="1"/>
    <col min="1032" max="1033" width="7.7109375" style="37" customWidth="1"/>
    <col min="1034" max="1034" width="19.28515625" style="37" customWidth="1"/>
    <col min="1035" max="1035" width="10" style="37" customWidth="1"/>
    <col min="1036" max="1282" width="7.7109375" style="37"/>
    <col min="1283" max="1283" width="12.85546875" style="37" customWidth="1"/>
    <col min="1284" max="1284" width="11.42578125" style="37" customWidth="1"/>
    <col min="1285" max="1286" width="7.42578125" style="37" customWidth="1"/>
    <col min="1287" max="1287" width="7.28515625" style="37" customWidth="1"/>
    <col min="1288" max="1289" width="7.7109375" style="37" customWidth="1"/>
    <col min="1290" max="1290" width="19.28515625" style="37" customWidth="1"/>
    <col min="1291" max="1291" width="10" style="37" customWidth="1"/>
    <col min="1292" max="1538" width="7.7109375" style="37"/>
    <col min="1539" max="1539" width="12.85546875" style="37" customWidth="1"/>
    <col min="1540" max="1540" width="11.42578125" style="37" customWidth="1"/>
    <col min="1541" max="1542" width="7.42578125" style="37" customWidth="1"/>
    <col min="1543" max="1543" width="7.28515625" style="37" customWidth="1"/>
    <col min="1544" max="1545" width="7.7109375" style="37" customWidth="1"/>
    <col min="1546" max="1546" width="19.28515625" style="37" customWidth="1"/>
    <col min="1547" max="1547" width="10" style="37" customWidth="1"/>
    <col min="1548" max="1794" width="7.7109375" style="37"/>
    <col min="1795" max="1795" width="12.85546875" style="37" customWidth="1"/>
    <col min="1796" max="1796" width="11.42578125" style="37" customWidth="1"/>
    <col min="1797" max="1798" width="7.42578125" style="37" customWidth="1"/>
    <col min="1799" max="1799" width="7.28515625" style="37" customWidth="1"/>
    <col min="1800" max="1801" width="7.7109375" style="37" customWidth="1"/>
    <col min="1802" max="1802" width="19.28515625" style="37" customWidth="1"/>
    <col min="1803" max="1803" width="10" style="37" customWidth="1"/>
    <col min="1804" max="2050" width="7.7109375" style="37"/>
    <col min="2051" max="2051" width="12.85546875" style="37" customWidth="1"/>
    <col min="2052" max="2052" width="11.42578125" style="37" customWidth="1"/>
    <col min="2053" max="2054" width="7.42578125" style="37" customWidth="1"/>
    <col min="2055" max="2055" width="7.28515625" style="37" customWidth="1"/>
    <col min="2056" max="2057" width="7.7109375" style="37" customWidth="1"/>
    <col min="2058" max="2058" width="19.28515625" style="37" customWidth="1"/>
    <col min="2059" max="2059" width="10" style="37" customWidth="1"/>
    <col min="2060" max="2306" width="7.7109375" style="37"/>
    <col min="2307" max="2307" width="12.85546875" style="37" customWidth="1"/>
    <col min="2308" max="2308" width="11.42578125" style="37" customWidth="1"/>
    <col min="2309" max="2310" width="7.42578125" style="37" customWidth="1"/>
    <col min="2311" max="2311" width="7.28515625" style="37" customWidth="1"/>
    <col min="2312" max="2313" width="7.7109375" style="37" customWidth="1"/>
    <col min="2314" max="2314" width="19.28515625" style="37" customWidth="1"/>
    <col min="2315" max="2315" width="10" style="37" customWidth="1"/>
    <col min="2316" max="2562" width="7.7109375" style="37"/>
    <col min="2563" max="2563" width="12.85546875" style="37" customWidth="1"/>
    <col min="2564" max="2564" width="11.42578125" style="37" customWidth="1"/>
    <col min="2565" max="2566" width="7.42578125" style="37" customWidth="1"/>
    <col min="2567" max="2567" width="7.28515625" style="37" customWidth="1"/>
    <col min="2568" max="2569" width="7.7109375" style="37" customWidth="1"/>
    <col min="2570" max="2570" width="19.28515625" style="37" customWidth="1"/>
    <col min="2571" max="2571" width="10" style="37" customWidth="1"/>
    <col min="2572" max="2818" width="7.7109375" style="37"/>
    <col min="2819" max="2819" width="12.85546875" style="37" customWidth="1"/>
    <col min="2820" max="2820" width="11.42578125" style="37" customWidth="1"/>
    <col min="2821" max="2822" width="7.42578125" style="37" customWidth="1"/>
    <col min="2823" max="2823" width="7.28515625" style="37" customWidth="1"/>
    <col min="2824" max="2825" width="7.7109375" style="37" customWidth="1"/>
    <col min="2826" max="2826" width="19.28515625" style="37" customWidth="1"/>
    <col min="2827" max="2827" width="10" style="37" customWidth="1"/>
    <col min="2828" max="3074" width="7.7109375" style="37"/>
    <col min="3075" max="3075" width="12.85546875" style="37" customWidth="1"/>
    <col min="3076" max="3076" width="11.42578125" style="37" customWidth="1"/>
    <col min="3077" max="3078" width="7.42578125" style="37" customWidth="1"/>
    <col min="3079" max="3079" width="7.28515625" style="37" customWidth="1"/>
    <col min="3080" max="3081" width="7.7109375" style="37" customWidth="1"/>
    <col min="3082" max="3082" width="19.28515625" style="37" customWidth="1"/>
    <col min="3083" max="3083" width="10" style="37" customWidth="1"/>
    <col min="3084" max="3330" width="7.7109375" style="37"/>
    <col min="3331" max="3331" width="12.85546875" style="37" customWidth="1"/>
    <col min="3332" max="3332" width="11.42578125" style="37" customWidth="1"/>
    <col min="3333" max="3334" width="7.42578125" style="37" customWidth="1"/>
    <col min="3335" max="3335" width="7.28515625" style="37" customWidth="1"/>
    <col min="3336" max="3337" width="7.7109375" style="37" customWidth="1"/>
    <col min="3338" max="3338" width="19.28515625" style="37" customWidth="1"/>
    <col min="3339" max="3339" width="10" style="37" customWidth="1"/>
    <col min="3340" max="3586" width="7.7109375" style="37"/>
    <col min="3587" max="3587" width="12.85546875" style="37" customWidth="1"/>
    <col min="3588" max="3588" width="11.42578125" style="37" customWidth="1"/>
    <col min="3589" max="3590" width="7.42578125" style="37" customWidth="1"/>
    <col min="3591" max="3591" width="7.28515625" style="37" customWidth="1"/>
    <col min="3592" max="3593" width="7.7109375" style="37" customWidth="1"/>
    <col min="3594" max="3594" width="19.28515625" style="37" customWidth="1"/>
    <col min="3595" max="3595" width="10" style="37" customWidth="1"/>
    <col min="3596" max="3842" width="7.7109375" style="37"/>
    <col min="3843" max="3843" width="12.85546875" style="37" customWidth="1"/>
    <col min="3844" max="3844" width="11.42578125" style="37" customWidth="1"/>
    <col min="3845" max="3846" width="7.42578125" style="37" customWidth="1"/>
    <col min="3847" max="3847" width="7.28515625" style="37" customWidth="1"/>
    <col min="3848" max="3849" width="7.7109375" style="37" customWidth="1"/>
    <col min="3850" max="3850" width="19.28515625" style="37" customWidth="1"/>
    <col min="3851" max="3851" width="10" style="37" customWidth="1"/>
    <col min="3852" max="4098" width="7.7109375" style="37"/>
    <col min="4099" max="4099" width="12.85546875" style="37" customWidth="1"/>
    <col min="4100" max="4100" width="11.42578125" style="37" customWidth="1"/>
    <col min="4101" max="4102" width="7.42578125" style="37" customWidth="1"/>
    <col min="4103" max="4103" width="7.28515625" style="37" customWidth="1"/>
    <col min="4104" max="4105" width="7.7109375" style="37" customWidth="1"/>
    <col min="4106" max="4106" width="19.28515625" style="37" customWidth="1"/>
    <col min="4107" max="4107" width="10" style="37" customWidth="1"/>
    <col min="4108" max="4354" width="7.7109375" style="37"/>
    <col min="4355" max="4355" width="12.85546875" style="37" customWidth="1"/>
    <col min="4356" max="4356" width="11.42578125" style="37" customWidth="1"/>
    <col min="4357" max="4358" width="7.42578125" style="37" customWidth="1"/>
    <col min="4359" max="4359" width="7.28515625" style="37" customWidth="1"/>
    <col min="4360" max="4361" width="7.7109375" style="37" customWidth="1"/>
    <col min="4362" max="4362" width="19.28515625" style="37" customWidth="1"/>
    <col min="4363" max="4363" width="10" style="37" customWidth="1"/>
    <col min="4364" max="4610" width="7.7109375" style="37"/>
    <col min="4611" max="4611" width="12.85546875" style="37" customWidth="1"/>
    <col min="4612" max="4612" width="11.42578125" style="37" customWidth="1"/>
    <col min="4613" max="4614" width="7.42578125" style="37" customWidth="1"/>
    <col min="4615" max="4615" width="7.28515625" style="37" customWidth="1"/>
    <col min="4616" max="4617" width="7.7109375" style="37" customWidth="1"/>
    <col min="4618" max="4618" width="19.28515625" style="37" customWidth="1"/>
    <col min="4619" max="4619" width="10" style="37" customWidth="1"/>
    <col min="4620" max="4866" width="7.7109375" style="37"/>
    <col min="4867" max="4867" width="12.85546875" style="37" customWidth="1"/>
    <col min="4868" max="4868" width="11.42578125" style="37" customWidth="1"/>
    <col min="4869" max="4870" width="7.42578125" style="37" customWidth="1"/>
    <col min="4871" max="4871" width="7.28515625" style="37" customWidth="1"/>
    <col min="4872" max="4873" width="7.7109375" style="37" customWidth="1"/>
    <col min="4874" max="4874" width="19.28515625" style="37" customWidth="1"/>
    <col min="4875" max="4875" width="10" style="37" customWidth="1"/>
    <col min="4876" max="5122" width="7.7109375" style="37"/>
    <col min="5123" max="5123" width="12.85546875" style="37" customWidth="1"/>
    <col min="5124" max="5124" width="11.42578125" style="37" customWidth="1"/>
    <col min="5125" max="5126" width="7.42578125" style="37" customWidth="1"/>
    <col min="5127" max="5127" width="7.28515625" style="37" customWidth="1"/>
    <col min="5128" max="5129" width="7.7109375" style="37" customWidth="1"/>
    <col min="5130" max="5130" width="19.28515625" style="37" customWidth="1"/>
    <col min="5131" max="5131" width="10" style="37" customWidth="1"/>
    <col min="5132" max="5378" width="7.7109375" style="37"/>
    <col min="5379" max="5379" width="12.85546875" style="37" customWidth="1"/>
    <col min="5380" max="5380" width="11.42578125" style="37" customWidth="1"/>
    <col min="5381" max="5382" width="7.42578125" style="37" customWidth="1"/>
    <col min="5383" max="5383" width="7.28515625" style="37" customWidth="1"/>
    <col min="5384" max="5385" width="7.7109375" style="37" customWidth="1"/>
    <col min="5386" max="5386" width="19.28515625" style="37" customWidth="1"/>
    <col min="5387" max="5387" width="10" style="37" customWidth="1"/>
    <col min="5388" max="5634" width="7.7109375" style="37"/>
    <col min="5635" max="5635" width="12.85546875" style="37" customWidth="1"/>
    <col min="5636" max="5636" width="11.42578125" style="37" customWidth="1"/>
    <col min="5637" max="5638" width="7.42578125" style="37" customWidth="1"/>
    <col min="5639" max="5639" width="7.28515625" style="37" customWidth="1"/>
    <col min="5640" max="5641" width="7.7109375" style="37" customWidth="1"/>
    <col min="5642" max="5642" width="19.28515625" style="37" customWidth="1"/>
    <col min="5643" max="5643" width="10" style="37" customWidth="1"/>
    <col min="5644" max="5890" width="7.7109375" style="37"/>
    <col min="5891" max="5891" width="12.85546875" style="37" customWidth="1"/>
    <col min="5892" max="5892" width="11.42578125" style="37" customWidth="1"/>
    <col min="5893" max="5894" width="7.42578125" style="37" customWidth="1"/>
    <col min="5895" max="5895" width="7.28515625" style="37" customWidth="1"/>
    <col min="5896" max="5897" width="7.7109375" style="37" customWidth="1"/>
    <col min="5898" max="5898" width="19.28515625" style="37" customWidth="1"/>
    <col min="5899" max="5899" width="10" style="37" customWidth="1"/>
    <col min="5900" max="6146" width="7.7109375" style="37"/>
    <col min="6147" max="6147" width="12.85546875" style="37" customWidth="1"/>
    <col min="6148" max="6148" width="11.42578125" style="37" customWidth="1"/>
    <col min="6149" max="6150" width="7.42578125" style="37" customWidth="1"/>
    <col min="6151" max="6151" width="7.28515625" style="37" customWidth="1"/>
    <col min="6152" max="6153" width="7.7109375" style="37" customWidth="1"/>
    <col min="6154" max="6154" width="19.28515625" style="37" customWidth="1"/>
    <col min="6155" max="6155" width="10" style="37" customWidth="1"/>
    <col min="6156" max="6402" width="7.7109375" style="37"/>
    <col min="6403" max="6403" width="12.85546875" style="37" customWidth="1"/>
    <col min="6404" max="6404" width="11.42578125" style="37" customWidth="1"/>
    <col min="6405" max="6406" width="7.42578125" style="37" customWidth="1"/>
    <col min="6407" max="6407" width="7.28515625" style="37" customWidth="1"/>
    <col min="6408" max="6409" width="7.7109375" style="37" customWidth="1"/>
    <col min="6410" max="6410" width="19.28515625" style="37" customWidth="1"/>
    <col min="6411" max="6411" width="10" style="37" customWidth="1"/>
    <col min="6412" max="6658" width="7.7109375" style="37"/>
    <col min="6659" max="6659" width="12.85546875" style="37" customWidth="1"/>
    <col min="6660" max="6660" width="11.42578125" style="37" customWidth="1"/>
    <col min="6661" max="6662" width="7.42578125" style="37" customWidth="1"/>
    <col min="6663" max="6663" width="7.28515625" style="37" customWidth="1"/>
    <col min="6664" max="6665" width="7.7109375" style="37" customWidth="1"/>
    <col min="6666" max="6666" width="19.28515625" style="37" customWidth="1"/>
    <col min="6667" max="6667" width="10" style="37" customWidth="1"/>
    <col min="6668" max="6914" width="7.7109375" style="37"/>
    <col min="6915" max="6915" width="12.85546875" style="37" customWidth="1"/>
    <col min="6916" max="6916" width="11.42578125" style="37" customWidth="1"/>
    <col min="6917" max="6918" width="7.42578125" style="37" customWidth="1"/>
    <col min="6919" max="6919" width="7.28515625" style="37" customWidth="1"/>
    <col min="6920" max="6921" width="7.7109375" style="37" customWidth="1"/>
    <col min="6922" max="6922" width="19.28515625" style="37" customWidth="1"/>
    <col min="6923" max="6923" width="10" style="37" customWidth="1"/>
    <col min="6924" max="7170" width="7.7109375" style="37"/>
    <col min="7171" max="7171" width="12.85546875" style="37" customWidth="1"/>
    <col min="7172" max="7172" width="11.42578125" style="37" customWidth="1"/>
    <col min="7173" max="7174" width="7.42578125" style="37" customWidth="1"/>
    <col min="7175" max="7175" width="7.28515625" style="37" customWidth="1"/>
    <col min="7176" max="7177" width="7.7109375" style="37" customWidth="1"/>
    <col min="7178" max="7178" width="19.28515625" style="37" customWidth="1"/>
    <col min="7179" max="7179" width="10" style="37" customWidth="1"/>
    <col min="7180" max="7426" width="7.7109375" style="37"/>
    <col min="7427" max="7427" width="12.85546875" style="37" customWidth="1"/>
    <col min="7428" max="7428" width="11.42578125" style="37" customWidth="1"/>
    <col min="7429" max="7430" width="7.42578125" style="37" customWidth="1"/>
    <col min="7431" max="7431" width="7.28515625" style="37" customWidth="1"/>
    <col min="7432" max="7433" width="7.7109375" style="37" customWidth="1"/>
    <col min="7434" max="7434" width="19.28515625" style="37" customWidth="1"/>
    <col min="7435" max="7435" width="10" style="37" customWidth="1"/>
    <col min="7436" max="7682" width="7.7109375" style="37"/>
    <col min="7683" max="7683" width="12.85546875" style="37" customWidth="1"/>
    <col min="7684" max="7684" width="11.42578125" style="37" customWidth="1"/>
    <col min="7685" max="7686" width="7.42578125" style="37" customWidth="1"/>
    <col min="7687" max="7687" width="7.28515625" style="37" customWidth="1"/>
    <col min="7688" max="7689" width="7.7109375" style="37" customWidth="1"/>
    <col min="7690" max="7690" width="19.28515625" style="37" customWidth="1"/>
    <col min="7691" max="7691" width="10" style="37" customWidth="1"/>
    <col min="7692" max="7938" width="7.7109375" style="37"/>
    <col min="7939" max="7939" width="12.85546875" style="37" customWidth="1"/>
    <col min="7940" max="7940" width="11.42578125" style="37" customWidth="1"/>
    <col min="7941" max="7942" width="7.42578125" style="37" customWidth="1"/>
    <col min="7943" max="7943" width="7.28515625" style="37" customWidth="1"/>
    <col min="7944" max="7945" width="7.7109375" style="37" customWidth="1"/>
    <col min="7946" max="7946" width="19.28515625" style="37" customWidth="1"/>
    <col min="7947" max="7947" width="10" style="37" customWidth="1"/>
    <col min="7948" max="8194" width="7.7109375" style="37"/>
    <col min="8195" max="8195" width="12.85546875" style="37" customWidth="1"/>
    <col min="8196" max="8196" width="11.42578125" style="37" customWidth="1"/>
    <col min="8197" max="8198" width="7.42578125" style="37" customWidth="1"/>
    <col min="8199" max="8199" width="7.28515625" style="37" customWidth="1"/>
    <col min="8200" max="8201" width="7.7109375" style="37" customWidth="1"/>
    <col min="8202" max="8202" width="19.28515625" style="37" customWidth="1"/>
    <col min="8203" max="8203" width="10" style="37" customWidth="1"/>
    <col min="8204" max="8450" width="7.7109375" style="37"/>
    <col min="8451" max="8451" width="12.85546875" style="37" customWidth="1"/>
    <col min="8452" max="8452" width="11.42578125" style="37" customWidth="1"/>
    <col min="8453" max="8454" width="7.42578125" style="37" customWidth="1"/>
    <col min="8455" max="8455" width="7.28515625" style="37" customWidth="1"/>
    <col min="8456" max="8457" width="7.7109375" style="37" customWidth="1"/>
    <col min="8458" max="8458" width="19.28515625" style="37" customWidth="1"/>
    <col min="8459" max="8459" width="10" style="37" customWidth="1"/>
    <col min="8460" max="8706" width="7.7109375" style="37"/>
    <col min="8707" max="8707" width="12.85546875" style="37" customWidth="1"/>
    <col min="8708" max="8708" width="11.42578125" style="37" customWidth="1"/>
    <col min="8709" max="8710" width="7.42578125" style="37" customWidth="1"/>
    <col min="8711" max="8711" width="7.28515625" style="37" customWidth="1"/>
    <col min="8712" max="8713" width="7.7109375" style="37" customWidth="1"/>
    <col min="8714" max="8714" width="19.28515625" style="37" customWidth="1"/>
    <col min="8715" max="8715" width="10" style="37" customWidth="1"/>
    <col min="8716" max="8962" width="7.7109375" style="37"/>
    <col min="8963" max="8963" width="12.85546875" style="37" customWidth="1"/>
    <col min="8964" max="8964" width="11.42578125" style="37" customWidth="1"/>
    <col min="8965" max="8966" width="7.42578125" style="37" customWidth="1"/>
    <col min="8967" max="8967" width="7.28515625" style="37" customWidth="1"/>
    <col min="8968" max="8969" width="7.7109375" style="37" customWidth="1"/>
    <col min="8970" max="8970" width="19.28515625" style="37" customWidth="1"/>
    <col min="8971" max="8971" width="10" style="37" customWidth="1"/>
    <col min="8972" max="9218" width="7.7109375" style="37"/>
    <col min="9219" max="9219" width="12.85546875" style="37" customWidth="1"/>
    <col min="9220" max="9220" width="11.42578125" style="37" customWidth="1"/>
    <col min="9221" max="9222" width="7.42578125" style="37" customWidth="1"/>
    <col min="9223" max="9223" width="7.28515625" style="37" customWidth="1"/>
    <col min="9224" max="9225" width="7.7109375" style="37" customWidth="1"/>
    <col min="9226" max="9226" width="19.28515625" style="37" customWidth="1"/>
    <col min="9227" max="9227" width="10" style="37" customWidth="1"/>
    <col min="9228" max="9474" width="7.7109375" style="37"/>
    <col min="9475" max="9475" width="12.85546875" style="37" customWidth="1"/>
    <col min="9476" max="9476" width="11.42578125" style="37" customWidth="1"/>
    <col min="9477" max="9478" width="7.42578125" style="37" customWidth="1"/>
    <col min="9479" max="9479" width="7.28515625" style="37" customWidth="1"/>
    <col min="9480" max="9481" width="7.7109375" style="37" customWidth="1"/>
    <col min="9482" max="9482" width="19.28515625" style="37" customWidth="1"/>
    <col min="9483" max="9483" width="10" style="37" customWidth="1"/>
    <col min="9484" max="9730" width="7.7109375" style="37"/>
    <col min="9731" max="9731" width="12.85546875" style="37" customWidth="1"/>
    <col min="9732" max="9732" width="11.42578125" style="37" customWidth="1"/>
    <col min="9733" max="9734" width="7.42578125" style="37" customWidth="1"/>
    <col min="9735" max="9735" width="7.28515625" style="37" customWidth="1"/>
    <col min="9736" max="9737" width="7.7109375" style="37" customWidth="1"/>
    <col min="9738" max="9738" width="19.28515625" style="37" customWidth="1"/>
    <col min="9739" max="9739" width="10" style="37" customWidth="1"/>
    <col min="9740" max="9986" width="7.7109375" style="37"/>
    <col min="9987" max="9987" width="12.85546875" style="37" customWidth="1"/>
    <col min="9988" max="9988" width="11.42578125" style="37" customWidth="1"/>
    <col min="9989" max="9990" width="7.42578125" style="37" customWidth="1"/>
    <col min="9991" max="9991" width="7.28515625" style="37" customWidth="1"/>
    <col min="9992" max="9993" width="7.7109375" style="37" customWidth="1"/>
    <col min="9994" max="9994" width="19.28515625" style="37" customWidth="1"/>
    <col min="9995" max="9995" width="10" style="37" customWidth="1"/>
    <col min="9996" max="10242" width="7.7109375" style="37"/>
    <col min="10243" max="10243" width="12.85546875" style="37" customWidth="1"/>
    <col min="10244" max="10244" width="11.42578125" style="37" customWidth="1"/>
    <col min="10245" max="10246" width="7.42578125" style="37" customWidth="1"/>
    <col min="10247" max="10247" width="7.28515625" style="37" customWidth="1"/>
    <col min="10248" max="10249" width="7.7109375" style="37" customWidth="1"/>
    <col min="10250" max="10250" width="19.28515625" style="37" customWidth="1"/>
    <col min="10251" max="10251" width="10" style="37" customWidth="1"/>
    <col min="10252" max="10498" width="7.7109375" style="37"/>
    <col min="10499" max="10499" width="12.85546875" style="37" customWidth="1"/>
    <col min="10500" max="10500" width="11.42578125" style="37" customWidth="1"/>
    <col min="10501" max="10502" width="7.42578125" style="37" customWidth="1"/>
    <col min="10503" max="10503" width="7.28515625" style="37" customWidth="1"/>
    <col min="10504" max="10505" width="7.7109375" style="37" customWidth="1"/>
    <col min="10506" max="10506" width="19.28515625" style="37" customWidth="1"/>
    <col min="10507" max="10507" width="10" style="37" customWidth="1"/>
    <col min="10508" max="10754" width="7.7109375" style="37"/>
    <col min="10755" max="10755" width="12.85546875" style="37" customWidth="1"/>
    <col min="10756" max="10756" width="11.42578125" style="37" customWidth="1"/>
    <col min="10757" max="10758" width="7.42578125" style="37" customWidth="1"/>
    <col min="10759" max="10759" width="7.28515625" style="37" customWidth="1"/>
    <col min="10760" max="10761" width="7.7109375" style="37" customWidth="1"/>
    <col min="10762" max="10762" width="19.28515625" style="37" customWidth="1"/>
    <col min="10763" max="10763" width="10" style="37" customWidth="1"/>
    <col min="10764" max="11010" width="7.7109375" style="37"/>
    <col min="11011" max="11011" width="12.85546875" style="37" customWidth="1"/>
    <col min="11012" max="11012" width="11.42578125" style="37" customWidth="1"/>
    <col min="11013" max="11014" width="7.42578125" style="37" customWidth="1"/>
    <col min="11015" max="11015" width="7.28515625" style="37" customWidth="1"/>
    <col min="11016" max="11017" width="7.7109375" style="37" customWidth="1"/>
    <col min="11018" max="11018" width="19.28515625" style="37" customWidth="1"/>
    <col min="11019" max="11019" width="10" style="37" customWidth="1"/>
    <col min="11020" max="11266" width="7.7109375" style="37"/>
    <col min="11267" max="11267" width="12.85546875" style="37" customWidth="1"/>
    <col min="11268" max="11268" width="11.42578125" style="37" customWidth="1"/>
    <col min="11269" max="11270" width="7.42578125" style="37" customWidth="1"/>
    <col min="11271" max="11271" width="7.28515625" style="37" customWidth="1"/>
    <col min="11272" max="11273" width="7.7109375" style="37" customWidth="1"/>
    <col min="11274" max="11274" width="19.28515625" style="37" customWidth="1"/>
    <col min="11275" max="11275" width="10" style="37" customWidth="1"/>
    <col min="11276" max="11522" width="7.7109375" style="37"/>
    <col min="11523" max="11523" width="12.85546875" style="37" customWidth="1"/>
    <col min="11524" max="11524" width="11.42578125" style="37" customWidth="1"/>
    <col min="11525" max="11526" width="7.42578125" style="37" customWidth="1"/>
    <col min="11527" max="11527" width="7.28515625" style="37" customWidth="1"/>
    <col min="11528" max="11529" width="7.7109375" style="37" customWidth="1"/>
    <col min="11530" max="11530" width="19.28515625" style="37" customWidth="1"/>
    <col min="11531" max="11531" width="10" style="37" customWidth="1"/>
    <col min="11532" max="11778" width="7.7109375" style="37"/>
    <col min="11779" max="11779" width="12.85546875" style="37" customWidth="1"/>
    <col min="11780" max="11780" width="11.42578125" style="37" customWidth="1"/>
    <col min="11781" max="11782" width="7.42578125" style="37" customWidth="1"/>
    <col min="11783" max="11783" width="7.28515625" style="37" customWidth="1"/>
    <col min="11784" max="11785" width="7.7109375" style="37" customWidth="1"/>
    <col min="11786" max="11786" width="19.28515625" style="37" customWidth="1"/>
    <col min="11787" max="11787" width="10" style="37" customWidth="1"/>
    <col min="11788" max="12034" width="7.7109375" style="37"/>
    <col min="12035" max="12035" width="12.85546875" style="37" customWidth="1"/>
    <col min="12036" max="12036" width="11.42578125" style="37" customWidth="1"/>
    <col min="12037" max="12038" width="7.42578125" style="37" customWidth="1"/>
    <col min="12039" max="12039" width="7.28515625" style="37" customWidth="1"/>
    <col min="12040" max="12041" width="7.7109375" style="37" customWidth="1"/>
    <col min="12042" max="12042" width="19.28515625" style="37" customWidth="1"/>
    <col min="12043" max="12043" width="10" style="37" customWidth="1"/>
    <col min="12044" max="12290" width="7.7109375" style="37"/>
    <col min="12291" max="12291" width="12.85546875" style="37" customWidth="1"/>
    <col min="12292" max="12292" width="11.42578125" style="37" customWidth="1"/>
    <col min="12293" max="12294" width="7.42578125" style="37" customWidth="1"/>
    <col min="12295" max="12295" width="7.28515625" style="37" customWidth="1"/>
    <col min="12296" max="12297" width="7.7109375" style="37" customWidth="1"/>
    <col min="12298" max="12298" width="19.28515625" style="37" customWidth="1"/>
    <col min="12299" max="12299" width="10" style="37" customWidth="1"/>
    <col min="12300" max="12546" width="7.7109375" style="37"/>
    <col min="12547" max="12547" width="12.85546875" style="37" customWidth="1"/>
    <col min="12548" max="12548" width="11.42578125" style="37" customWidth="1"/>
    <col min="12549" max="12550" width="7.42578125" style="37" customWidth="1"/>
    <col min="12551" max="12551" width="7.28515625" style="37" customWidth="1"/>
    <col min="12552" max="12553" width="7.7109375" style="37" customWidth="1"/>
    <col min="12554" max="12554" width="19.28515625" style="37" customWidth="1"/>
    <col min="12555" max="12555" width="10" style="37" customWidth="1"/>
    <col min="12556" max="12802" width="7.7109375" style="37"/>
    <col min="12803" max="12803" width="12.85546875" style="37" customWidth="1"/>
    <col min="12804" max="12804" width="11.42578125" style="37" customWidth="1"/>
    <col min="12805" max="12806" width="7.42578125" style="37" customWidth="1"/>
    <col min="12807" max="12807" width="7.28515625" style="37" customWidth="1"/>
    <col min="12808" max="12809" width="7.7109375" style="37" customWidth="1"/>
    <col min="12810" max="12810" width="19.28515625" style="37" customWidth="1"/>
    <col min="12811" max="12811" width="10" style="37" customWidth="1"/>
    <col min="12812" max="13058" width="7.7109375" style="37"/>
    <col min="13059" max="13059" width="12.85546875" style="37" customWidth="1"/>
    <col min="13060" max="13060" width="11.42578125" style="37" customWidth="1"/>
    <col min="13061" max="13062" width="7.42578125" style="37" customWidth="1"/>
    <col min="13063" max="13063" width="7.28515625" style="37" customWidth="1"/>
    <col min="13064" max="13065" width="7.7109375" style="37" customWidth="1"/>
    <col min="13066" max="13066" width="19.28515625" style="37" customWidth="1"/>
    <col min="13067" max="13067" width="10" style="37" customWidth="1"/>
    <col min="13068" max="13314" width="7.7109375" style="37"/>
    <col min="13315" max="13315" width="12.85546875" style="37" customWidth="1"/>
    <col min="13316" max="13316" width="11.42578125" style="37" customWidth="1"/>
    <col min="13317" max="13318" width="7.42578125" style="37" customWidth="1"/>
    <col min="13319" max="13319" width="7.28515625" style="37" customWidth="1"/>
    <col min="13320" max="13321" width="7.7109375" style="37" customWidth="1"/>
    <col min="13322" max="13322" width="19.28515625" style="37" customWidth="1"/>
    <col min="13323" max="13323" width="10" style="37" customWidth="1"/>
    <col min="13324" max="13570" width="7.7109375" style="37"/>
    <col min="13571" max="13571" width="12.85546875" style="37" customWidth="1"/>
    <col min="13572" max="13572" width="11.42578125" style="37" customWidth="1"/>
    <col min="13573" max="13574" width="7.42578125" style="37" customWidth="1"/>
    <col min="13575" max="13575" width="7.28515625" style="37" customWidth="1"/>
    <col min="13576" max="13577" width="7.7109375" style="37" customWidth="1"/>
    <col min="13578" max="13578" width="19.28515625" style="37" customWidth="1"/>
    <col min="13579" max="13579" width="10" style="37" customWidth="1"/>
    <col min="13580" max="13826" width="7.7109375" style="37"/>
    <col min="13827" max="13827" width="12.85546875" style="37" customWidth="1"/>
    <col min="13828" max="13828" width="11.42578125" style="37" customWidth="1"/>
    <col min="13829" max="13830" width="7.42578125" style="37" customWidth="1"/>
    <col min="13831" max="13831" width="7.28515625" style="37" customWidth="1"/>
    <col min="13832" max="13833" width="7.7109375" style="37" customWidth="1"/>
    <col min="13834" max="13834" width="19.28515625" style="37" customWidth="1"/>
    <col min="13835" max="13835" width="10" style="37" customWidth="1"/>
    <col min="13836" max="14082" width="7.7109375" style="37"/>
    <col min="14083" max="14083" width="12.85546875" style="37" customWidth="1"/>
    <col min="14084" max="14084" width="11.42578125" style="37" customWidth="1"/>
    <col min="14085" max="14086" width="7.42578125" style="37" customWidth="1"/>
    <col min="14087" max="14087" width="7.28515625" style="37" customWidth="1"/>
    <col min="14088" max="14089" width="7.7109375" style="37" customWidth="1"/>
    <col min="14090" max="14090" width="19.28515625" style="37" customWidth="1"/>
    <col min="14091" max="14091" width="10" style="37" customWidth="1"/>
    <col min="14092" max="14338" width="7.7109375" style="37"/>
    <col min="14339" max="14339" width="12.85546875" style="37" customWidth="1"/>
    <col min="14340" max="14340" width="11.42578125" style="37" customWidth="1"/>
    <col min="14341" max="14342" width="7.42578125" style="37" customWidth="1"/>
    <col min="14343" max="14343" width="7.28515625" style="37" customWidth="1"/>
    <col min="14344" max="14345" width="7.7109375" style="37" customWidth="1"/>
    <col min="14346" max="14346" width="19.28515625" style="37" customWidth="1"/>
    <col min="14347" max="14347" width="10" style="37" customWidth="1"/>
    <col min="14348" max="14594" width="7.7109375" style="37"/>
    <col min="14595" max="14595" width="12.85546875" style="37" customWidth="1"/>
    <col min="14596" max="14596" width="11.42578125" style="37" customWidth="1"/>
    <col min="14597" max="14598" width="7.42578125" style="37" customWidth="1"/>
    <col min="14599" max="14599" width="7.28515625" style="37" customWidth="1"/>
    <col min="14600" max="14601" width="7.7109375" style="37" customWidth="1"/>
    <col min="14602" max="14602" width="19.28515625" style="37" customWidth="1"/>
    <col min="14603" max="14603" width="10" style="37" customWidth="1"/>
    <col min="14604" max="14850" width="7.7109375" style="37"/>
    <col min="14851" max="14851" width="12.85546875" style="37" customWidth="1"/>
    <col min="14852" max="14852" width="11.42578125" style="37" customWidth="1"/>
    <col min="14853" max="14854" width="7.42578125" style="37" customWidth="1"/>
    <col min="14855" max="14855" width="7.28515625" style="37" customWidth="1"/>
    <col min="14856" max="14857" width="7.7109375" style="37" customWidth="1"/>
    <col min="14858" max="14858" width="19.28515625" style="37" customWidth="1"/>
    <col min="14859" max="14859" width="10" style="37" customWidth="1"/>
    <col min="14860" max="15106" width="7.7109375" style="37"/>
    <col min="15107" max="15107" width="12.85546875" style="37" customWidth="1"/>
    <col min="15108" max="15108" width="11.42578125" style="37" customWidth="1"/>
    <col min="15109" max="15110" width="7.42578125" style="37" customWidth="1"/>
    <col min="15111" max="15111" width="7.28515625" style="37" customWidth="1"/>
    <col min="15112" max="15113" width="7.7109375" style="37" customWidth="1"/>
    <col min="15114" max="15114" width="19.28515625" style="37" customWidth="1"/>
    <col min="15115" max="15115" width="10" style="37" customWidth="1"/>
    <col min="15116" max="15362" width="7.7109375" style="37"/>
    <col min="15363" max="15363" width="12.85546875" style="37" customWidth="1"/>
    <col min="15364" max="15364" width="11.42578125" style="37" customWidth="1"/>
    <col min="15365" max="15366" width="7.42578125" style="37" customWidth="1"/>
    <col min="15367" max="15367" width="7.28515625" style="37" customWidth="1"/>
    <col min="15368" max="15369" width="7.7109375" style="37" customWidth="1"/>
    <col min="15370" max="15370" width="19.28515625" style="37" customWidth="1"/>
    <col min="15371" max="15371" width="10" style="37" customWidth="1"/>
    <col min="15372" max="15618" width="7.7109375" style="37"/>
    <col min="15619" max="15619" width="12.85546875" style="37" customWidth="1"/>
    <col min="15620" max="15620" width="11.42578125" style="37" customWidth="1"/>
    <col min="15621" max="15622" width="7.42578125" style="37" customWidth="1"/>
    <col min="15623" max="15623" width="7.28515625" style="37" customWidth="1"/>
    <col min="15624" max="15625" width="7.7109375" style="37" customWidth="1"/>
    <col min="15626" max="15626" width="19.28515625" style="37" customWidth="1"/>
    <col min="15627" max="15627" width="10" style="37" customWidth="1"/>
    <col min="15628" max="15874" width="7.7109375" style="37"/>
    <col min="15875" max="15875" width="12.85546875" style="37" customWidth="1"/>
    <col min="15876" max="15876" width="11.42578125" style="37" customWidth="1"/>
    <col min="15877" max="15878" width="7.42578125" style="37" customWidth="1"/>
    <col min="15879" max="15879" width="7.28515625" style="37" customWidth="1"/>
    <col min="15880" max="15881" width="7.7109375" style="37" customWidth="1"/>
    <col min="15882" max="15882" width="19.28515625" style="37" customWidth="1"/>
    <col min="15883" max="15883" width="10" style="37" customWidth="1"/>
    <col min="15884" max="16130" width="7.7109375" style="37"/>
    <col min="16131" max="16131" width="12.85546875" style="37" customWidth="1"/>
    <col min="16132" max="16132" width="11.42578125" style="37" customWidth="1"/>
    <col min="16133" max="16134" width="7.42578125" style="37" customWidth="1"/>
    <col min="16135" max="16135" width="7.28515625" style="37" customWidth="1"/>
    <col min="16136" max="16137" width="7.7109375" style="37" customWidth="1"/>
    <col min="16138" max="16138" width="19.28515625" style="37" customWidth="1"/>
    <col min="16139" max="16139" width="10" style="37" customWidth="1"/>
    <col min="16140" max="16384" width="7.7109375" style="37"/>
  </cols>
  <sheetData>
    <row r="1" spans="1:16" ht="33" customHeight="1">
      <c r="A1" s="657" t="s">
        <v>296</v>
      </c>
      <c r="B1" s="658"/>
      <c r="C1" s="658"/>
      <c r="D1" s="658"/>
      <c r="E1" s="658"/>
      <c r="F1" s="658"/>
      <c r="G1" s="658"/>
      <c r="H1" s="658"/>
      <c r="I1" s="658"/>
    </row>
    <row r="2" spans="1:16" ht="33" customHeight="1">
      <c r="A2" s="659" t="s">
        <v>1164</v>
      </c>
      <c r="B2" s="659"/>
      <c r="C2" s="659"/>
      <c r="D2" s="659"/>
      <c r="E2" s="659"/>
      <c r="F2" s="659"/>
      <c r="G2" s="659"/>
      <c r="H2" s="659"/>
      <c r="I2" s="659"/>
    </row>
    <row r="3" spans="1:16" s="142" customFormat="1" ht="24" customHeight="1">
      <c r="A3" s="660" t="s">
        <v>1552</v>
      </c>
      <c r="B3" s="660"/>
      <c r="C3" s="662" t="s">
        <v>795</v>
      </c>
      <c r="D3" s="662" t="s">
        <v>294</v>
      </c>
      <c r="E3" s="662"/>
      <c r="F3" s="662"/>
      <c r="G3" s="662"/>
      <c r="H3" s="662"/>
      <c r="I3" s="663"/>
    </row>
    <row r="4" spans="1:16" ht="33" customHeight="1">
      <c r="A4" s="664" t="s">
        <v>190</v>
      </c>
      <c r="B4" s="665" t="s">
        <v>193</v>
      </c>
      <c r="C4" s="364" t="s">
        <v>669</v>
      </c>
      <c r="D4" s="364"/>
      <c r="E4" s="364"/>
      <c r="F4" s="364"/>
      <c r="G4" s="364" t="s">
        <v>18</v>
      </c>
      <c r="H4" s="665" t="s">
        <v>192</v>
      </c>
      <c r="I4" s="664" t="s">
        <v>69</v>
      </c>
    </row>
    <row r="5" spans="1:16" ht="33" customHeight="1">
      <c r="A5" s="664"/>
      <c r="B5" s="665"/>
      <c r="C5" s="206" t="s">
        <v>577</v>
      </c>
      <c r="D5" s="206" t="s">
        <v>578</v>
      </c>
      <c r="E5" s="206" t="s">
        <v>670</v>
      </c>
      <c r="F5" s="206" t="s">
        <v>858</v>
      </c>
      <c r="G5" s="412" t="s">
        <v>1180</v>
      </c>
      <c r="H5" s="665"/>
      <c r="I5" s="664"/>
    </row>
    <row r="6" spans="1:16" ht="33" customHeight="1">
      <c r="A6" s="656" t="s">
        <v>586</v>
      </c>
      <c r="B6" s="96" t="s">
        <v>188</v>
      </c>
      <c r="C6" s="82">
        <v>15978</v>
      </c>
      <c r="D6" s="82">
        <v>15898</v>
      </c>
      <c r="E6" s="82">
        <v>20252</v>
      </c>
      <c r="F6" s="82">
        <v>21221</v>
      </c>
      <c r="G6" s="411">
        <v>24881</v>
      </c>
      <c r="H6" s="96" t="s">
        <v>595</v>
      </c>
      <c r="I6" s="656" t="s">
        <v>679</v>
      </c>
      <c r="J6" s="207"/>
      <c r="K6" s="207"/>
      <c r="L6" s="207"/>
      <c r="M6" s="207"/>
      <c r="N6" s="207"/>
      <c r="O6" s="207"/>
      <c r="P6" s="207"/>
    </row>
    <row r="7" spans="1:16" ht="33" customHeight="1">
      <c r="A7" s="656"/>
      <c r="B7" s="96" t="s">
        <v>189</v>
      </c>
      <c r="C7" s="82">
        <v>23003</v>
      </c>
      <c r="D7" s="82">
        <v>22552</v>
      </c>
      <c r="E7" s="82">
        <v>24172</v>
      </c>
      <c r="F7" s="82">
        <v>23100</v>
      </c>
      <c r="G7" s="411">
        <v>23404</v>
      </c>
      <c r="H7" s="96" t="s">
        <v>596</v>
      </c>
      <c r="I7" s="656"/>
      <c r="J7" s="207"/>
      <c r="K7" s="207"/>
      <c r="L7" s="207"/>
      <c r="M7" s="207"/>
      <c r="N7" s="207"/>
      <c r="O7" s="207"/>
      <c r="P7" s="207"/>
    </row>
    <row r="8" spans="1:16" ht="33" customHeight="1">
      <c r="A8" s="656"/>
      <c r="B8" s="96" t="s">
        <v>9</v>
      </c>
      <c r="C8" s="79">
        <f>C6+C7</f>
        <v>38981</v>
      </c>
      <c r="D8" s="79">
        <f>D6+D7</f>
        <v>38450</v>
      </c>
      <c r="E8" s="79">
        <f>SUM(E6:E7)</f>
        <v>44424</v>
      </c>
      <c r="F8" s="79">
        <f>SUM(F6:F7)</f>
        <v>44321</v>
      </c>
      <c r="G8" s="410">
        <f>SUM(G6:G7)</f>
        <v>48285</v>
      </c>
      <c r="H8" s="96" t="s">
        <v>8</v>
      </c>
      <c r="I8" s="656"/>
      <c r="J8" s="207"/>
      <c r="K8" s="207"/>
      <c r="L8" s="207"/>
      <c r="M8" s="207"/>
      <c r="N8" s="207"/>
      <c r="O8" s="207"/>
      <c r="P8" s="207"/>
    </row>
    <row r="9" spans="1:16" ht="33" customHeight="1">
      <c r="A9" s="656" t="s">
        <v>587</v>
      </c>
      <c r="B9" s="96" t="s">
        <v>188</v>
      </c>
      <c r="C9" s="82">
        <v>2069</v>
      </c>
      <c r="D9" s="82">
        <v>2238</v>
      </c>
      <c r="E9" s="82">
        <v>3610</v>
      </c>
      <c r="F9" s="82">
        <v>3785</v>
      </c>
      <c r="G9" s="411">
        <v>4170</v>
      </c>
      <c r="H9" s="96" t="s">
        <v>595</v>
      </c>
      <c r="I9" s="656" t="s">
        <v>591</v>
      </c>
      <c r="J9" s="207"/>
      <c r="K9" s="207"/>
      <c r="L9" s="207"/>
    </row>
    <row r="10" spans="1:16" ht="33" customHeight="1">
      <c r="A10" s="656"/>
      <c r="B10" s="96" t="s">
        <v>189</v>
      </c>
      <c r="C10" s="82">
        <v>545</v>
      </c>
      <c r="D10" s="82">
        <v>513</v>
      </c>
      <c r="E10" s="82">
        <v>574</v>
      </c>
      <c r="F10" s="82">
        <v>547</v>
      </c>
      <c r="G10" s="411">
        <v>496</v>
      </c>
      <c r="H10" s="96" t="s">
        <v>596</v>
      </c>
      <c r="I10" s="656"/>
      <c r="J10" s="207"/>
      <c r="K10" s="207"/>
      <c r="L10" s="207"/>
    </row>
    <row r="11" spans="1:16" ht="33" customHeight="1">
      <c r="A11" s="656"/>
      <c r="B11" s="96" t="s">
        <v>9</v>
      </c>
      <c r="C11" s="79">
        <f>C9+C10</f>
        <v>2614</v>
      </c>
      <c r="D11" s="79">
        <f>D9+D10</f>
        <v>2751</v>
      </c>
      <c r="E11" s="79">
        <f>SUM(E9:E10)</f>
        <v>4184</v>
      </c>
      <c r="F11" s="79">
        <f>SUM(F9:F10)</f>
        <v>4332</v>
      </c>
      <c r="G11" s="410">
        <f>SUM(G9:G10)</f>
        <v>4666</v>
      </c>
      <c r="H11" s="96" t="s">
        <v>8</v>
      </c>
      <c r="I11" s="656"/>
      <c r="J11" s="207"/>
      <c r="K11" s="207"/>
      <c r="L11" s="207"/>
    </row>
    <row r="12" spans="1:16" ht="33" customHeight="1">
      <c r="A12" s="656" t="s">
        <v>588</v>
      </c>
      <c r="B12" s="96" t="s">
        <v>188</v>
      </c>
      <c r="C12" s="82">
        <v>18047</v>
      </c>
      <c r="D12" s="82">
        <v>18136</v>
      </c>
      <c r="E12" s="82">
        <f t="shared" ref="E12:G13" si="0">E6+E9</f>
        <v>23862</v>
      </c>
      <c r="F12" s="82">
        <f t="shared" si="0"/>
        <v>25006</v>
      </c>
      <c r="G12" s="411">
        <f t="shared" si="0"/>
        <v>29051</v>
      </c>
      <c r="H12" s="96" t="s">
        <v>595</v>
      </c>
      <c r="I12" s="656" t="s">
        <v>680</v>
      </c>
      <c r="J12" s="207"/>
      <c r="K12" s="207"/>
    </row>
    <row r="13" spans="1:16" ht="33" customHeight="1">
      <c r="A13" s="656"/>
      <c r="B13" s="96" t="s">
        <v>189</v>
      </c>
      <c r="C13" s="82">
        <v>23548</v>
      </c>
      <c r="D13" s="82">
        <v>23065</v>
      </c>
      <c r="E13" s="82">
        <f t="shared" si="0"/>
        <v>24746</v>
      </c>
      <c r="F13" s="82">
        <f t="shared" si="0"/>
        <v>23647</v>
      </c>
      <c r="G13" s="411">
        <f t="shared" si="0"/>
        <v>23900</v>
      </c>
      <c r="H13" s="96" t="s">
        <v>596</v>
      </c>
      <c r="I13" s="656"/>
      <c r="J13" s="207"/>
      <c r="K13" s="207"/>
    </row>
    <row r="14" spans="1:16" ht="33" customHeight="1">
      <c r="A14" s="656"/>
      <c r="B14" s="96" t="s">
        <v>9</v>
      </c>
      <c r="C14" s="79">
        <f>C12+C13</f>
        <v>41595</v>
      </c>
      <c r="D14" s="79">
        <f>D12+D13</f>
        <v>41201</v>
      </c>
      <c r="E14" s="79">
        <f>SUM(E12:E13)</f>
        <v>48608</v>
      </c>
      <c r="F14" s="79">
        <f>SUM(F12:F13)</f>
        <v>48653</v>
      </c>
      <c r="G14" s="410">
        <f>SUM(G12:G13)</f>
        <v>52951</v>
      </c>
      <c r="H14" s="96" t="s">
        <v>8</v>
      </c>
      <c r="I14" s="656"/>
      <c r="J14" s="207"/>
      <c r="K14" s="207"/>
    </row>
    <row r="15" spans="1:16" ht="33" customHeight="1">
      <c r="A15" s="656" t="s">
        <v>671</v>
      </c>
      <c r="B15" s="96" t="s">
        <v>188</v>
      </c>
      <c r="C15" s="82">
        <v>44696</v>
      </c>
      <c r="D15" s="82">
        <v>50096</v>
      </c>
      <c r="E15" s="82">
        <v>51076</v>
      </c>
      <c r="F15" s="82">
        <v>51145</v>
      </c>
      <c r="G15" s="411">
        <v>54251</v>
      </c>
      <c r="H15" s="96" t="s">
        <v>595</v>
      </c>
      <c r="I15" s="656" t="s">
        <v>185</v>
      </c>
      <c r="K15" s="207"/>
    </row>
    <row r="16" spans="1:16" ht="33" customHeight="1">
      <c r="A16" s="656"/>
      <c r="B16" s="96" t="s">
        <v>189</v>
      </c>
      <c r="C16" s="82">
        <v>40113</v>
      </c>
      <c r="D16" s="82">
        <v>37649</v>
      </c>
      <c r="E16" s="82">
        <v>36937</v>
      </c>
      <c r="F16" s="82">
        <v>32175</v>
      </c>
      <c r="G16" s="411">
        <v>34484</v>
      </c>
      <c r="H16" s="96" t="s">
        <v>596</v>
      </c>
      <c r="I16" s="656"/>
      <c r="K16" s="207"/>
    </row>
    <row r="17" spans="1:19" ht="33" customHeight="1">
      <c r="A17" s="656"/>
      <c r="B17" s="96" t="s">
        <v>9</v>
      </c>
      <c r="C17" s="79">
        <f>C15+C16</f>
        <v>84809</v>
      </c>
      <c r="D17" s="79">
        <f>D15+D16</f>
        <v>87745</v>
      </c>
      <c r="E17" s="79">
        <f>SUM(E15:E16)</f>
        <v>88013</v>
      </c>
      <c r="F17" s="79">
        <f>SUM(F15:F16)</f>
        <v>83320</v>
      </c>
      <c r="G17" s="410">
        <f>SUM(G15:G16)</f>
        <v>88735</v>
      </c>
      <c r="H17" s="96" t="s">
        <v>8</v>
      </c>
      <c r="I17" s="656"/>
      <c r="K17" s="207"/>
    </row>
    <row r="18" spans="1:19" ht="33" customHeight="1">
      <c r="A18" s="656" t="s">
        <v>672</v>
      </c>
      <c r="B18" s="96" t="s">
        <v>188</v>
      </c>
      <c r="C18" s="82">
        <v>792</v>
      </c>
      <c r="D18" s="82">
        <v>834</v>
      </c>
      <c r="E18" s="82">
        <v>894</v>
      </c>
      <c r="F18" s="82">
        <v>929</v>
      </c>
      <c r="G18" s="411">
        <v>981</v>
      </c>
      <c r="H18" s="96" t="s">
        <v>595</v>
      </c>
      <c r="I18" s="656" t="s">
        <v>674</v>
      </c>
      <c r="J18" s="423" t="s">
        <v>1469</v>
      </c>
      <c r="K18" s="207"/>
    </row>
    <row r="19" spans="1:19" ht="33" customHeight="1">
      <c r="A19" s="656"/>
      <c r="B19" s="96" t="s">
        <v>189</v>
      </c>
      <c r="C19" s="82">
        <v>475</v>
      </c>
      <c r="D19" s="82">
        <v>514</v>
      </c>
      <c r="E19" s="82">
        <v>508</v>
      </c>
      <c r="F19" s="82">
        <v>450</v>
      </c>
      <c r="G19" s="411">
        <v>466</v>
      </c>
      <c r="H19" s="96" t="s">
        <v>596</v>
      </c>
      <c r="I19" s="656"/>
      <c r="K19" s="207"/>
    </row>
    <row r="20" spans="1:19" ht="33" customHeight="1">
      <c r="A20" s="656"/>
      <c r="B20" s="96" t="s">
        <v>9</v>
      </c>
      <c r="C20" s="79">
        <f>C18+C19</f>
        <v>1267</v>
      </c>
      <c r="D20" s="79">
        <f>D18+D19</f>
        <v>1348</v>
      </c>
      <c r="E20" s="79">
        <f>SUM(E18:E19)</f>
        <v>1402</v>
      </c>
      <c r="F20" s="79">
        <f>SUM(F18:F19)</f>
        <v>1379</v>
      </c>
      <c r="G20" s="474">
        <f>SUM(G18:G19)</f>
        <v>1447</v>
      </c>
      <c r="H20" s="96" t="s">
        <v>8</v>
      </c>
      <c r="I20" s="656"/>
      <c r="K20" s="207"/>
    </row>
    <row r="21" spans="1:19" ht="33" customHeight="1">
      <c r="A21" s="656" t="s">
        <v>673</v>
      </c>
      <c r="B21" s="96" t="s">
        <v>188</v>
      </c>
      <c r="C21" s="82">
        <v>45488</v>
      </c>
      <c r="D21" s="82">
        <v>50930</v>
      </c>
      <c r="E21" s="82">
        <f t="shared" ref="E21:G22" si="1">E15+E18</f>
        <v>51970</v>
      </c>
      <c r="F21" s="82">
        <f t="shared" si="1"/>
        <v>52074</v>
      </c>
      <c r="G21" s="411">
        <f t="shared" si="1"/>
        <v>55232</v>
      </c>
      <c r="H21" s="96" t="s">
        <v>595</v>
      </c>
      <c r="I21" s="656" t="s">
        <v>675</v>
      </c>
      <c r="K21" s="207"/>
    </row>
    <row r="22" spans="1:19" ht="33" customHeight="1">
      <c r="A22" s="656"/>
      <c r="B22" s="96" t="s">
        <v>189</v>
      </c>
      <c r="C22" s="82">
        <v>40588</v>
      </c>
      <c r="D22" s="82">
        <v>38163</v>
      </c>
      <c r="E22" s="82">
        <f t="shared" si="1"/>
        <v>37445</v>
      </c>
      <c r="F22" s="82">
        <f t="shared" si="1"/>
        <v>32625</v>
      </c>
      <c r="G22" s="411">
        <f t="shared" si="1"/>
        <v>34950</v>
      </c>
      <c r="H22" s="96" t="s">
        <v>596</v>
      </c>
      <c r="I22" s="656"/>
      <c r="K22" s="207"/>
    </row>
    <row r="23" spans="1:19" ht="33" customHeight="1">
      <c r="A23" s="656"/>
      <c r="B23" s="96" t="s">
        <v>9</v>
      </c>
      <c r="C23" s="79">
        <f>C21+C22</f>
        <v>86076</v>
      </c>
      <c r="D23" s="79">
        <f>D21+D22</f>
        <v>89093</v>
      </c>
      <c r="E23" s="79">
        <f>SUM(E21:E22)</f>
        <v>89415</v>
      </c>
      <c r="F23" s="79">
        <f>SUM(F21:F22)</f>
        <v>84699</v>
      </c>
      <c r="G23" s="410">
        <f>SUM(G21:G22)</f>
        <v>90182</v>
      </c>
      <c r="H23" s="96" t="s">
        <v>8</v>
      </c>
      <c r="I23" s="656"/>
      <c r="K23" s="207"/>
    </row>
    <row r="24" spans="1:19" ht="33" customHeight="1">
      <c r="A24" s="656" t="s">
        <v>589</v>
      </c>
      <c r="B24" s="96" t="s">
        <v>188</v>
      </c>
      <c r="C24" s="82">
        <v>3212</v>
      </c>
      <c r="D24" s="82">
        <v>3522</v>
      </c>
      <c r="E24" s="82">
        <v>3675</v>
      </c>
      <c r="F24" s="82">
        <v>3913</v>
      </c>
      <c r="G24" s="411">
        <v>4223</v>
      </c>
      <c r="H24" s="96" t="s">
        <v>595</v>
      </c>
      <c r="I24" s="656" t="s">
        <v>681</v>
      </c>
      <c r="K24" s="207"/>
      <c r="Q24" s="38"/>
      <c r="R24" s="38"/>
      <c r="S24" s="38"/>
    </row>
    <row r="25" spans="1:19" ht="33" customHeight="1">
      <c r="A25" s="656"/>
      <c r="B25" s="96" t="s">
        <v>189</v>
      </c>
      <c r="C25" s="82">
        <v>281</v>
      </c>
      <c r="D25" s="82">
        <v>141</v>
      </c>
      <c r="E25" s="82">
        <v>131</v>
      </c>
      <c r="F25" s="82">
        <v>118</v>
      </c>
      <c r="G25" s="411">
        <v>92</v>
      </c>
      <c r="H25" s="96" t="s">
        <v>596</v>
      </c>
      <c r="I25" s="656"/>
      <c r="K25" s="207"/>
    </row>
    <row r="26" spans="1:19" ht="33" customHeight="1">
      <c r="A26" s="656"/>
      <c r="B26" s="96" t="s">
        <v>9</v>
      </c>
      <c r="C26" s="79">
        <f>C24+C25</f>
        <v>3493</v>
      </c>
      <c r="D26" s="79">
        <f>D24+D25</f>
        <v>3663</v>
      </c>
      <c r="E26" s="79">
        <f>SUM(E24:E25)</f>
        <v>3806</v>
      </c>
      <c r="F26" s="79">
        <f>SUM(F24:F25)</f>
        <v>4031</v>
      </c>
      <c r="G26" s="410">
        <f>SUM(G24:G25)</f>
        <v>4315</v>
      </c>
      <c r="H26" s="96" t="s">
        <v>8</v>
      </c>
      <c r="I26" s="656"/>
      <c r="K26" s="207"/>
    </row>
    <row r="27" spans="1:19" ht="33" customHeight="1">
      <c r="A27" s="656" t="s">
        <v>184</v>
      </c>
      <c r="B27" s="96" t="s">
        <v>188</v>
      </c>
      <c r="C27" s="82">
        <v>52714</v>
      </c>
      <c r="D27" s="82">
        <v>53958</v>
      </c>
      <c r="E27" s="82">
        <v>58290</v>
      </c>
      <c r="F27" s="82">
        <v>61735</v>
      </c>
      <c r="G27" s="411">
        <v>69282</v>
      </c>
      <c r="H27" s="96" t="s">
        <v>595</v>
      </c>
      <c r="I27" s="656" t="s">
        <v>682</v>
      </c>
      <c r="K27" s="207"/>
      <c r="Q27" s="38"/>
      <c r="R27" s="38"/>
      <c r="S27" s="38"/>
    </row>
    <row r="28" spans="1:19" ht="33" customHeight="1">
      <c r="A28" s="656"/>
      <c r="B28" s="96" t="s">
        <v>189</v>
      </c>
      <c r="C28" s="82">
        <v>3213</v>
      </c>
      <c r="D28" s="82">
        <v>2832</v>
      </c>
      <c r="E28" s="82">
        <v>2672</v>
      </c>
      <c r="F28" s="82">
        <v>2619</v>
      </c>
      <c r="G28" s="411">
        <v>2513</v>
      </c>
      <c r="H28" s="96" t="s">
        <v>596</v>
      </c>
      <c r="I28" s="656"/>
      <c r="K28" s="207"/>
    </row>
    <row r="29" spans="1:19" ht="33" customHeight="1">
      <c r="A29" s="656"/>
      <c r="B29" s="96" t="s">
        <v>9</v>
      </c>
      <c r="C29" s="79">
        <f>C27+C28</f>
        <v>55927</v>
      </c>
      <c r="D29" s="79">
        <f>D27+D28</f>
        <v>56790</v>
      </c>
      <c r="E29" s="79">
        <f>SUM(E27:E28)</f>
        <v>60962</v>
      </c>
      <c r="F29" s="79">
        <f>SUM(F27:F28)</f>
        <v>64354</v>
      </c>
      <c r="G29" s="410">
        <f>SUM(G27:G28)</f>
        <v>71795</v>
      </c>
      <c r="H29" s="96" t="s">
        <v>8</v>
      </c>
      <c r="I29" s="656"/>
      <c r="K29" s="207"/>
    </row>
    <row r="30" spans="1:19" ht="54.95" customHeight="1"/>
    <row r="31" spans="1:19" ht="54.95" customHeight="1"/>
    <row r="32" spans="1:19"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sheetData>
  <mergeCells count="24">
    <mergeCell ref="A24:A26"/>
    <mergeCell ref="I24:I26"/>
    <mergeCell ref="A27:A29"/>
    <mergeCell ref="I27:I29"/>
    <mergeCell ref="A15:A17"/>
    <mergeCell ref="I15:I17"/>
    <mergeCell ref="A18:A20"/>
    <mergeCell ref="I18:I20"/>
    <mergeCell ref="A21:A23"/>
    <mergeCell ref="I21:I23"/>
    <mergeCell ref="A6:A8"/>
    <mergeCell ref="I6:I8"/>
    <mergeCell ref="A9:A11"/>
    <mergeCell ref="I9:I11"/>
    <mergeCell ref="A12:A14"/>
    <mergeCell ref="I12:I14"/>
    <mergeCell ref="A1:I1"/>
    <mergeCell ref="A2:I2"/>
    <mergeCell ref="A3:B3"/>
    <mergeCell ref="C3:I3"/>
    <mergeCell ref="A4:A5"/>
    <mergeCell ref="B4:B5"/>
    <mergeCell ref="H4:H5"/>
    <mergeCell ref="I4:I5"/>
  </mergeCells>
  <printOptions horizontalCentered="1" verticalCentered="1"/>
  <pageMargins left="0.5" right="0.5" top="0.6" bottom="0.6" header="0.5" footer="0.5"/>
  <pageSetup paperSize="9" scale="71"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76"/>
  <sheetViews>
    <sheetView rightToLeft="1" zoomScaleNormal="100" workbookViewId="0">
      <selection activeCell="F4" sqref="F4:H4"/>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7" width="32" style="156" customWidth="1"/>
    <col min="18" max="16384" width="9.140625" style="156"/>
  </cols>
  <sheetData>
    <row r="1" spans="1:17" ht="50.25" customHeight="1">
      <c r="A1" s="625" t="s">
        <v>1467</v>
      </c>
      <c r="B1" s="626"/>
      <c r="C1" s="626"/>
      <c r="D1" s="626"/>
      <c r="E1" s="626"/>
      <c r="F1" s="626"/>
      <c r="G1" s="626"/>
      <c r="H1" s="626"/>
      <c r="I1" s="626"/>
      <c r="J1" s="626"/>
      <c r="K1" s="626"/>
      <c r="L1" s="626"/>
      <c r="M1" s="626"/>
      <c r="N1" s="626"/>
      <c r="O1" s="626"/>
      <c r="P1" s="627"/>
    </row>
    <row r="2" spans="1:17" ht="47.25" customHeight="1">
      <c r="A2" s="628" t="s">
        <v>1468</v>
      </c>
      <c r="B2" s="629"/>
      <c r="C2" s="629"/>
      <c r="D2" s="629"/>
      <c r="E2" s="629"/>
      <c r="F2" s="629"/>
      <c r="G2" s="629"/>
      <c r="H2" s="629"/>
      <c r="I2" s="629"/>
      <c r="J2" s="629"/>
      <c r="K2" s="629"/>
      <c r="L2" s="629"/>
      <c r="M2" s="629"/>
      <c r="N2" s="629"/>
      <c r="O2" s="629"/>
      <c r="P2" s="630"/>
    </row>
    <row r="3" spans="1:17" ht="39" customHeight="1">
      <c r="A3" s="729" t="s">
        <v>706</v>
      </c>
      <c r="B3" s="729"/>
      <c r="C3" s="729"/>
      <c r="D3" s="729"/>
      <c r="E3" s="729"/>
      <c r="F3" s="729"/>
      <c r="G3" s="729"/>
      <c r="H3" s="631" t="s">
        <v>707</v>
      </c>
      <c r="I3" s="631"/>
      <c r="J3" s="631"/>
      <c r="K3" s="631"/>
      <c r="L3" s="631"/>
      <c r="M3" s="631"/>
      <c r="N3" s="631"/>
      <c r="O3" s="631"/>
      <c r="P3" s="730"/>
    </row>
    <row r="4" spans="1:17" ht="39" customHeight="1">
      <c r="A4" s="633" t="s">
        <v>71</v>
      </c>
      <c r="B4" s="633" t="s">
        <v>677</v>
      </c>
      <c r="C4" s="636" t="s">
        <v>57</v>
      </c>
      <c r="D4" s="636"/>
      <c r="E4" s="636" t="s">
        <v>56</v>
      </c>
      <c r="F4" s="636" t="s">
        <v>585</v>
      </c>
      <c r="G4" s="636"/>
      <c r="H4" s="636" t="s">
        <v>162</v>
      </c>
      <c r="I4" s="636" t="s">
        <v>55</v>
      </c>
      <c r="J4" s="636"/>
      <c r="K4" s="636" t="s">
        <v>54</v>
      </c>
      <c r="L4" s="636" t="s">
        <v>53</v>
      </c>
      <c r="M4" s="636"/>
      <c r="N4" s="636" t="s">
        <v>161</v>
      </c>
      <c r="O4" s="636" t="s">
        <v>678</v>
      </c>
      <c r="P4" s="636" t="s">
        <v>69</v>
      </c>
      <c r="Q4" s="175"/>
    </row>
    <row r="5" spans="1:17" ht="39" customHeight="1">
      <c r="A5" s="634"/>
      <c r="B5" s="634"/>
      <c r="C5" s="636" t="s">
        <v>56</v>
      </c>
      <c r="D5" s="636"/>
      <c r="E5" s="636"/>
      <c r="F5" s="636" t="s">
        <v>808</v>
      </c>
      <c r="G5" s="636"/>
      <c r="H5" s="636"/>
      <c r="I5" s="636" t="s">
        <v>54</v>
      </c>
      <c r="J5" s="636"/>
      <c r="K5" s="636"/>
      <c r="L5" s="636" t="s">
        <v>161</v>
      </c>
      <c r="M5" s="636"/>
      <c r="N5" s="636"/>
      <c r="O5" s="636"/>
      <c r="P5" s="636"/>
      <c r="Q5" s="175"/>
    </row>
    <row r="6" spans="1:17" ht="39" customHeight="1">
      <c r="A6" s="634"/>
      <c r="B6" s="634"/>
      <c r="C6" s="95" t="s">
        <v>188</v>
      </c>
      <c r="D6" s="95" t="s">
        <v>189</v>
      </c>
      <c r="E6" s="95" t="s">
        <v>9</v>
      </c>
      <c r="F6" s="95" t="s">
        <v>188</v>
      </c>
      <c r="G6" s="95" t="s">
        <v>189</v>
      </c>
      <c r="H6" s="95" t="s">
        <v>9</v>
      </c>
      <c r="I6" s="95" t="s">
        <v>188</v>
      </c>
      <c r="J6" s="95" t="s">
        <v>189</v>
      </c>
      <c r="K6" s="95" t="s">
        <v>9</v>
      </c>
      <c r="L6" s="95" t="s">
        <v>188</v>
      </c>
      <c r="M6" s="95" t="s">
        <v>189</v>
      </c>
      <c r="N6" s="95" t="s">
        <v>9</v>
      </c>
      <c r="O6" s="636"/>
      <c r="P6" s="636"/>
      <c r="Q6" s="175"/>
    </row>
    <row r="7" spans="1:17" ht="39" customHeight="1">
      <c r="A7" s="635"/>
      <c r="B7" s="635"/>
      <c r="C7" s="95" t="s">
        <v>186</v>
      </c>
      <c r="D7" s="95" t="s">
        <v>187</v>
      </c>
      <c r="E7" s="95" t="s">
        <v>8</v>
      </c>
      <c r="F7" s="95" t="s">
        <v>186</v>
      </c>
      <c r="G7" s="95" t="s">
        <v>187</v>
      </c>
      <c r="H7" s="95" t="s">
        <v>8</v>
      </c>
      <c r="I7" s="95" t="s">
        <v>186</v>
      </c>
      <c r="J7" s="95" t="s">
        <v>187</v>
      </c>
      <c r="K7" s="95" t="s">
        <v>8</v>
      </c>
      <c r="L7" s="95" t="s">
        <v>186</v>
      </c>
      <c r="M7" s="95" t="s">
        <v>187</v>
      </c>
      <c r="N7" s="95" t="s">
        <v>8</v>
      </c>
      <c r="O7" s="636"/>
      <c r="P7" s="636"/>
      <c r="Q7" s="175"/>
    </row>
    <row r="8" spans="1:17" s="94" customFormat="1" ht="39" customHeight="1">
      <c r="A8" s="624" t="s">
        <v>586</v>
      </c>
      <c r="B8" s="95" t="s">
        <v>383</v>
      </c>
      <c r="C8" s="82">
        <v>3246</v>
      </c>
      <c r="D8" s="82">
        <v>2819</v>
      </c>
      <c r="E8" s="82">
        <v>6065</v>
      </c>
      <c r="F8" s="82">
        <v>1507</v>
      </c>
      <c r="G8" s="82">
        <v>839</v>
      </c>
      <c r="H8" s="82">
        <v>2346</v>
      </c>
      <c r="I8" s="82">
        <v>1771</v>
      </c>
      <c r="J8" s="82">
        <v>478</v>
      </c>
      <c r="K8" s="82">
        <v>2249</v>
      </c>
      <c r="L8" s="82">
        <v>761</v>
      </c>
      <c r="M8" s="82">
        <v>861</v>
      </c>
      <c r="N8" s="82">
        <v>1622</v>
      </c>
      <c r="O8" s="95" t="s">
        <v>601</v>
      </c>
      <c r="P8" s="624" t="s">
        <v>679</v>
      </c>
    </row>
    <row r="9" spans="1:17" s="94" customFormat="1" ht="39" customHeight="1">
      <c r="A9" s="624"/>
      <c r="B9" s="95" t="s">
        <v>382</v>
      </c>
      <c r="C9" s="82">
        <v>1956</v>
      </c>
      <c r="D9" s="82">
        <v>1432</v>
      </c>
      <c r="E9" s="82">
        <v>3388</v>
      </c>
      <c r="F9" s="82">
        <v>1114</v>
      </c>
      <c r="G9" s="82">
        <v>297</v>
      </c>
      <c r="H9" s="82">
        <v>1411</v>
      </c>
      <c r="I9" s="82">
        <v>1721</v>
      </c>
      <c r="J9" s="82">
        <v>212</v>
      </c>
      <c r="K9" s="82">
        <v>1933</v>
      </c>
      <c r="L9" s="82">
        <v>440</v>
      </c>
      <c r="M9" s="82">
        <v>422</v>
      </c>
      <c r="N9" s="82">
        <v>862</v>
      </c>
      <c r="O9" s="95" t="s">
        <v>602</v>
      </c>
      <c r="P9" s="624"/>
    </row>
    <row r="10" spans="1:17" s="94" customFormat="1" ht="39" customHeight="1">
      <c r="A10" s="624"/>
      <c r="B10" s="95" t="s">
        <v>9</v>
      </c>
      <c r="C10" s="79">
        <v>5202</v>
      </c>
      <c r="D10" s="79">
        <v>4251</v>
      </c>
      <c r="E10" s="79">
        <v>9453</v>
      </c>
      <c r="F10" s="79">
        <v>2621</v>
      </c>
      <c r="G10" s="79">
        <v>1136</v>
      </c>
      <c r="H10" s="79">
        <v>3757</v>
      </c>
      <c r="I10" s="79">
        <v>3492</v>
      </c>
      <c r="J10" s="79">
        <v>690</v>
      </c>
      <c r="K10" s="79">
        <v>4182</v>
      </c>
      <c r="L10" s="79">
        <v>1201</v>
      </c>
      <c r="M10" s="79">
        <v>1283</v>
      </c>
      <c r="N10" s="79">
        <v>2484</v>
      </c>
      <c r="O10" s="95" t="s">
        <v>8</v>
      </c>
      <c r="P10" s="624"/>
    </row>
    <row r="11" spans="1:17" s="94" customFormat="1" ht="39" customHeight="1">
      <c r="A11" s="624" t="s">
        <v>587</v>
      </c>
      <c r="B11" s="95" t="s">
        <v>383</v>
      </c>
      <c r="C11" s="82">
        <v>803</v>
      </c>
      <c r="D11" s="82">
        <v>31</v>
      </c>
      <c r="E11" s="82">
        <v>834</v>
      </c>
      <c r="F11" s="82">
        <v>142</v>
      </c>
      <c r="G11" s="82">
        <v>21</v>
      </c>
      <c r="H11" s="82">
        <v>163</v>
      </c>
      <c r="I11" s="82">
        <v>178</v>
      </c>
      <c r="J11" s="82">
        <v>6</v>
      </c>
      <c r="K11" s="82">
        <v>184</v>
      </c>
      <c r="L11" s="82">
        <v>58</v>
      </c>
      <c r="M11" s="82">
        <v>19</v>
      </c>
      <c r="N11" s="82">
        <v>77</v>
      </c>
      <c r="O11" s="95" t="s">
        <v>601</v>
      </c>
      <c r="P11" s="624" t="s">
        <v>591</v>
      </c>
    </row>
    <row r="12" spans="1:17" s="94" customFormat="1" ht="39" customHeight="1">
      <c r="A12" s="624"/>
      <c r="B12" s="95" t="s">
        <v>382</v>
      </c>
      <c r="C12" s="82">
        <v>604</v>
      </c>
      <c r="D12" s="82">
        <v>5</v>
      </c>
      <c r="E12" s="82">
        <v>609</v>
      </c>
      <c r="F12" s="82">
        <v>106</v>
      </c>
      <c r="G12" s="82">
        <v>3</v>
      </c>
      <c r="H12" s="82">
        <v>109</v>
      </c>
      <c r="I12" s="82">
        <v>212</v>
      </c>
      <c r="J12" s="82">
        <v>3</v>
      </c>
      <c r="K12" s="82">
        <v>215</v>
      </c>
      <c r="L12" s="82">
        <v>37</v>
      </c>
      <c r="M12" s="82">
        <v>3</v>
      </c>
      <c r="N12" s="82">
        <v>40</v>
      </c>
      <c r="O12" s="95" t="s">
        <v>602</v>
      </c>
      <c r="P12" s="624"/>
    </row>
    <row r="13" spans="1:17" s="94" customFormat="1" ht="39" customHeight="1">
      <c r="A13" s="624"/>
      <c r="B13" s="95" t="s">
        <v>9</v>
      </c>
      <c r="C13" s="79">
        <v>1407</v>
      </c>
      <c r="D13" s="79">
        <v>36</v>
      </c>
      <c r="E13" s="79">
        <v>1443</v>
      </c>
      <c r="F13" s="79">
        <v>248</v>
      </c>
      <c r="G13" s="79">
        <v>24</v>
      </c>
      <c r="H13" s="79">
        <v>272</v>
      </c>
      <c r="I13" s="79">
        <v>390</v>
      </c>
      <c r="J13" s="79">
        <v>9</v>
      </c>
      <c r="K13" s="79">
        <v>399</v>
      </c>
      <c r="L13" s="79">
        <v>95</v>
      </c>
      <c r="M13" s="79">
        <v>22</v>
      </c>
      <c r="N13" s="79">
        <v>117</v>
      </c>
      <c r="O13" s="95" t="s">
        <v>8</v>
      </c>
      <c r="P13" s="624"/>
    </row>
    <row r="14" spans="1:17" s="94" customFormat="1" ht="39" customHeight="1">
      <c r="A14" s="624" t="s">
        <v>588</v>
      </c>
      <c r="B14" s="95" t="s">
        <v>383</v>
      </c>
      <c r="C14" s="82">
        <f>C8+C11</f>
        <v>4049</v>
      </c>
      <c r="D14" s="475">
        <f t="shared" ref="D14:N14" si="0">D8+D11</f>
        <v>2850</v>
      </c>
      <c r="E14" s="475">
        <f t="shared" si="0"/>
        <v>6899</v>
      </c>
      <c r="F14" s="475">
        <f t="shared" si="0"/>
        <v>1649</v>
      </c>
      <c r="G14" s="475">
        <f t="shared" si="0"/>
        <v>860</v>
      </c>
      <c r="H14" s="475">
        <f t="shared" si="0"/>
        <v>2509</v>
      </c>
      <c r="I14" s="475">
        <f t="shared" si="0"/>
        <v>1949</v>
      </c>
      <c r="J14" s="475">
        <f t="shared" si="0"/>
        <v>484</v>
      </c>
      <c r="K14" s="475">
        <f t="shared" si="0"/>
        <v>2433</v>
      </c>
      <c r="L14" s="475">
        <f t="shared" si="0"/>
        <v>819</v>
      </c>
      <c r="M14" s="475">
        <f t="shared" si="0"/>
        <v>880</v>
      </c>
      <c r="N14" s="475">
        <f t="shared" si="0"/>
        <v>1699</v>
      </c>
      <c r="O14" s="95" t="s">
        <v>601</v>
      </c>
      <c r="P14" s="624" t="s">
        <v>680</v>
      </c>
    </row>
    <row r="15" spans="1:17" s="94" customFormat="1" ht="39" customHeight="1">
      <c r="A15" s="624"/>
      <c r="B15" s="95" t="s">
        <v>382</v>
      </c>
      <c r="C15" s="475">
        <f>C9+C12</f>
        <v>2560</v>
      </c>
      <c r="D15" s="475">
        <f t="shared" ref="D15:N15" si="1">D9+D12</f>
        <v>1437</v>
      </c>
      <c r="E15" s="475">
        <f t="shared" si="1"/>
        <v>3997</v>
      </c>
      <c r="F15" s="475">
        <f t="shared" si="1"/>
        <v>1220</v>
      </c>
      <c r="G15" s="475">
        <f t="shared" si="1"/>
        <v>300</v>
      </c>
      <c r="H15" s="475">
        <f t="shared" si="1"/>
        <v>1520</v>
      </c>
      <c r="I15" s="475">
        <f t="shared" si="1"/>
        <v>1933</v>
      </c>
      <c r="J15" s="475">
        <f t="shared" si="1"/>
        <v>215</v>
      </c>
      <c r="K15" s="475">
        <f t="shared" si="1"/>
        <v>2148</v>
      </c>
      <c r="L15" s="475">
        <f t="shared" si="1"/>
        <v>477</v>
      </c>
      <c r="M15" s="475">
        <f t="shared" si="1"/>
        <v>425</v>
      </c>
      <c r="N15" s="475">
        <f t="shared" si="1"/>
        <v>902</v>
      </c>
      <c r="O15" s="95" t="s">
        <v>602</v>
      </c>
      <c r="P15" s="624"/>
    </row>
    <row r="16" spans="1:17" s="94" customFormat="1" ht="39" customHeight="1">
      <c r="A16" s="624"/>
      <c r="B16" s="95" t="s">
        <v>9</v>
      </c>
      <c r="C16" s="79">
        <f>C14+C15</f>
        <v>6609</v>
      </c>
      <c r="D16" s="474">
        <f t="shared" ref="D16:N16" si="2">D14+D15</f>
        <v>4287</v>
      </c>
      <c r="E16" s="474">
        <f t="shared" si="2"/>
        <v>10896</v>
      </c>
      <c r="F16" s="474">
        <f t="shared" si="2"/>
        <v>2869</v>
      </c>
      <c r="G16" s="474">
        <f t="shared" si="2"/>
        <v>1160</v>
      </c>
      <c r="H16" s="474">
        <f t="shared" si="2"/>
        <v>4029</v>
      </c>
      <c r="I16" s="474">
        <f t="shared" si="2"/>
        <v>3882</v>
      </c>
      <c r="J16" s="474">
        <f t="shared" si="2"/>
        <v>699</v>
      </c>
      <c r="K16" s="474">
        <f t="shared" si="2"/>
        <v>4581</v>
      </c>
      <c r="L16" s="474">
        <f t="shared" si="2"/>
        <v>1296</v>
      </c>
      <c r="M16" s="474">
        <f t="shared" si="2"/>
        <v>1305</v>
      </c>
      <c r="N16" s="474">
        <f t="shared" si="2"/>
        <v>2601</v>
      </c>
      <c r="O16" s="95" t="s">
        <v>8</v>
      </c>
      <c r="P16" s="624"/>
    </row>
    <row r="17" spans="1:17" ht="39" customHeight="1">
      <c r="A17" s="624" t="s">
        <v>671</v>
      </c>
      <c r="B17" s="95" t="s">
        <v>383</v>
      </c>
      <c r="C17" s="82">
        <v>3732</v>
      </c>
      <c r="D17" s="82">
        <v>763</v>
      </c>
      <c r="E17" s="82">
        <v>4495</v>
      </c>
      <c r="F17" s="82">
        <v>1104</v>
      </c>
      <c r="G17" s="82">
        <v>364</v>
      </c>
      <c r="H17" s="82">
        <v>1468</v>
      </c>
      <c r="I17" s="82">
        <v>1169</v>
      </c>
      <c r="J17" s="82">
        <v>69</v>
      </c>
      <c r="K17" s="82">
        <v>1238</v>
      </c>
      <c r="L17" s="82">
        <v>1279</v>
      </c>
      <c r="M17" s="82">
        <v>62</v>
      </c>
      <c r="N17" s="82">
        <v>1341</v>
      </c>
      <c r="O17" s="95" t="s">
        <v>601</v>
      </c>
      <c r="P17" s="624" t="s">
        <v>185</v>
      </c>
    </row>
    <row r="18" spans="1:17" ht="39" customHeight="1">
      <c r="A18" s="624"/>
      <c r="B18" s="95" t="s">
        <v>382</v>
      </c>
      <c r="C18" s="82">
        <v>5107</v>
      </c>
      <c r="D18" s="82">
        <v>9599</v>
      </c>
      <c r="E18" s="82">
        <v>14706</v>
      </c>
      <c r="F18" s="82">
        <v>1666</v>
      </c>
      <c r="G18" s="82">
        <v>2618</v>
      </c>
      <c r="H18" s="82">
        <v>4284</v>
      </c>
      <c r="I18" s="82">
        <v>2957</v>
      </c>
      <c r="J18" s="82">
        <v>1684</v>
      </c>
      <c r="K18" s="82">
        <v>4641</v>
      </c>
      <c r="L18" s="82">
        <v>827</v>
      </c>
      <c r="M18" s="82">
        <v>1877</v>
      </c>
      <c r="N18" s="82">
        <v>2704</v>
      </c>
      <c r="O18" s="95" t="s">
        <v>602</v>
      </c>
      <c r="P18" s="624"/>
    </row>
    <row r="19" spans="1:17" ht="39" customHeight="1">
      <c r="A19" s="624"/>
      <c r="B19" s="95" t="s">
        <v>9</v>
      </c>
      <c r="C19" s="79">
        <v>8839</v>
      </c>
      <c r="D19" s="79">
        <v>10362</v>
      </c>
      <c r="E19" s="79">
        <v>19201</v>
      </c>
      <c r="F19" s="79">
        <v>2770</v>
      </c>
      <c r="G19" s="79">
        <v>2982</v>
      </c>
      <c r="H19" s="79">
        <v>5752</v>
      </c>
      <c r="I19" s="79">
        <v>4126</v>
      </c>
      <c r="J19" s="79">
        <v>1753</v>
      </c>
      <c r="K19" s="79">
        <v>5879</v>
      </c>
      <c r="L19" s="79">
        <v>2106</v>
      </c>
      <c r="M19" s="79">
        <v>1939</v>
      </c>
      <c r="N19" s="79">
        <v>4045</v>
      </c>
      <c r="O19" s="95" t="s">
        <v>8</v>
      </c>
      <c r="P19" s="624"/>
    </row>
    <row r="20" spans="1:17" ht="39" customHeight="1">
      <c r="A20" s="624" t="s">
        <v>672</v>
      </c>
      <c r="B20" s="95" t="s">
        <v>383</v>
      </c>
      <c r="C20" s="82">
        <v>0</v>
      </c>
      <c r="D20" s="82">
        <v>0</v>
      </c>
      <c r="E20" s="82">
        <v>0</v>
      </c>
      <c r="F20" s="82">
        <v>0</v>
      </c>
      <c r="G20" s="82">
        <v>0</v>
      </c>
      <c r="H20" s="82">
        <v>0</v>
      </c>
      <c r="I20" s="82">
        <v>0</v>
      </c>
      <c r="J20" s="82">
        <v>0</v>
      </c>
      <c r="K20" s="82">
        <v>0</v>
      </c>
      <c r="L20" s="82">
        <v>0</v>
      </c>
      <c r="M20" s="82">
        <v>0</v>
      </c>
      <c r="N20" s="82">
        <v>0</v>
      </c>
      <c r="O20" s="95" t="s">
        <v>601</v>
      </c>
      <c r="P20" s="624" t="s">
        <v>674</v>
      </c>
      <c r="Q20" s="423"/>
    </row>
    <row r="21" spans="1:17" ht="39" customHeight="1">
      <c r="A21" s="624"/>
      <c r="B21" s="95" t="s">
        <v>382</v>
      </c>
      <c r="C21" s="82">
        <v>78</v>
      </c>
      <c r="D21" s="82">
        <v>103</v>
      </c>
      <c r="E21" s="82">
        <v>181</v>
      </c>
      <c r="F21" s="82">
        <v>66</v>
      </c>
      <c r="G21" s="82">
        <v>57</v>
      </c>
      <c r="H21" s="82">
        <v>123</v>
      </c>
      <c r="I21" s="82">
        <v>89</v>
      </c>
      <c r="J21" s="82">
        <v>24</v>
      </c>
      <c r="K21" s="82">
        <v>113</v>
      </c>
      <c r="L21" s="82">
        <v>42</v>
      </c>
      <c r="M21" s="82">
        <v>10</v>
      </c>
      <c r="N21" s="82">
        <v>52</v>
      </c>
      <c r="O21" s="95" t="s">
        <v>602</v>
      </c>
      <c r="P21" s="624"/>
    </row>
    <row r="22" spans="1:17" ht="39" customHeight="1">
      <c r="A22" s="624"/>
      <c r="B22" s="95" t="s">
        <v>9</v>
      </c>
      <c r="C22" s="79">
        <f>C20+C21</f>
        <v>78</v>
      </c>
      <c r="D22" s="474">
        <f t="shared" ref="D22:N22" si="3">D20+D21</f>
        <v>103</v>
      </c>
      <c r="E22" s="474">
        <f t="shared" si="3"/>
        <v>181</v>
      </c>
      <c r="F22" s="474">
        <f t="shared" si="3"/>
        <v>66</v>
      </c>
      <c r="G22" s="474">
        <f t="shared" si="3"/>
        <v>57</v>
      </c>
      <c r="H22" s="474">
        <f t="shared" si="3"/>
        <v>123</v>
      </c>
      <c r="I22" s="474">
        <f t="shared" si="3"/>
        <v>89</v>
      </c>
      <c r="J22" s="474">
        <f t="shared" si="3"/>
        <v>24</v>
      </c>
      <c r="K22" s="474">
        <f t="shared" si="3"/>
        <v>113</v>
      </c>
      <c r="L22" s="474">
        <f t="shared" si="3"/>
        <v>42</v>
      </c>
      <c r="M22" s="474">
        <f t="shared" si="3"/>
        <v>10</v>
      </c>
      <c r="N22" s="474">
        <f t="shared" si="3"/>
        <v>52</v>
      </c>
      <c r="O22" s="95" t="s">
        <v>8</v>
      </c>
      <c r="P22" s="624"/>
    </row>
    <row r="23" spans="1:17" ht="39" customHeight="1">
      <c r="A23" s="624" t="s">
        <v>673</v>
      </c>
      <c r="B23" s="95" t="s">
        <v>383</v>
      </c>
      <c r="C23" s="82">
        <f>C17+C20</f>
        <v>3732</v>
      </c>
      <c r="D23" s="475">
        <f t="shared" ref="D23:N23" si="4">D17+D20</f>
        <v>763</v>
      </c>
      <c r="E23" s="475">
        <f t="shared" si="4"/>
        <v>4495</v>
      </c>
      <c r="F23" s="475">
        <f t="shared" si="4"/>
        <v>1104</v>
      </c>
      <c r="G23" s="475">
        <f t="shared" si="4"/>
        <v>364</v>
      </c>
      <c r="H23" s="475">
        <f t="shared" si="4"/>
        <v>1468</v>
      </c>
      <c r="I23" s="475">
        <f t="shared" si="4"/>
        <v>1169</v>
      </c>
      <c r="J23" s="475">
        <f t="shared" si="4"/>
        <v>69</v>
      </c>
      <c r="K23" s="475">
        <f t="shared" si="4"/>
        <v>1238</v>
      </c>
      <c r="L23" s="475">
        <f t="shared" si="4"/>
        <v>1279</v>
      </c>
      <c r="M23" s="475">
        <f t="shared" si="4"/>
        <v>62</v>
      </c>
      <c r="N23" s="475">
        <f t="shared" si="4"/>
        <v>1341</v>
      </c>
      <c r="O23" s="95" t="s">
        <v>601</v>
      </c>
      <c r="P23" s="624" t="s">
        <v>675</v>
      </c>
    </row>
    <row r="24" spans="1:17" ht="39" customHeight="1">
      <c r="A24" s="624"/>
      <c r="B24" s="95" t="s">
        <v>382</v>
      </c>
      <c r="C24" s="475">
        <f>C18+C21</f>
        <v>5185</v>
      </c>
      <c r="D24" s="475">
        <f t="shared" ref="D24:N24" si="5">D18+D21</f>
        <v>9702</v>
      </c>
      <c r="E24" s="475">
        <f t="shared" si="5"/>
        <v>14887</v>
      </c>
      <c r="F24" s="475">
        <f t="shared" si="5"/>
        <v>1732</v>
      </c>
      <c r="G24" s="475">
        <f t="shared" si="5"/>
        <v>2675</v>
      </c>
      <c r="H24" s="475">
        <f t="shared" si="5"/>
        <v>4407</v>
      </c>
      <c r="I24" s="475">
        <f t="shared" si="5"/>
        <v>3046</v>
      </c>
      <c r="J24" s="475">
        <f t="shared" si="5"/>
        <v>1708</v>
      </c>
      <c r="K24" s="475">
        <f t="shared" si="5"/>
        <v>4754</v>
      </c>
      <c r="L24" s="475">
        <f t="shared" si="5"/>
        <v>869</v>
      </c>
      <c r="M24" s="475">
        <f t="shared" si="5"/>
        <v>1887</v>
      </c>
      <c r="N24" s="475">
        <f t="shared" si="5"/>
        <v>2756</v>
      </c>
      <c r="O24" s="95" t="s">
        <v>602</v>
      </c>
      <c r="P24" s="624"/>
    </row>
    <row r="25" spans="1:17" ht="39" customHeight="1">
      <c r="A25" s="624"/>
      <c r="B25" s="95" t="s">
        <v>9</v>
      </c>
      <c r="C25" s="79">
        <f>C23+C24</f>
        <v>8917</v>
      </c>
      <c r="D25" s="474">
        <f t="shared" ref="D25:N25" si="6">D23+D24</f>
        <v>10465</v>
      </c>
      <c r="E25" s="474">
        <f t="shared" si="6"/>
        <v>19382</v>
      </c>
      <c r="F25" s="474">
        <f t="shared" si="6"/>
        <v>2836</v>
      </c>
      <c r="G25" s="474">
        <f t="shared" si="6"/>
        <v>3039</v>
      </c>
      <c r="H25" s="474">
        <f t="shared" si="6"/>
        <v>5875</v>
      </c>
      <c r="I25" s="474">
        <f t="shared" si="6"/>
        <v>4215</v>
      </c>
      <c r="J25" s="474">
        <f t="shared" si="6"/>
        <v>1777</v>
      </c>
      <c r="K25" s="474">
        <f t="shared" si="6"/>
        <v>5992</v>
      </c>
      <c r="L25" s="474">
        <f t="shared" si="6"/>
        <v>2148</v>
      </c>
      <c r="M25" s="474">
        <f t="shared" si="6"/>
        <v>1949</v>
      </c>
      <c r="N25" s="474">
        <f t="shared" si="6"/>
        <v>4097</v>
      </c>
      <c r="O25" s="95" t="s">
        <v>8</v>
      </c>
      <c r="P25" s="624"/>
    </row>
    <row r="26" spans="1:17" ht="39" customHeight="1">
      <c r="A26" s="624" t="s">
        <v>589</v>
      </c>
      <c r="B26" s="95" t="s">
        <v>383</v>
      </c>
      <c r="C26" s="82">
        <v>419</v>
      </c>
      <c r="D26" s="82">
        <v>13</v>
      </c>
      <c r="E26" s="82">
        <v>432</v>
      </c>
      <c r="F26" s="82">
        <v>171</v>
      </c>
      <c r="G26" s="82">
        <v>17</v>
      </c>
      <c r="H26" s="82">
        <v>188</v>
      </c>
      <c r="I26" s="82">
        <v>155</v>
      </c>
      <c r="J26" s="82">
        <v>0</v>
      </c>
      <c r="K26" s="82">
        <v>155</v>
      </c>
      <c r="L26" s="82">
        <v>148</v>
      </c>
      <c r="M26" s="82">
        <v>0</v>
      </c>
      <c r="N26" s="82">
        <v>148</v>
      </c>
      <c r="O26" s="95" t="s">
        <v>601</v>
      </c>
      <c r="P26" s="624" t="s">
        <v>681</v>
      </c>
    </row>
    <row r="27" spans="1:17" ht="39" customHeight="1">
      <c r="A27" s="624"/>
      <c r="B27" s="95" t="s">
        <v>382</v>
      </c>
      <c r="C27" s="82">
        <v>557</v>
      </c>
      <c r="D27" s="82">
        <v>17</v>
      </c>
      <c r="E27" s="82">
        <v>574</v>
      </c>
      <c r="F27" s="82">
        <v>176</v>
      </c>
      <c r="G27" s="82">
        <v>11</v>
      </c>
      <c r="H27" s="82">
        <v>187</v>
      </c>
      <c r="I27" s="82">
        <v>154</v>
      </c>
      <c r="J27" s="82">
        <v>0</v>
      </c>
      <c r="K27" s="82">
        <v>154</v>
      </c>
      <c r="L27" s="82">
        <v>56</v>
      </c>
      <c r="M27" s="82">
        <v>0</v>
      </c>
      <c r="N27" s="82">
        <v>56</v>
      </c>
      <c r="O27" s="95" t="s">
        <v>602</v>
      </c>
      <c r="P27" s="624"/>
    </row>
    <row r="28" spans="1:17" ht="39" customHeight="1">
      <c r="A28" s="624"/>
      <c r="B28" s="95" t="s">
        <v>9</v>
      </c>
      <c r="C28" s="79">
        <v>976</v>
      </c>
      <c r="D28" s="79">
        <v>30</v>
      </c>
      <c r="E28" s="79">
        <v>1006</v>
      </c>
      <c r="F28" s="79">
        <v>347</v>
      </c>
      <c r="G28" s="79">
        <v>28</v>
      </c>
      <c r="H28" s="79">
        <v>375</v>
      </c>
      <c r="I28" s="79">
        <v>309</v>
      </c>
      <c r="J28" s="79">
        <v>0</v>
      </c>
      <c r="K28" s="79">
        <v>309</v>
      </c>
      <c r="L28" s="79">
        <v>204</v>
      </c>
      <c r="M28" s="79">
        <v>0</v>
      </c>
      <c r="N28" s="79">
        <v>204</v>
      </c>
      <c r="O28" s="95" t="s">
        <v>8</v>
      </c>
      <c r="P28" s="624"/>
    </row>
    <row r="29" spans="1:17" ht="39" customHeight="1">
      <c r="A29" s="624" t="s">
        <v>184</v>
      </c>
      <c r="B29" s="95" t="s">
        <v>383</v>
      </c>
      <c r="C29" s="82">
        <v>8206</v>
      </c>
      <c r="D29" s="82">
        <v>262</v>
      </c>
      <c r="E29" s="82">
        <v>8468</v>
      </c>
      <c r="F29" s="82">
        <v>2531</v>
      </c>
      <c r="G29" s="82">
        <v>180</v>
      </c>
      <c r="H29" s="82">
        <v>2711</v>
      </c>
      <c r="I29" s="82">
        <v>3518</v>
      </c>
      <c r="J29" s="82">
        <v>19</v>
      </c>
      <c r="K29" s="82">
        <v>3537</v>
      </c>
      <c r="L29" s="82">
        <v>2313</v>
      </c>
      <c r="M29" s="82">
        <v>18</v>
      </c>
      <c r="N29" s="82">
        <v>2331</v>
      </c>
      <c r="O29" s="95" t="s">
        <v>601</v>
      </c>
      <c r="P29" s="624" t="s">
        <v>682</v>
      </c>
    </row>
    <row r="30" spans="1:17" ht="39" customHeight="1">
      <c r="A30" s="624"/>
      <c r="B30" s="95" t="s">
        <v>382</v>
      </c>
      <c r="C30" s="82">
        <v>4591</v>
      </c>
      <c r="D30" s="82">
        <v>499</v>
      </c>
      <c r="E30" s="82">
        <v>5090</v>
      </c>
      <c r="F30" s="82">
        <v>1595</v>
      </c>
      <c r="G30" s="82">
        <v>182</v>
      </c>
      <c r="H30" s="82">
        <v>1777</v>
      </c>
      <c r="I30" s="82">
        <v>2543</v>
      </c>
      <c r="J30" s="82">
        <v>40</v>
      </c>
      <c r="K30" s="82">
        <v>2583</v>
      </c>
      <c r="L30" s="82">
        <v>864</v>
      </c>
      <c r="M30" s="82">
        <v>55</v>
      </c>
      <c r="N30" s="82">
        <v>919</v>
      </c>
      <c r="O30" s="95" t="s">
        <v>602</v>
      </c>
      <c r="P30" s="624"/>
    </row>
    <row r="31" spans="1:17" ht="39" customHeight="1">
      <c r="A31" s="624"/>
      <c r="B31" s="95" t="s">
        <v>9</v>
      </c>
      <c r="C31" s="79">
        <v>12797</v>
      </c>
      <c r="D31" s="79">
        <v>761</v>
      </c>
      <c r="E31" s="79">
        <v>13558</v>
      </c>
      <c r="F31" s="79">
        <v>4126</v>
      </c>
      <c r="G31" s="79">
        <v>362</v>
      </c>
      <c r="H31" s="79">
        <v>4488</v>
      </c>
      <c r="I31" s="79">
        <v>6061</v>
      </c>
      <c r="J31" s="79">
        <v>59</v>
      </c>
      <c r="K31" s="79">
        <v>6120</v>
      </c>
      <c r="L31" s="79">
        <v>3177</v>
      </c>
      <c r="M31" s="79">
        <v>73</v>
      </c>
      <c r="N31" s="79">
        <v>3250</v>
      </c>
      <c r="O31" s="95" t="s">
        <v>8</v>
      </c>
      <c r="P31" s="624"/>
    </row>
    <row r="32" spans="1:17" ht="39" customHeight="1">
      <c r="A32" s="731" t="s">
        <v>849</v>
      </c>
      <c r="B32" s="732"/>
      <c r="C32" s="732"/>
      <c r="D32" s="732"/>
      <c r="E32" s="732"/>
      <c r="F32" s="732"/>
      <c r="G32" s="733"/>
      <c r="H32" s="734" t="s">
        <v>850</v>
      </c>
      <c r="I32" s="734"/>
      <c r="J32" s="734"/>
      <c r="K32" s="734"/>
      <c r="L32" s="734"/>
      <c r="M32" s="734"/>
      <c r="N32" s="734"/>
      <c r="O32" s="734"/>
      <c r="P32" s="735"/>
    </row>
    <row r="33" spans="1:17" ht="39" customHeight="1">
      <c r="A33" s="633" t="s">
        <v>71</v>
      </c>
      <c r="B33" s="633" t="s">
        <v>677</v>
      </c>
      <c r="C33" s="636" t="s">
        <v>51</v>
      </c>
      <c r="D33" s="636"/>
      <c r="E33" s="636" t="s">
        <v>50</v>
      </c>
      <c r="F33" s="636" t="s">
        <v>49</v>
      </c>
      <c r="G33" s="636"/>
      <c r="H33" s="636" t="s">
        <v>48</v>
      </c>
      <c r="I33" s="636" t="s">
        <v>47</v>
      </c>
      <c r="J33" s="636"/>
      <c r="K33" s="636" t="s">
        <v>46</v>
      </c>
      <c r="L33" s="636" t="s">
        <v>45</v>
      </c>
      <c r="M33" s="636"/>
      <c r="N33" s="636" t="s">
        <v>298</v>
      </c>
      <c r="O33" s="636" t="s">
        <v>678</v>
      </c>
      <c r="P33" s="636" t="s">
        <v>69</v>
      </c>
      <c r="Q33" s="175"/>
    </row>
    <row r="34" spans="1:17" ht="39" customHeight="1">
      <c r="A34" s="634"/>
      <c r="B34" s="634"/>
      <c r="C34" s="636" t="s">
        <v>50</v>
      </c>
      <c r="D34" s="636"/>
      <c r="E34" s="636"/>
      <c r="F34" s="636" t="s">
        <v>48</v>
      </c>
      <c r="G34" s="636"/>
      <c r="H34" s="636"/>
      <c r="I34" s="636" t="s">
        <v>46</v>
      </c>
      <c r="J34" s="636"/>
      <c r="K34" s="636"/>
      <c r="L34" s="636" t="s">
        <v>160</v>
      </c>
      <c r="M34" s="636"/>
      <c r="N34" s="636"/>
      <c r="O34" s="636"/>
      <c r="P34" s="636"/>
      <c r="Q34" s="175"/>
    </row>
    <row r="35" spans="1:17" ht="39" customHeight="1">
      <c r="A35" s="634"/>
      <c r="B35" s="634"/>
      <c r="C35" s="95" t="s">
        <v>188</v>
      </c>
      <c r="D35" s="95" t="s">
        <v>189</v>
      </c>
      <c r="E35" s="95" t="s">
        <v>9</v>
      </c>
      <c r="F35" s="95" t="s">
        <v>188</v>
      </c>
      <c r="G35" s="95" t="s">
        <v>189</v>
      </c>
      <c r="H35" s="95" t="s">
        <v>9</v>
      </c>
      <c r="I35" s="95" t="s">
        <v>188</v>
      </c>
      <c r="J35" s="95" t="s">
        <v>189</v>
      </c>
      <c r="K35" s="95" t="s">
        <v>9</v>
      </c>
      <c r="L35" s="95" t="s">
        <v>188</v>
      </c>
      <c r="M35" s="95" t="s">
        <v>189</v>
      </c>
      <c r="N35" s="95" t="s">
        <v>9</v>
      </c>
      <c r="O35" s="636"/>
      <c r="P35" s="636"/>
      <c r="Q35" s="175"/>
    </row>
    <row r="36" spans="1:17" ht="39" customHeight="1">
      <c r="A36" s="635"/>
      <c r="B36" s="635"/>
      <c r="C36" s="95" t="s">
        <v>186</v>
      </c>
      <c r="D36" s="95" t="s">
        <v>187</v>
      </c>
      <c r="E36" s="95" t="s">
        <v>8</v>
      </c>
      <c r="F36" s="95" t="s">
        <v>186</v>
      </c>
      <c r="G36" s="95" t="s">
        <v>187</v>
      </c>
      <c r="H36" s="95" t="s">
        <v>8</v>
      </c>
      <c r="I36" s="95" t="s">
        <v>186</v>
      </c>
      <c r="J36" s="95" t="s">
        <v>187</v>
      </c>
      <c r="K36" s="95" t="s">
        <v>8</v>
      </c>
      <c r="L36" s="95" t="s">
        <v>186</v>
      </c>
      <c r="M36" s="95" t="s">
        <v>187</v>
      </c>
      <c r="N36" s="95" t="s">
        <v>8</v>
      </c>
      <c r="O36" s="636"/>
      <c r="P36" s="636"/>
      <c r="Q36" s="175"/>
    </row>
    <row r="37" spans="1:17" s="94" customFormat="1" ht="39" customHeight="1">
      <c r="A37" s="624" t="s">
        <v>586</v>
      </c>
      <c r="B37" s="95" t="s">
        <v>383</v>
      </c>
      <c r="C37" s="82">
        <v>1051</v>
      </c>
      <c r="D37" s="82">
        <v>1100</v>
      </c>
      <c r="E37" s="82">
        <v>2151</v>
      </c>
      <c r="F37" s="82">
        <v>693</v>
      </c>
      <c r="G37" s="82">
        <v>1335</v>
      </c>
      <c r="H37" s="82">
        <v>2028</v>
      </c>
      <c r="I37" s="82">
        <v>1693</v>
      </c>
      <c r="J37" s="82">
        <v>873</v>
      </c>
      <c r="K37" s="82">
        <v>2566</v>
      </c>
      <c r="L37" s="82">
        <v>925</v>
      </c>
      <c r="M37" s="82">
        <v>350</v>
      </c>
      <c r="N37" s="82">
        <v>1275</v>
      </c>
      <c r="O37" s="95" t="s">
        <v>601</v>
      </c>
      <c r="P37" s="624" t="s">
        <v>679</v>
      </c>
    </row>
    <row r="38" spans="1:17" s="94" customFormat="1" ht="39" customHeight="1">
      <c r="A38" s="624"/>
      <c r="B38" s="95" t="s">
        <v>382</v>
      </c>
      <c r="C38" s="82">
        <v>671</v>
      </c>
      <c r="D38" s="82">
        <v>588</v>
      </c>
      <c r="E38" s="82">
        <v>1259</v>
      </c>
      <c r="F38" s="82">
        <v>293</v>
      </c>
      <c r="G38" s="82">
        <v>638</v>
      </c>
      <c r="H38" s="82">
        <v>931</v>
      </c>
      <c r="I38" s="82">
        <v>1903</v>
      </c>
      <c r="J38" s="82">
        <v>329</v>
      </c>
      <c r="K38" s="82">
        <v>2232</v>
      </c>
      <c r="L38" s="82">
        <v>526</v>
      </c>
      <c r="M38" s="82">
        <v>205</v>
      </c>
      <c r="N38" s="82">
        <v>731</v>
      </c>
      <c r="O38" s="95" t="s">
        <v>602</v>
      </c>
      <c r="P38" s="624"/>
    </row>
    <row r="39" spans="1:17" s="94" customFormat="1" ht="39" customHeight="1">
      <c r="A39" s="624"/>
      <c r="B39" s="95" t="s">
        <v>9</v>
      </c>
      <c r="C39" s="79">
        <v>1722</v>
      </c>
      <c r="D39" s="79">
        <v>1688</v>
      </c>
      <c r="E39" s="79">
        <v>3410</v>
      </c>
      <c r="F39" s="79">
        <v>986</v>
      </c>
      <c r="G39" s="79">
        <v>1973</v>
      </c>
      <c r="H39" s="79">
        <v>2959</v>
      </c>
      <c r="I39" s="79">
        <v>3596</v>
      </c>
      <c r="J39" s="79">
        <v>1202</v>
      </c>
      <c r="K39" s="79">
        <v>4798</v>
      </c>
      <c r="L39" s="79">
        <v>1451</v>
      </c>
      <c r="M39" s="79">
        <v>555</v>
      </c>
      <c r="N39" s="79">
        <v>2006</v>
      </c>
      <c r="O39" s="95" t="s">
        <v>8</v>
      </c>
      <c r="P39" s="624"/>
    </row>
    <row r="40" spans="1:17" s="94" customFormat="1" ht="39" customHeight="1">
      <c r="A40" s="624" t="s">
        <v>587</v>
      </c>
      <c r="B40" s="95" t="s">
        <v>383</v>
      </c>
      <c r="C40" s="82">
        <v>123</v>
      </c>
      <c r="D40" s="82">
        <v>17</v>
      </c>
      <c r="E40" s="82">
        <v>140</v>
      </c>
      <c r="F40" s="82">
        <v>123</v>
      </c>
      <c r="G40" s="82">
        <v>71</v>
      </c>
      <c r="H40" s="82">
        <v>194</v>
      </c>
      <c r="I40" s="82">
        <v>220</v>
      </c>
      <c r="J40" s="82">
        <v>11</v>
      </c>
      <c r="K40" s="82">
        <v>231</v>
      </c>
      <c r="L40" s="82">
        <v>63</v>
      </c>
      <c r="M40" s="82">
        <v>12</v>
      </c>
      <c r="N40" s="82">
        <v>75</v>
      </c>
      <c r="O40" s="95" t="s">
        <v>601</v>
      </c>
      <c r="P40" s="624" t="s">
        <v>591</v>
      </c>
    </row>
    <row r="41" spans="1:17" s="94" customFormat="1" ht="39" customHeight="1">
      <c r="A41" s="624"/>
      <c r="B41" s="95" t="s">
        <v>382</v>
      </c>
      <c r="C41" s="82">
        <v>72</v>
      </c>
      <c r="D41" s="82">
        <v>8</v>
      </c>
      <c r="E41" s="82">
        <v>80</v>
      </c>
      <c r="F41" s="82">
        <v>74</v>
      </c>
      <c r="G41" s="82">
        <v>32</v>
      </c>
      <c r="H41" s="82">
        <v>106</v>
      </c>
      <c r="I41" s="82">
        <v>220</v>
      </c>
      <c r="J41" s="82">
        <v>0</v>
      </c>
      <c r="K41" s="82">
        <v>220</v>
      </c>
      <c r="L41" s="82">
        <v>13</v>
      </c>
      <c r="M41" s="82">
        <v>2</v>
      </c>
      <c r="N41" s="82">
        <v>15</v>
      </c>
      <c r="O41" s="95" t="s">
        <v>602</v>
      </c>
      <c r="P41" s="624"/>
    </row>
    <row r="42" spans="1:17" s="94" customFormat="1" ht="39" customHeight="1">
      <c r="A42" s="624"/>
      <c r="B42" s="95" t="s">
        <v>9</v>
      </c>
      <c r="C42" s="79">
        <v>195</v>
      </c>
      <c r="D42" s="79">
        <v>25</v>
      </c>
      <c r="E42" s="79">
        <v>220</v>
      </c>
      <c r="F42" s="79">
        <v>197</v>
      </c>
      <c r="G42" s="79">
        <v>103</v>
      </c>
      <c r="H42" s="79">
        <v>300</v>
      </c>
      <c r="I42" s="79">
        <v>440</v>
      </c>
      <c r="J42" s="79">
        <v>11</v>
      </c>
      <c r="K42" s="79">
        <v>451</v>
      </c>
      <c r="L42" s="79">
        <v>76</v>
      </c>
      <c r="M42" s="79">
        <v>14</v>
      </c>
      <c r="N42" s="79">
        <v>90</v>
      </c>
      <c r="O42" s="95" t="s">
        <v>8</v>
      </c>
      <c r="P42" s="624"/>
    </row>
    <row r="43" spans="1:17" s="94" customFormat="1" ht="39" customHeight="1">
      <c r="A43" s="624" t="s">
        <v>588</v>
      </c>
      <c r="B43" s="95" t="s">
        <v>383</v>
      </c>
      <c r="C43" s="82">
        <f>C37+C40</f>
        <v>1174</v>
      </c>
      <c r="D43" s="475">
        <f t="shared" ref="D43:N43" si="7">D37+D40</f>
        <v>1117</v>
      </c>
      <c r="E43" s="475">
        <f t="shared" si="7"/>
        <v>2291</v>
      </c>
      <c r="F43" s="475">
        <f t="shared" si="7"/>
        <v>816</v>
      </c>
      <c r="G43" s="475">
        <f t="shared" si="7"/>
        <v>1406</v>
      </c>
      <c r="H43" s="475">
        <f t="shared" si="7"/>
        <v>2222</v>
      </c>
      <c r="I43" s="475">
        <f t="shared" si="7"/>
        <v>1913</v>
      </c>
      <c r="J43" s="475">
        <f t="shared" si="7"/>
        <v>884</v>
      </c>
      <c r="K43" s="475">
        <f t="shared" si="7"/>
        <v>2797</v>
      </c>
      <c r="L43" s="475">
        <f t="shared" si="7"/>
        <v>988</v>
      </c>
      <c r="M43" s="475">
        <f t="shared" si="7"/>
        <v>362</v>
      </c>
      <c r="N43" s="475">
        <f t="shared" si="7"/>
        <v>1350</v>
      </c>
      <c r="O43" s="95" t="s">
        <v>601</v>
      </c>
      <c r="P43" s="624" t="s">
        <v>680</v>
      </c>
    </row>
    <row r="44" spans="1:17" s="94" customFormat="1" ht="39" customHeight="1">
      <c r="A44" s="624"/>
      <c r="B44" s="95" t="s">
        <v>382</v>
      </c>
      <c r="C44" s="475">
        <f>C38+C41</f>
        <v>743</v>
      </c>
      <c r="D44" s="475">
        <f t="shared" ref="D44:N44" si="8">D38+D41</f>
        <v>596</v>
      </c>
      <c r="E44" s="475">
        <f t="shared" si="8"/>
        <v>1339</v>
      </c>
      <c r="F44" s="475">
        <f t="shared" si="8"/>
        <v>367</v>
      </c>
      <c r="G44" s="475">
        <f t="shared" si="8"/>
        <v>670</v>
      </c>
      <c r="H44" s="475">
        <f t="shared" si="8"/>
        <v>1037</v>
      </c>
      <c r="I44" s="475">
        <f t="shared" si="8"/>
        <v>2123</v>
      </c>
      <c r="J44" s="475">
        <f t="shared" si="8"/>
        <v>329</v>
      </c>
      <c r="K44" s="475">
        <f t="shared" si="8"/>
        <v>2452</v>
      </c>
      <c r="L44" s="475">
        <f t="shared" si="8"/>
        <v>539</v>
      </c>
      <c r="M44" s="475">
        <f t="shared" si="8"/>
        <v>207</v>
      </c>
      <c r="N44" s="475">
        <f t="shared" si="8"/>
        <v>746</v>
      </c>
      <c r="O44" s="95" t="s">
        <v>602</v>
      </c>
      <c r="P44" s="624"/>
    </row>
    <row r="45" spans="1:17" s="94" customFormat="1" ht="39" customHeight="1">
      <c r="A45" s="624"/>
      <c r="B45" s="95" t="s">
        <v>9</v>
      </c>
      <c r="C45" s="79">
        <f>C43+C44</f>
        <v>1917</v>
      </c>
      <c r="D45" s="474">
        <f t="shared" ref="D45:N45" si="9">D43+D44</f>
        <v>1713</v>
      </c>
      <c r="E45" s="474">
        <f t="shared" si="9"/>
        <v>3630</v>
      </c>
      <c r="F45" s="474">
        <f t="shared" si="9"/>
        <v>1183</v>
      </c>
      <c r="G45" s="474">
        <f t="shared" si="9"/>
        <v>2076</v>
      </c>
      <c r="H45" s="474">
        <f t="shared" si="9"/>
        <v>3259</v>
      </c>
      <c r="I45" s="474">
        <f t="shared" si="9"/>
        <v>4036</v>
      </c>
      <c r="J45" s="474">
        <f t="shared" si="9"/>
        <v>1213</v>
      </c>
      <c r="K45" s="474">
        <f t="shared" si="9"/>
        <v>5249</v>
      </c>
      <c r="L45" s="474">
        <f t="shared" si="9"/>
        <v>1527</v>
      </c>
      <c r="M45" s="474">
        <f t="shared" si="9"/>
        <v>569</v>
      </c>
      <c r="N45" s="474">
        <f t="shared" si="9"/>
        <v>2096</v>
      </c>
      <c r="O45" s="95" t="s">
        <v>8</v>
      </c>
      <c r="P45" s="624"/>
    </row>
    <row r="46" spans="1:17" ht="39" customHeight="1">
      <c r="A46" s="624" t="s">
        <v>671</v>
      </c>
      <c r="B46" s="95" t="s">
        <v>383</v>
      </c>
      <c r="C46" s="82">
        <v>1698</v>
      </c>
      <c r="D46" s="82">
        <v>17</v>
      </c>
      <c r="E46" s="82">
        <v>1715</v>
      </c>
      <c r="F46" s="82">
        <v>1609</v>
      </c>
      <c r="G46" s="82">
        <v>35</v>
      </c>
      <c r="H46" s="82">
        <v>1644</v>
      </c>
      <c r="I46" s="82">
        <v>1027</v>
      </c>
      <c r="J46" s="82">
        <v>233</v>
      </c>
      <c r="K46" s="82">
        <v>1260</v>
      </c>
      <c r="L46" s="82">
        <v>714</v>
      </c>
      <c r="M46" s="82">
        <v>14</v>
      </c>
      <c r="N46" s="82">
        <v>728</v>
      </c>
      <c r="O46" s="95" t="s">
        <v>601</v>
      </c>
      <c r="P46" s="624" t="s">
        <v>185</v>
      </c>
    </row>
    <row r="47" spans="1:17" ht="39" customHeight="1">
      <c r="A47" s="624"/>
      <c r="B47" s="95" t="s">
        <v>382</v>
      </c>
      <c r="C47" s="82">
        <v>2945</v>
      </c>
      <c r="D47" s="82">
        <v>1797</v>
      </c>
      <c r="E47" s="82">
        <v>4742</v>
      </c>
      <c r="F47" s="82">
        <v>835</v>
      </c>
      <c r="G47" s="82">
        <v>2892</v>
      </c>
      <c r="H47" s="82">
        <v>3727</v>
      </c>
      <c r="I47" s="82">
        <v>4954</v>
      </c>
      <c r="J47" s="82">
        <v>2109</v>
      </c>
      <c r="K47" s="82">
        <v>7063</v>
      </c>
      <c r="L47" s="82">
        <v>2178</v>
      </c>
      <c r="M47" s="82">
        <v>1019</v>
      </c>
      <c r="N47" s="82">
        <v>3197</v>
      </c>
      <c r="O47" s="95" t="s">
        <v>602</v>
      </c>
      <c r="P47" s="624"/>
    </row>
    <row r="48" spans="1:17" ht="39" customHeight="1">
      <c r="A48" s="624"/>
      <c r="B48" s="95" t="s">
        <v>9</v>
      </c>
      <c r="C48" s="79">
        <v>4643</v>
      </c>
      <c r="D48" s="79">
        <v>1814</v>
      </c>
      <c r="E48" s="79">
        <v>6457</v>
      </c>
      <c r="F48" s="79">
        <v>2444</v>
      </c>
      <c r="G48" s="79">
        <v>2927</v>
      </c>
      <c r="H48" s="79">
        <v>5371</v>
      </c>
      <c r="I48" s="79">
        <v>5981</v>
      </c>
      <c r="J48" s="79">
        <v>2342</v>
      </c>
      <c r="K48" s="79">
        <v>8323</v>
      </c>
      <c r="L48" s="79">
        <v>2892</v>
      </c>
      <c r="M48" s="79">
        <v>1033</v>
      </c>
      <c r="N48" s="79">
        <v>3925</v>
      </c>
      <c r="O48" s="95" t="s">
        <v>8</v>
      </c>
      <c r="P48" s="624"/>
    </row>
    <row r="49" spans="1:17" ht="39" customHeight="1">
      <c r="A49" s="624" t="s">
        <v>672</v>
      </c>
      <c r="B49" s="95" t="s">
        <v>383</v>
      </c>
      <c r="C49" s="82">
        <v>0</v>
      </c>
      <c r="D49" s="82">
        <v>0</v>
      </c>
      <c r="E49" s="82">
        <v>0</v>
      </c>
      <c r="F49" s="82">
        <v>0</v>
      </c>
      <c r="G49" s="82">
        <v>0</v>
      </c>
      <c r="H49" s="82">
        <v>0</v>
      </c>
      <c r="I49" s="82">
        <v>0</v>
      </c>
      <c r="J49" s="82">
        <v>0</v>
      </c>
      <c r="K49" s="82">
        <v>0</v>
      </c>
      <c r="L49" s="82">
        <v>0</v>
      </c>
      <c r="M49" s="82">
        <v>0</v>
      </c>
      <c r="N49" s="82">
        <v>0</v>
      </c>
      <c r="O49" s="95" t="s">
        <v>601</v>
      </c>
      <c r="P49" s="624" t="s">
        <v>674</v>
      </c>
      <c r="Q49" s="423"/>
    </row>
    <row r="50" spans="1:17" ht="39" customHeight="1">
      <c r="A50" s="624"/>
      <c r="B50" s="95" t="s">
        <v>382</v>
      </c>
      <c r="C50" s="82">
        <v>68</v>
      </c>
      <c r="D50" s="82">
        <v>39</v>
      </c>
      <c r="E50" s="82">
        <v>107</v>
      </c>
      <c r="F50" s="82">
        <v>19</v>
      </c>
      <c r="G50" s="82">
        <v>36</v>
      </c>
      <c r="H50" s="82">
        <v>55</v>
      </c>
      <c r="I50" s="82">
        <v>75</v>
      </c>
      <c r="J50" s="82">
        <v>12</v>
      </c>
      <c r="K50" s="82">
        <v>87</v>
      </c>
      <c r="L50" s="82">
        <v>16</v>
      </c>
      <c r="M50" s="82">
        <v>16</v>
      </c>
      <c r="N50" s="82">
        <v>32</v>
      </c>
      <c r="O50" s="95" t="s">
        <v>602</v>
      </c>
      <c r="P50" s="624"/>
    </row>
    <row r="51" spans="1:17" ht="39" customHeight="1">
      <c r="A51" s="624"/>
      <c r="B51" s="95" t="s">
        <v>9</v>
      </c>
      <c r="C51" s="79">
        <f>C49+C50</f>
        <v>68</v>
      </c>
      <c r="D51" s="474">
        <f t="shared" ref="D51:N51" si="10">D49+D50</f>
        <v>39</v>
      </c>
      <c r="E51" s="474">
        <f t="shared" si="10"/>
        <v>107</v>
      </c>
      <c r="F51" s="474">
        <f t="shared" si="10"/>
        <v>19</v>
      </c>
      <c r="G51" s="474">
        <f t="shared" si="10"/>
        <v>36</v>
      </c>
      <c r="H51" s="474">
        <f t="shared" si="10"/>
        <v>55</v>
      </c>
      <c r="I51" s="474">
        <f t="shared" si="10"/>
        <v>75</v>
      </c>
      <c r="J51" s="474">
        <f t="shared" si="10"/>
        <v>12</v>
      </c>
      <c r="K51" s="474">
        <f t="shared" si="10"/>
        <v>87</v>
      </c>
      <c r="L51" s="474">
        <f t="shared" si="10"/>
        <v>16</v>
      </c>
      <c r="M51" s="474">
        <f t="shared" si="10"/>
        <v>16</v>
      </c>
      <c r="N51" s="474">
        <f t="shared" si="10"/>
        <v>32</v>
      </c>
      <c r="O51" s="95" t="s">
        <v>8</v>
      </c>
      <c r="P51" s="624"/>
    </row>
    <row r="52" spans="1:17" ht="39" customHeight="1">
      <c r="A52" s="624" t="s">
        <v>673</v>
      </c>
      <c r="B52" s="95" t="s">
        <v>383</v>
      </c>
      <c r="C52" s="82">
        <f>C46+C49</f>
        <v>1698</v>
      </c>
      <c r="D52" s="475">
        <f t="shared" ref="D52:N52" si="11">D46+D49</f>
        <v>17</v>
      </c>
      <c r="E52" s="475">
        <f t="shared" si="11"/>
        <v>1715</v>
      </c>
      <c r="F52" s="475">
        <f t="shared" si="11"/>
        <v>1609</v>
      </c>
      <c r="G52" s="475">
        <f t="shared" si="11"/>
        <v>35</v>
      </c>
      <c r="H52" s="475">
        <f t="shared" si="11"/>
        <v>1644</v>
      </c>
      <c r="I52" s="475">
        <f t="shared" si="11"/>
        <v>1027</v>
      </c>
      <c r="J52" s="475">
        <f t="shared" si="11"/>
        <v>233</v>
      </c>
      <c r="K52" s="475">
        <f t="shared" si="11"/>
        <v>1260</v>
      </c>
      <c r="L52" s="475">
        <f t="shared" si="11"/>
        <v>714</v>
      </c>
      <c r="M52" s="475">
        <f t="shared" si="11"/>
        <v>14</v>
      </c>
      <c r="N52" s="475">
        <f t="shared" si="11"/>
        <v>728</v>
      </c>
      <c r="O52" s="95" t="s">
        <v>601</v>
      </c>
      <c r="P52" s="624" t="s">
        <v>675</v>
      </c>
    </row>
    <row r="53" spans="1:17" ht="39" customHeight="1">
      <c r="A53" s="624"/>
      <c r="B53" s="95" t="s">
        <v>382</v>
      </c>
      <c r="C53" s="475">
        <f>C47+C50</f>
        <v>3013</v>
      </c>
      <c r="D53" s="475">
        <f t="shared" ref="D53:N53" si="12">D47+D50</f>
        <v>1836</v>
      </c>
      <c r="E53" s="475">
        <f t="shared" si="12"/>
        <v>4849</v>
      </c>
      <c r="F53" s="475">
        <f t="shared" si="12"/>
        <v>854</v>
      </c>
      <c r="G53" s="475">
        <f t="shared" si="12"/>
        <v>2928</v>
      </c>
      <c r="H53" s="475">
        <f t="shared" si="12"/>
        <v>3782</v>
      </c>
      <c r="I53" s="475">
        <f t="shared" si="12"/>
        <v>5029</v>
      </c>
      <c r="J53" s="475">
        <f t="shared" si="12"/>
        <v>2121</v>
      </c>
      <c r="K53" s="475">
        <f t="shared" si="12"/>
        <v>7150</v>
      </c>
      <c r="L53" s="475">
        <f t="shared" si="12"/>
        <v>2194</v>
      </c>
      <c r="M53" s="475">
        <f t="shared" si="12"/>
        <v>1035</v>
      </c>
      <c r="N53" s="475">
        <f t="shared" si="12"/>
        <v>3229</v>
      </c>
      <c r="O53" s="95" t="s">
        <v>602</v>
      </c>
      <c r="P53" s="624"/>
    </row>
    <row r="54" spans="1:17" ht="39" customHeight="1">
      <c r="A54" s="624"/>
      <c r="B54" s="95" t="s">
        <v>9</v>
      </c>
      <c r="C54" s="79">
        <f>C52+C53</f>
        <v>4711</v>
      </c>
      <c r="D54" s="474">
        <f t="shared" ref="D54:N54" si="13">D52+D53</f>
        <v>1853</v>
      </c>
      <c r="E54" s="474">
        <f t="shared" si="13"/>
        <v>6564</v>
      </c>
      <c r="F54" s="474">
        <f t="shared" si="13"/>
        <v>2463</v>
      </c>
      <c r="G54" s="474">
        <f t="shared" si="13"/>
        <v>2963</v>
      </c>
      <c r="H54" s="474">
        <f t="shared" si="13"/>
        <v>5426</v>
      </c>
      <c r="I54" s="474">
        <f t="shared" si="13"/>
        <v>6056</v>
      </c>
      <c r="J54" s="474">
        <f t="shared" si="13"/>
        <v>2354</v>
      </c>
      <c r="K54" s="474">
        <f t="shared" si="13"/>
        <v>8410</v>
      </c>
      <c r="L54" s="474">
        <f t="shared" si="13"/>
        <v>2908</v>
      </c>
      <c r="M54" s="474">
        <f t="shared" si="13"/>
        <v>1049</v>
      </c>
      <c r="N54" s="474">
        <f t="shared" si="13"/>
        <v>3957</v>
      </c>
      <c r="O54" s="95" t="s">
        <v>8</v>
      </c>
      <c r="P54" s="624"/>
    </row>
    <row r="55" spans="1:17" ht="39" customHeight="1">
      <c r="A55" s="624" t="s">
        <v>589</v>
      </c>
      <c r="B55" s="95" t="s">
        <v>383</v>
      </c>
      <c r="C55" s="82">
        <v>161</v>
      </c>
      <c r="D55" s="82">
        <v>1</v>
      </c>
      <c r="E55" s="82">
        <v>162</v>
      </c>
      <c r="F55" s="82">
        <v>210</v>
      </c>
      <c r="G55" s="82">
        <v>0</v>
      </c>
      <c r="H55" s="82">
        <v>210</v>
      </c>
      <c r="I55" s="82">
        <v>158</v>
      </c>
      <c r="J55" s="82">
        <v>15</v>
      </c>
      <c r="K55" s="82">
        <v>173</v>
      </c>
      <c r="L55" s="82">
        <v>83</v>
      </c>
      <c r="M55" s="82">
        <v>0</v>
      </c>
      <c r="N55" s="82">
        <v>83</v>
      </c>
      <c r="O55" s="95" t="s">
        <v>601</v>
      </c>
      <c r="P55" s="624" t="s">
        <v>681</v>
      </c>
    </row>
    <row r="56" spans="1:17" ht="39" customHeight="1">
      <c r="A56" s="624"/>
      <c r="B56" s="95" t="s">
        <v>382</v>
      </c>
      <c r="C56" s="82">
        <v>75</v>
      </c>
      <c r="D56" s="82">
        <v>0</v>
      </c>
      <c r="E56" s="82">
        <v>75</v>
      </c>
      <c r="F56" s="82">
        <v>58</v>
      </c>
      <c r="G56" s="82">
        <v>0</v>
      </c>
      <c r="H56" s="82">
        <v>58</v>
      </c>
      <c r="I56" s="82">
        <v>240</v>
      </c>
      <c r="J56" s="82">
        <v>17</v>
      </c>
      <c r="K56" s="82">
        <v>257</v>
      </c>
      <c r="L56" s="82">
        <v>41</v>
      </c>
      <c r="M56" s="82">
        <v>0</v>
      </c>
      <c r="N56" s="82">
        <v>41</v>
      </c>
      <c r="O56" s="95" t="s">
        <v>602</v>
      </c>
      <c r="P56" s="624"/>
    </row>
    <row r="57" spans="1:17" ht="39" customHeight="1">
      <c r="A57" s="624"/>
      <c r="B57" s="95" t="s">
        <v>9</v>
      </c>
      <c r="C57" s="79">
        <v>236</v>
      </c>
      <c r="D57" s="79">
        <v>1</v>
      </c>
      <c r="E57" s="79">
        <v>237</v>
      </c>
      <c r="F57" s="79">
        <v>268</v>
      </c>
      <c r="G57" s="79">
        <v>0</v>
      </c>
      <c r="H57" s="79">
        <v>268</v>
      </c>
      <c r="I57" s="79">
        <v>398</v>
      </c>
      <c r="J57" s="79">
        <v>32</v>
      </c>
      <c r="K57" s="79">
        <v>430</v>
      </c>
      <c r="L57" s="79">
        <v>124</v>
      </c>
      <c r="M57" s="79">
        <v>0</v>
      </c>
      <c r="N57" s="79">
        <v>124</v>
      </c>
      <c r="O57" s="95" t="s">
        <v>8</v>
      </c>
      <c r="P57" s="624"/>
    </row>
    <row r="58" spans="1:17" ht="39" customHeight="1">
      <c r="A58" s="624" t="s">
        <v>184</v>
      </c>
      <c r="B58" s="95" t="s">
        <v>383</v>
      </c>
      <c r="C58" s="82">
        <v>4043</v>
      </c>
      <c r="D58" s="82">
        <v>34</v>
      </c>
      <c r="E58" s="82">
        <v>4077</v>
      </c>
      <c r="F58" s="82">
        <v>4471</v>
      </c>
      <c r="G58" s="82">
        <v>28</v>
      </c>
      <c r="H58" s="82">
        <v>4499</v>
      </c>
      <c r="I58" s="82">
        <v>2909</v>
      </c>
      <c r="J58" s="82">
        <v>164</v>
      </c>
      <c r="K58" s="82">
        <v>3073</v>
      </c>
      <c r="L58" s="82">
        <v>1527</v>
      </c>
      <c r="M58" s="82">
        <v>18</v>
      </c>
      <c r="N58" s="82">
        <v>1545</v>
      </c>
      <c r="O58" s="95" t="s">
        <v>601</v>
      </c>
      <c r="P58" s="624" t="s">
        <v>682</v>
      </c>
    </row>
    <row r="59" spans="1:17" ht="39" customHeight="1">
      <c r="A59" s="624"/>
      <c r="B59" s="95" t="s">
        <v>382</v>
      </c>
      <c r="C59" s="82">
        <v>1492</v>
      </c>
      <c r="D59" s="82">
        <v>146</v>
      </c>
      <c r="E59" s="82">
        <v>1638</v>
      </c>
      <c r="F59" s="82">
        <v>758</v>
      </c>
      <c r="G59" s="82">
        <v>125</v>
      </c>
      <c r="H59" s="82">
        <v>883</v>
      </c>
      <c r="I59" s="82">
        <v>3384</v>
      </c>
      <c r="J59" s="82">
        <v>184</v>
      </c>
      <c r="K59" s="82">
        <v>3568</v>
      </c>
      <c r="L59" s="82">
        <v>893</v>
      </c>
      <c r="M59" s="82">
        <v>19</v>
      </c>
      <c r="N59" s="82">
        <v>912</v>
      </c>
      <c r="O59" s="95" t="s">
        <v>602</v>
      </c>
      <c r="P59" s="624"/>
    </row>
    <row r="60" spans="1:17" ht="39" customHeight="1">
      <c r="A60" s="624"/>
      <c r="B60" s="95" t="s">
        <v>9</v>
      </c>
      <c r="C60" s="79">
        <v>5535</v>
      </c>
      <c r="D60" s="79">
        <v>180</v>
      </c>
      <c r="E60" s="79">
        <v>5715</v>
      </c>
      <c r="F60" s="79">
        <v>5229</v>
      </c>
      <c r="G60" s="79">
        <v>153</v>
      </c>
      <c r="H60" s="79">
        <v>5382</v>
      </c>
      <c r="I60" s="79">
        <v>6293</v>
      </c>
      <c r="J60" s="79">
        <v>348</v>
      </c>
      <c r="K60" s="79">
        <v>6641</v>
      </c>
      <c r="L60" s="79">
        <v>2420</v>
      </c>
      <c r="M60" s="79">
        <v>37</v>
      </c>
      <c r="N60" s="79">
        <v>2457</v>
      </c>
      <c r="O60" s="95" t="s">
        <v>8</v>
      </c>
      <c r="P60" s="624"/>
    </row>
    <row r="61" spans="1:17" ht="39" customHeight="1">
      <c r="A61" s="731" t="s">
        <v>849</v>
      </c>
      <c r="B61" s="732"/>
      <c r="C61" s="732"/>
      <c r="D61" s="732"/>
      <c r="E61" s="732"/>
      <c r="F61" s="732"/>
      <c r="G61" s="733"/>
      <c r="H61" s="734" t="s">
        <v>850</v>
      </c>
      <c r="I61" s="734"/>
      <c r="J61" s="734"/>
      <c r="K61" s="734"/>
      <c r="L61" s="734"/>
      <c r="M61" s="734"/>
      <c r="N61" s="734"/>
      <c r="O61" s="734"/>
      <c r="P61" s="735"/>
    </row>
    <row r="62" spans="1:17" ht="39" customHeight="1">
      <c r="A62" s="633" t="s">
        <v>71</v>
      </c>
      <c r="B62" s="633" t="s">
        <v>677</v>
      </c>
      <c r="C62" s="636" t="s">
        <v>43</v>
      </c>
      <c r="D62" s="636"/>
      <c r="E62" s="636" t="s">
        <v>42</v>
      </c>
      <c r="F62" s="636" t="s">
        <v>41</v>
      </c>
      <c r="G62" s="636"/>
      <c r="H62" s="636" t="s">
        <v>40</v>
      </c>
      <c r="I62" s="636" t="s">
        <v>159</v>
      </c>
      <c r="J62" s="636"/>
      <c r="K62" s="636" t="s">
        <v>38</v>
      </c>
      <c r="L62" s="636" t="s">
        <v>37</v>
      </c>
      <c r="M62" s="636"/>
      <c r="N62" s="636" t="s">
        <v>36</v>
      </c>
      <c r="O62" s="636" t="s">
        <v>678</v>
      </c>
      <c r="P62" s="636" t="s">
        <v>69</v>
      </c>
      <c r="Q62" s="175"/>
    </row>
    <row r="63" spans="1:17" ht="39" customHeight="1">
      <c r="A63" s="634"/>
      <c r="B63" s="634"/>
      <c r="C63" s="636" t="s">
        <v>42</v>
      </c>
      <c r="D63" s="636"/>
      <c r="E63" s="636"/>
      <c r="F63" s="636" t="s">
        <v>40</v>
      </c>
      <c r="G63" s="636"/>
      <c r="H63" s="636"/>
      <c r="I63" s="636" t="s">
        <v>38</v>
      </c>
      <c r="J63" s="636"/>
      <c r="K63" s="636"/>
      <c r="L63" s="636" t="s">
        <v>36</v>
      </c>
      <c r="M63" s="636"/>
      <c r="N63" s="636"/>
      <c r="O63" s="636"/>
      <c r="P63" s="636"/>
      <c r="Q63" s="175"/>
    </row>
    <row r="64" spans="1:17" ht="39" customHeight="1">
      <c r="A64" s="634"/>
      <c r="B64" s="634"/>
      <c r="C64" s="95" t="s">
        <v>188</v>
      </c>
      <c r="D64" s="95" t="s">
        <v>189</v>
      </c>
      <c r="E64" s="95" t="s">
        <v>9</v>
      </c>
      <c r="F64" s="95" t="s">
        <v>188</v>
      </c>
      <c r="G64" s="95" t="s">
        <v>189</v>
      </c>
      <c r="H64" s="95" t="s">
        <v>9</v>
      </c>
      <c r="I64" s="95" t="s">
        <v>188</v>
      </c>
      <c r="J64" s="95" t="s">
        <v>189</v>
      </c>
      <c r="K64" s="95" t="s">
        <v>9</v>
      </c>
      <c r="L64" s="95" t="s">
        <v>188</v>
      </c>
      <c r="M64" s="95" t="s">
        <v>189</v>
      </c>
      <c r="N64" s="95" t="s">
        <v>9</v>
      </c>
      <c r="O64" s="636"/>
      <c r="P64" s="636"/>
      <c r="Q64" s="175"/>
    </row>
    <row r="65" spans="1:17" ht="39" customHeight="1">
      <c r="A65" s="635"/>
      <c r="B65" s="635"/>
      <c r="C65" s="95" t="s">
        <v>186</v>
      </c>
      <c r="D65" s="95" t="s">
        <v>187</v>
      </c>
      <c r="E65" s="95" t="s">
        <v>8</v>
      </c>
      <c r="F65" s="95" t="s">
        <v>186</v>
      </c>
      <c r="G65" s="95" t="s">
        <v>187</v>
      </c>
      <c r="H65" s="95" t="s">
        <v>8</v>
      </c>
      <c r="I65" s="95" t="s">
        <v>186</v>
      </c>
      <c r="J65" s="95" t="s">
        <v>187</v>
      </c>
      <c r="K65" s="95" t="s">
        <v>8</v>
      </c>
      <c r="L65" s="95" t="s">
        <v>186</v>
      </c>
      <c r="M65" s="95" t="s">
        <v>187</v>
      </c>
      <c r="N65" s="95" t="s">
        <v>8</v>
      </c>
      <c r="O65" s="636"/>
      <c r="P65" s="636"/>
      <c r="Q65" s="175"/>
    </row>
    <row r="66" spans="1:17" s="94" customFormat="1" ht="39" customHeight="1">
      <c r="A66" s="624" t="s">
        <v>586</v>
      </c>
      <c r="B66" s="95" t="s">
        <v>383</v>
      </c>
      <c r="C66" s="82">
        <v>112</v>
      </c>
      <c r="D66" s="82">
        <v>417</v>
      </c>
      <c r="E66" s="82">
        <v>529</v>
      </c>
      <c r="F66" s="82">
        <v>991</v>
      </c>
      <c r="G66" s="82">
        <v>908</v>
      </c>
      <c r="H66" s="82">
        <v>1899</v>
      </c>
      <c r="I66" s="82">
        <v>103</v>
      </c>
      <c r="J66" s="82">
        <v>469</v>
      </c>
      <c r="K66" s="82">
        <v>572</v>
      </c>
      <c r="L66" s="82">
        <v>231</v>
      </c>
      <c r="M66" s="82">
        <v>819</v>
      </c>
      <c r="N66" s="82">
        <v>1050</v>
      </c>
      <c r="O66" s="95" t="s">
        <v>601</v>
      </c>
      <c r="P66" s="624" t="s">
        <v>679</v>
      </c>
    </row>
    <row r="67" spans="1:17" s="94" customFormat="1" ht="39" customHeight="1">
      <c r="A67" s="624"/>
      <c r="B67" s="95" t="s">
        <v>382</v>
      </c>
      <c r="C67" s="82">
        <v>26</v>
      </c>
      <c r="D67" s="82">
        <v>200</v>
      </c>
      <c r="E67" s="82">
        <v>226</v>
      </c>
      <c r="F67" s="82">
        <v>353</v>
      </c>
      <c r="G67" s="82">
        <v>413</v>
      </c>
      <c r="H67" s="82">
        <v>766</v>
      </c>
      <c r="I67" s="82">
        <v>8</v>
      </c>
      <c r="J67" s="82">
        <v>229</v>
      </c>
      <c r="K67" s="82">
        <v>237</v>
      </c>
      <c r="L67" s="82">
        <v>207</v>
      </c>
      <c r="M67" s="82">
        <v>451</v>
      </c>
      <c r="N67" s="82">
        <v>658</v>
      </c>
      <c r="O67" s="95" t="s">
        <v>602</v>
      </c>
      <c r="P67" s="624"/>
    </row>
    <row r="68" spans="1:17" s="94" customFormat="1" ht="39" customHeight="1">
      <c r="A68" s="624"/>
      <c r="B68" s="95" t="s">
        <v>9</v>
      </c>
      <c r="C68" s="79">
        <v>138</v>
      </c>
      <c r="D68" s="79">
        <v>617</v>
      </c>
      <c r="E68" s="79">
        <v>755</v>
      </c>
      <c r="F68" s="79">
        <v>1344</v>
      </c>
      <c r="G68" s="79">
        <v>1321</v>
      </c>
      <c r="H68" s="79">
        <v>2665</v>
      </c>
      <c r="I68" s="79">
        <v>111</v>
      </c>
      <c r="J68" s="79">
        <v>698</v>
      </c>
      <c r="K68" s="79">
        <v>809</v>
      </c>
      <c r="L68" s="79">
        <v>438</v>
      </c>
      <c r="M68" s="79">
        <v>1270</v>
      </c>
      <c r="N68" s="79">
        <v>1708</v>
      </c>
      <c r="O68" s="95" t="s">
        <v>8</v>
      </c>
      <c r="P68" s="624"/>
    </row>
    <row r="69" spans="1:17" s="94" customFormat="1" ht="39" customHeight="1">
      <c r="A69" s="624" t="s">
        <v>587</v>
      </c>
      <c r="B69" s="95" t="s">
        <v>383</v>
      </c>
      <c r="C69" s="82">
        <v>70</v>
      </c>
      <c r="D69" s="82">
        <v>3</v>
      </c>
      <c r="E69" s="82">
        <v>73</v>
      </c>
      <c r="F69" s="82">
        <v>272</v>
      </c>
      <c r="G69" s="82">
        <v>14</v>
      </c>
      <c r="H69" s="82">
        <v>286</v>
      </c>
      <c r="I69" s="82">
        <v>29</v>
      </c>
      <c r="J69" s="82">
        <v>17</v>
      </c>
      <c r="K69" s="82">
        <v>46</v>
      </c>
      <c r="L69" s="82">
        <v>58</v>
      </c>
      <c r="M69" s="82">
        <v>18</v>
      </c>
      <c r="N69" s="82">
        <v>76</v>
      </c>
      <c r="O69" s="95" t="s">
        <v>601</v>
      </c>
      <c r="P69" s="624" t="s">
        <v>591</v>
      </c>
    </row>
    <row r="70" spans="1:17" s="94" customFormat="1" ht="39" customHeight="1">
      <c r="A70" s="624"/>
      <c r="B70" s="95" t="s">
        <v>382</v>
      </c>
      <c r="C70" s="82">
        <v>27</v>
      </c>
      <c r="D70" s="82">
        <v>2</v>
      </c>
      <c r="E70" s="82">
        <v>29</v>
      </c>
      <c r="F70" s="82">
        <v>46</v>
      </c>
      <c r="G70" s="82">
        <v>4</v>
      </c>
      <c r="H70" s="82">
        <v>50</v>
      </c>
      <c r="I70" s="82">
        <v>35</v>
      </c>
      <c r="J70" s="82">
        <v>7</v>
      </c>
      <c r="K70" s="82">
        <v>42</v>
      </c>
      <c r="L70" s="82">
        <v>51</v>
      </c>
      <c r="M70" s="82">
        <v>5</v>
      </c>
      <c r="N70" s="82">
        <v>56</v>
      </c>
      <c r="O70" s="95" t="s">
        <v>602</v>
      </c>
      <c r="P70" s="624"/>
    </row>
    <row r="71" spans="1:17" s="94" customFormat="1" ht="39" customHeight="1">
      <c r="A71" s="624"/>
      <c r="B71" s="95" t="s">
        <v>9</v>
      </c>
      <c r="C71" s="79">
        <v>97</v>
      </c>
      <c r="D71" s="79">
        <v>5</v>
      </c>
      <c r="E71" s="79">
        <v>102</v>
      </c>
      <c r="F71" s="79">
        <v>318</v>
      </c>
      <c r="G71" s="79">
        <v>18</v>
      </c>
      <c r="H71" s="79">
        <v>336</v>
      </c>
      <c r="I71" s="79">
        <v>64</v>
      </c>
      <c r="J71" s="79">
        <v>24</v>
      </c>
      <c r="K71" s="79">
        <v>88</v>
      </c>
      <c r="L71" s="79">
        <v>109</v>
      </c>
      <c r="M71" s="79">
        <v>23</v>
      </c>
      <c r="N71" s="79">
        <v>132</v>
      </c>
      <c r="O71" s="95" t="s">
        <v>8</v>
      </c>
      <c r="P71" s="624"/>
    </row>
    <row r="72" spans="1:17" s="94" customFormat="1" ht="39" customHeight="1">
      <c r="A72" s="624" t="s">
        <v>588</v>
      </c>
      <c r="B72" s="95" t="s">
        <v>383</v>
      </c>
      <c r="C72" s="82">
        <f>C66+C69</f>
        <v>182</v>
      </c>
      <c r="D72" s="475">
        <f t="shared" ref="D72:N72" si="14">D66+D69</f>
        <v>420</v>
      </c>
      <c r="E72" s="475">
        <f t="shared" si="14"/>
        <v>602</v>
      </c>
      <c r="F72" s="475">
        <f t="shared" si="14"/>
        <v>1263</v>
      </c>
      <c r="G72" s="475">
        <f t="shared" si="14"/>
        <v>922</v>
      </c>
      <c r="H72" s="475">
        <f t="shared" si="14"/>
        <v>2185</v>
      </c>
      <c r="I72" s="475">
        <f t="shared" si="14"/>
        <v>132</v>
      </c>
      <c r="J72" s="475">
        <f t="shared" si="14"/>
        <v>486</v>
      </c>
      <c r="K72" s="475">
        <f t="shared" si="14"/>
        <v>618</v>
      </c>
      <c r="L72" s="475">
        <f t="shared" si="14"/>
        <v>289</v>
      </c>
      <c r="M72" s="475">
        <f t="shared" si="14"/>
        <v>837</v>
      </c>
      <c r="N72" s="475">
        <f t="shared" si="14"/>
        <v>1126</v>
      </c>
      <c r="O72" s="95" t="s">
        <v>601</v>
      </c>
      <c r="P72" s="624" t="s">
        <v>680</v>
      </c>
    </row>
    <row r="73" spans="1:17" s="94" customFormat="1" ht="39" customHeight="1">
      <c r="A73" s="624"/>
      <c r="B73" s="95" t="s">
        <v>382</v>
      </c>
      <c r="C73" s="475">
        <f>C67+C70</f>
        <v>53</v>
      </c>
      <c r="D73" s="475">
        <f t="shared" ref="D73:N73" si="15">D67+D70</f>
        <v>202</v>
      </c>
      <c r="E73" s="475">
        <f t="shared" si="15"/>
        <v>255</v>
      </c>
      <c r="F73" s="475">
        <f t="shared" si="15"/>
        <v>399</v>
      </c>
      <c r="G73" s="475">
        <f t="shared" si="15"/>
        <v>417</v>
      </c>
      <c r="H73" s="475">
        <f t="shared" si="15"/>
        <v>816</v>
      </c>
      <c r="I73" s="475">
        <f t="shared" si="15"/>
        <v>43</v>
      </c>
      <c r="J73" s="475">
        <f t="shared" si="15"/>
        <v>236</v>
      </c>
      <c r="K73" s="475">
        <f t="shared" si="15"/>
        <v>279</v>
      </c>
      <c r="L73" s="475">
        <f t="shared" si="15"/>
        <v>258</v>
      </c>
      <c r="M73" s="475">
        <f t="shared" si="15"/>
        <v>456</v>
      </c>
      <c r="N73" s="475">
        <f t="shared" si="15"/>
        <v>714</v>
      </c>
      <c r="O73" s="95" t="s">
        <v>602</v>
      </c>
      <c r="P73" s="624"/>
    </row>
    <row r="74" spans="1:17" s="94" customFormat="1" ht="39" customHeight="1">
      <c r="A74" s="624"/>
      <c r="B74" s="95" t="s">
        <v>9</v>
      </c>
      <c r="C74" s="79">
        <f>C72+C73</f>
        <v>235</v>
      </c>
      <c r="D74" s="474">
        <f t="shared" ref="D74:N74" si="16">D72+D73</f>
        <v>622</v>
      </c>
      <c r="E74" s="474">
        <f t="shared" si="16"/>
        <v>857</v>
      </c>
      <c r="F74" s="474">
        <f t="shared" si="16"/>
        <v>1662</v>
      </c>
      <c r="G74" s="474">
        <f t="shared" si="16"/>
        <v>1339</v>
      </c>
      <c r="H74" s="474">
        <f t="shared" si="16"/>
        <v>3001</v>
      </c>
      <c r="I74" s="474">
        <f t="shared" si="16"/>
        <v>175</v>
      </c>
      <c r="J74" s="474">
        <f t="shared" si="16"/>
        <v>722</v>
      </c>
      <c r="K74" s="474">
        <f t="shared" si="16"/>
        <v>897</v>
      </c>
      <c r="L74" s="474">
        <f t="shared" si="16"/>
        <v>547</v>
      </c>
      <c r="M74" s="474">
        <f t="shared" si="16"/>
        <v>1293</v>
      </c>
      <c r="N74" s="474">
        <f t="shared" si="16"/>
        <v>1840</v>
      </c>
      <c r="O74" s="95" t="s">
        <v>8</v>
      </c>
      <c r="P74" s="624"/>
    </row>
    <row r="75" spans="1:17" ht="39" customHeight="1">
      <c r="A75" s="624" t="s">
        <v>671</v>
      </c>
      <c r="B75" s="95" t="s">
        <v>383</v>
      </c>
      <c r="C75" s="82">
        <v>883</v>
      </c>
      <c r="D75" s="82">
        <v>15</v>
      </c>
      <c r="E75" s="82">
        <v>898</v>
      </c>
      <c r="F75" s="82">
        <v>1075</v>
      </c>
      <c r="G75" s="82">
        <v>5</v>
      </c>
      <c r="H75" s="82">
        <v>1080</v>
      </c>
      <c r="I75" s="82">
        <v>253</v>
      </c>
      <c r="J75" s="82">
        <v>1</v>
      </c>
      <c r="K75" s="82">
        <v>254</v>
      </c>
      <c r="L75" s="82">
        <v>895</v>
      </c>
      <c r="M75" s="82">
        <v>10</v>
      </c>
      <c r="N75" s="82">
        <v>905</v>
      </c>
      <c r="O75" s="95" t="s">
        <v>601</v>
      </c>
      <c r="P75" s="624" t="s">
        <v>185</v>
      </c>
    </row>
    <row r="76" spans="1:17" ht="39" customHeight="1">
      <c r="A76" s="624"/>
      <c r="B76" s="95" t="s">
        <v>382</v>
      </c>
      <c r="C76" s="82">
        <v>870</v>
      </c>
      <c r="D76" s="82">
        <v>547</v>
      </c>
      <c r="E76" s="82">
        <v>1417</v>
      </c>
      <c r="F76" s="82">
        <v>1898</v>
      </c>
      <c r="G76" s="82">
        <v>1288</v>
      </c>
      <c r="H76" s="82">
        <v>3186</v>
      </c>
      <c r="I76" s="82">
        <v>370</v>
      </c>
      <c r="J76" s="82">
        <v>670</v>
      </c>
      <c r="K76" s="82">
        <v>1040</v>
      </c>
      <c r="L76" s="82">
        <v>1291</v>
      </c>
      <c r="M76" s="82">
        <v>898</v>
      </c>
      <c r="N76" s="82">
        <v>2189</v>
      </c>
      <c r="O76" s="95" t="s">
        <v>602</v>
      </c>
      <c r="P76" s="624"/>
    </row>
    <row r="77" spans="1:17" ht="39" customHeight="1">
      <c r="A77" s="624"/>
      <c r="B77" s="95" t="s">
        <v>9</v>
      </c>
      <c r="C77" s="79">
        <v>1753</v>
      </c>
      <c r="D77" s="79">
        <v>562</v>
      </c>
      <c r="E77" s="79">
        <v>2315</v>
      </c>
      <c r="F77" s="79">
        <v>2973</v>
      </c>
      <c r="G77" s="79">
        <v>1293</v>
      </c>
      <c r="H77" s="79">
        <v>4266</v>
      </c>
      <c r="I77" s="79">
        <v>623</v>
      </c>
      <c r="J77" s="79">
        <v>671</v>
      </c>
      <c r="K77" s="79">
        <v>1294</v>
      </c>
      <c r="L77" s="79">
        <v>2186</v>
      </c>
      <c r="M77" s="79">
        <v>908</v>
      </c>
      <c r="N77" s="79">
        <v>3094</v>
      </c>
      <c r="O77" s="95" t="s">
        <v>8</v>
      </c>
      <c r="P77" s="624"/>
    </row>
    <row r="78" spans="1:17" ht="39" customHeight="1">
      <c r="A78" s="624" t="s">
        <v>672</v>
      </c>
      <c r="B78" s="95" t="s">
        <v>383</v>
      </c>
      <c r="C78" s="82">
        <v>0</v>
      </c>
      <c r="D78" s="82">
        <v>0</v>
      </c>
      <c r="E78" s="82">
        <v>0</v>
      </c>
      <c r="F78" s="82">
        <v>0</v>
      </c>
      <c r="G78" s="82">
        <v>0</v>
      </c>
      <c r="H78" s="82">
        <v>0</v>
      </c>
      <c r="I78" s="82">
        <v>0</v>
      </c>
      <c r="J78" s="82">
        <v>0</v>
      </c>
      <c r="K78" s="82">
        <v>0</v>
      </c>
      <c r="L78" s="82">
        <v>0</v>
      </c>
      <c r="M78" s="82">
        <v>0</v>
      </c>
      <c r="N78" s="82">
        <v>0</v>
      </c>
      <c r="O78" s="95" t="s">
        <v>601</v>
      </c>
      <c r="P78" s="624" t="s">
        <v>674</v>
      </c>
    </row>
    <row r="79" spans="1:17" ht="39" customHeight="1">
      <c r="A79" s="624"/>
      <c r="B79" s="95" t="s">
        <v>382</v>
      </c>
      <c r="C79" s="82">
        <v>49</v>
      </c>
      <c r="D79" s="82">
        <v>6</v>
      </c>
      <c r="E79" s="82">
        <v>55</v>
      </c>
      <c r="F79" s="82">
        <v>108</v>
      </c>
      <c r="G79" s="82">
        <v>10</v>
      </c>
      <c r="H79" s="82">
        <v>118</v>
      </c>
      <c r="I79" s="82">
        <v>4</v>
      </c>
      <c r="J79" s="82">
        <v>21</v>
      </c>
      <c r="K79" s="82">
        <v>25</v>
      </c>
      <c r="L79" s="82">
        <v>67</v>
      </c>
      <c r="M79" s="82">
        <v>29</v>
      </c>
      <c r="N79" s="82">
        <v>96</v>
      </c>
      <c r="O79" s="95" t="s">
        <v>602</v>
      </c>
      <c r="P79" s="624"/>
    </row>
    <row r="80" spans="1:17" ht="39" customHeight="1">
      <c r="A80" s="624"/>
      <c r="B80" s="95" t="s">
        <v>9</v>
      </c>
      <c r="C80" s="79">
        <f>C78+C79</f>
        <v>49</v>
      </c>
      <c r="D80" s="474">
        <f t="shared" ref="D80:N80" si="17">D78+D79</f>
        <v>6</v>
      </c>
      <c r="E80" s="474">
        <f t="shared" si="17"/>
        <v>55</v>
      </c>
      <c r="F80" s="474">
        <f t="shared" si="17"/>
        <v>108</v>
      </c>
      <c r="G80" s="474">
        <f t="shared" si="17"/>
        <v>10</v>
      </c>
      <c r="H80" s="474">
        <f t="shared" si="17"/>
        <v>118</v>
      </c>
      <c r="I80" s="474">
        <f t="shared" si="17"/>
        <v>4</v>
      </c>
      <c r="J80" s="474">
        <f t="shared" si="17"/>
        <v>21</v>
      </c>
      <c r="K80" s="474">
        <f t="shared" si="17"/>
        <v>25</v>
      </c>
      <c r="L80" s="474">
        <f t="shared" si="17"/>
        <v>67</v>
      </c>
      <c r="M80" s="474">
        <f t="shared" si="17"/>
        <v>29</v>
      </c>
      <c r="N80" s="474">
        <f t="shared" si="17"/>
        <v>96</v>
      </c>
      <c r="O80" s="95" t="s">
        <v>8</v>
      </c>
      <c r="P80" s="624"/>
    </row>
    <row r="81" spans="1:17" ht="39" customHeight="1">
      <c r="A81" s="624" t="s">
        <v>673</v>
      </c>
      <c r="B81" s="95" t="s">
        <v>383</v>
      </c>
      <c r="C81" s="82">
        <f>C75+C78</f>
        <v>883</v>
      </c>
      <c r="D81" s="475">
        <f t="shared" ref="D81:N81" si="18">D75+D78</f>
        <v>15</v>
      </c>
      <c r="E81" s="475">
        <f t="shared" si="18"/>
        <v>898</v>
      </c>
      <c r="F81" s="475">
        <f t="shared" si="18"/>
        <v>1075</v>
      </c>
      <c r="G81" s="475">
        <f t="shared" si="18"/>
        <v>5</v>
      </c>
      <c r="H81" s="475">
        <f t="shared" si="18"/>
        <v>1080</v>
      </c>
      <c r="I81" s="475">
        <f t="shared" si="18"/>
        <v>253</v>
      </c>
      <c r="J81" s="475">
        <f t="shared" si="18"/>
        <v>1</v>
      </c>
      <c r="K81" s="475">
        <f t="shared" si="18"/>
        <v>254</v>
      </c>
      <c r="L81" s="475">
        <f t="shared" si="18"/>
        <v>895</v>
      </c>
      <c r="M81" s="475">
        <f t="shared" si="18"/>
        <v>10</v>
      </c>
      <c r="N81" s="475">
        <f t="shared" si="18"/>
        <v>905</v>
      </c>
      <c r="O81" s="95" t="s">
        <v>601</v>
      </c>
      <c r="P81" s="624" t="s">
        <v>675</v>
      </c>
    </row>
    <row r="82" spans="1:17" ht="39" customHeight="1">
      <c r="A82" s="624"/>
      <c r="B82" s="95" t="s">
        <v>382</v>
      </c>
      <c r="C82" s="475">
        <f>C76+C79</f>
        <v>919</v>
      </c>
      <c r="D82" s="475">
        <f t="shared" ref="D82:N82" si="19">D76+D79</f>
        <v>553</v>
      </c>
      <c r="E82" s="475">
        <f t="shared" si="19"/>
        <v>1472</v>
      </c>
      <c r="F82" s="475">
        <f t="shared" si="19"/>
        <v>2006</v>
      </c>
      <c r="G82" s="475">
        <f t="shared" si="19"/>
        <v>1298</v>
      </c>
      <c r="H82" s="475">
        <f t="shared" si="19"/>
        <v>3304</v>
      </c>
      <c r="I82" s="475">
        <f t="shared" si="19"/>
        <v>374</v>
      </c>
      <c r="J82" s="475">
        <f t="shared" si="19"/>
        <v>691</v>
      </c>
      <c r="K82" s="475">
        <f t="shared" si="19"/>
        <v>1065</v>
      </c>
      <c r="L82" s="475">
        <f t="shared" si="19"/>
        <v>1358</v>
      </c>
      <c r="M82" s="475">
        <f t="shared" si="19"/>
        <v>927</v>
      </c>
      <c r="N82" s="475">
        <f t="shared" si="19"/>
        <v>2285</v>
      </c>
      <c r="O82" s="95" t="s">
        <v>602</v>
      </c>
      <c r="P82" s="624"/>
    </row>
    <row r="83" spans="1:17" ht="39" customHeight="1">
      <c r="A83" s="624"/>
      <c r="B83" s="95" t="s">
        <v>9</v>
      </c>
      <c r="C83" s="79">
        <f>C81+C82</f>
        <v>1802</v>
      </c>
      <c r="D83" s="474">
        <f t="shared" ref="D83:N83" si="20">D81+D82</f>
        <v>568</v>
      </c>
      <c r="E83" s="474">
        <f t="shared" si="20"/>
        <v>2370</v>
      </c>
      <c r="F83" s="474">
        <f t="shared" si="20"/>
        <v>3081</v>
      </c>
      <c r="G83" s="474">
        <f t="shared" si="20"/>
        <v>1303</v>
      </c>
      <c r="H83" s="474">
        <f t="shared" si="20"/>
        <v>4384</v>
      </c>
      <c r="I83" s="474">
        <f t="shared" si="20"/>
        <v>627</v>
      </c>
      <c r="J83" s="474">
        <f t="shared" si="20"/>
        <v>692</v>
      </c>
      <c r="K83" s="474">
        <f t="shared" si="20"/>
        <v>1319</v>
      </c>
      <c r="L83" s="474">
        <f t="shared" si="20"/>
        <v>2253</v>
      </c>
      <c r="M83" s="474">
        <f t="shared" si="20"/>
        <v>937</v>
      </c>
      <c r="N83" s="474">
        <f t="shared" si="20"/>
        <v>3190</v>
      </c>
      <c r="O83" s="95" t="s">
        <v>8</v>
      </c>
      <c r="P83" s="624"/>
    </row>
    <row r="84" spans="1:17" ht="39" customHeight="1">
      <c r="A84" s="624" t="s">
        <v>589</v>
      </c>
      <c r="B84" s="95" t="s">
        <v>383</v>
      </c>
      <c r="C84" s="82">
        <v>47</v>
      </c>
      <c r="D84" s="82">
        <v>0</v>
      </c>
      <c r="E84" s="82">
        <v>47</v>
      </c>
      <c r="F84" s="82">
        <v>207</v>
      </c>
      <c r="G84" s="82">
        <v>0</v>
      </c>
      <c r="H84" s="82">
        <v>207</v>
      </c>
      <c r="I84" s="82">
        <v>61</v>
      </c>
      <c r="J84" s="82">
        <v>1</v>
      </c>
      <c r="K84" s="82">
        <v>62</v>
      </c>
      <c r="L84" s="82">
        <v>81</v>
      </c>
      <c r="M84" s="82">
        <v>0</v>
      </c>
      <c r="N84" s="82">
        <v>81</v>
      </c>
      <c r="O84" s="95" t="s">
        <v>601</v>
      </c>
      <c r="P84" s="624" t="s">
        <v>681</v>
      </c>
    </row>
    <row r="85" spans="1:17" ht="39" customHeight="1">
      <c r="A85" s="624"/>
      <c r="B85" s="95" t="s">
        <v>382</v>
      </c>
      <c r="C85" s="82">
        <v>17</v>
      </c>
      <c r="D85" s="82">
        <v>0</v>
      </c>
      <c r="E85" s="82">
        <v>17</v>
      </c>
      <c r="F85" s="82">
        <v>83</v>
      </c>
      <c r="G85" s="82">
        <v>0</v>
      </c>
      <c r="H85" s="82">
        <v>83</v>
      </c>
      <c r="I85" s="82">
        <v>24</v>
      </c>
      <c r="J85" s="82">
        <v>0</v>
      </c>
      <c r="K85" s="82">
        <v>24</v>
      </c>
      <c r="L85" s="82">
        <v>39</v>
      </c>
      <c r="M85" s="82">
        <v>0</v>
      </c>
      <c r="N85" s="82">
        <v>39</v>
      </c>
      <c r="O85" s="95" t="s">
        <v>602</v>
      </c>
      <c r="P85" s="624"/>
    </row>
    <row r="86" spans="1:17" ht="39" customHeight="1">
      <c r="A86" s="624"/>
      <c r="B86" s="95" t="s">
        <v>9</v>
      </c>
      <c r="C86" s="79">
        <v>64</v>
      </c>
      <c r="D86" s="79">
        <v>0</v>
      </c>
      <c r="E86" s="79">
        <v>64</v>
      </c>
      <c r="F86" s="79">
        <v>290</v>
      </c>
      <c r="G86" s="79">
        <v>0</v>
      </c>
      <c r="H86" s="79">
        <v>290</v>
      </c>
      <c r="I86" s="79">
        <v>85</v>
      </c>
      <c r="J86" s="79">
        <v>1</v>
      </c>
      <c r="K86" s="79">
        <v>86</v>
      </c>
      <c r="L86" s="79">
        <v>120</v>
      </c>
      <c r="M86" s="79">
        <v>0</v>
      </c>
      <c r="N86" s="79">
        <v>120</v>
      </c>
      <c r="O86" s="95" t="s">
        <v>8</v>
      </c>
      <c r="P86" s="624"/>
    </row>
    <row r="87" spans="1:17" ht="39" customHeight="1">
      <c r="A87" s="624" t="s">
        <v>184</v>
      </c>
      <c r="B87" s="95" t="s">
        <v>383</v>
      </c>
      <c r="C87" s="82">
        <v>1096</v>
      </c>
      <c r="D87" s="82">
        <v>6</v>
      </c>
      <c r="E87" s="82">
        <v>1102</v>
      </c>
      <c r="F87" s="82">
        <v>3186</v>
      </c>
      <c r="G87" s="82">
        <v>13</v>
      </c>
      <c r="H87" s="82">
        <v>3199</v>
      </c>
      <c r="I87" s="82">
        <v>797</v>
      </c>
      <c r="J87" s="82">
        <v>14</v>
      </c>
      <c r="K87" s="82">
        <v>811</v>
      </c>
      <c r="L87" s="82">
        <v>1566</v>
      </c>
      <c r="M87" s="82">
        <v>3</v>
      </c>
      <c r="N87" s="82">
        <v>1569</v>
      </c>
      <c r="O87" s="95" t="s">
        <v>601</v>
      </c>
      <c r="P87" s="624" t="s">
        <v>682</v>
      </c>
    </row>
    <row r="88" spans="1:17" ht="39" customHeight="1">
      <c r="A88" s="624"/>
      <c r="B88" s="95" t="s">
        <v>382</v>
      </c>
      <c r="C88" s="82">
        <v>317</v>
      </c>
      <c r="D88" s="82">
        <v>10</v>
      </c>
      <c r="E88" s="82">
        <v>327</v>
      </c>
      <c r="F88" s="82">
        <v>842</v>
      </c>
      <c r="G88" s="82">
        <v>33</v>
      </c>
      <c r="H88" s="82">
        <v>875</v>
      </c>
      <c r="I88" s="82">
        <v>147</v>
      </c>
      <c r="J88" s="82">
        <v>56</v>
      </c>
      <c r="K88" s="82">
        <v>203</v>
      </c>
      <c r="L88" s="82">
        <v>865</v>
      </c>
      <c r="M88" s="82">
        <v>11</v>
      </c>
      <c r="N88" s="82">
        <v>876</v>
      </c>
      <c r="O88" s="95" t="s">
        <v>602</v>
      </c>
      <c r="P88" s="624"/>
    </row>
    <row r="89" spans="1:17" ht="39" customHeight="1">
      <c r="A89" s="624"/>
      <c r="B89" s="95" t="s">
        <v>9</v>
      </c>
      <c r="C89" s="79">
        <v>1413</v>
      </c>
      <c r="D89" s="79">
        <v>16</v>
      </c>
      <c r="E89" s="79">
        <v>1429</v>
      </c>
      <c r="F89" s="79">
        <v>4028</v>
      </c>
      <c r="G89" s="79">
        <v>46</v>
      </c>
      <c r="H89" s="79">
        <v>4074</v>
      </c>
      <c r="I89" s="79">
        <v>944</v>
      </c>
      <c r="J89" s="79">
        <v>70</v>
      </c>
      <c r="K89" s="79">
        <v>1014</v>
      </c>
      <c r="L89" s="79">
        <v>2431</v>
      </c>
      <c r="M89" s="79">
        <v>14</v>
      </c>
      <c r="N89" s="79">
        <v>2445</v>
      </c>
      <c r="O89" s="95" t="s">
        <v>8</v>
      </c>
      <c r="P89" s="624"/>
    </row>
    <row r="90" spans="1:17" ht="39" customHeight="1">
      <c r="A90" s="731" t="s">
        <v>849</v>
      </c>
      <c r="B90" s="732"/>
      <c r="C90" s="732"/>
      <c r="D90" s="732"/>
      <c r="E90" s="732"/>
      <c r="F90" s="732"/>
      <c r="G90" s="733"/>
      <c r="H90" s="734" t="s">
        <v>850</v>
      </c>
      <c r="I90" s="734"/>
      <c r="J90" s="734"/>
      <c r="K90" s="734"/>
      <c r="L90" s="734"/>
      <c r="M90" s="734"/>
      <c r="N90" s="734"/>
      <c r="O90" s="734"/>
      <c r="P90" s="735"/>
    </row>
    <row r="91" spans="1:17" ht="39" customHeight="1">
      <c r="A91" s="633" t="s">
        <v>71</v>
      </c>
      <c r="B91" s="633" t="s">
        <v>677</v>
      </c>
      <c r="C91" s="636" t="s">
        <v>35</v>
      </c>
      <c r="D91" s="636"/>
      <c r="E91" s="636" t="s">
        <v>158</v>
      </c>
      <c r="F91" s="636" t="s">
        <v>33</v>
      </c>
      <c r="G91" s="636"/>
      <c r="H91" s="636" t="s">
        <v>32</v>
      </c>
      <c r="I91" s="636" t="s">
        <v>31</v>
      </c>
      <c r="J91" s="636"/>
      <c r="K91" s="636" t="s">
        <v>30</v>
      </c>
      <c r="L91" s="636" t="s">
        <v>29</v>
      </c>
      <c r="M91" s="636"/>
      <c r="N91" s="636" t="s">
        <v>28</v>
      </c>
      <c r="O91" s="636" t="s">
        <v>678</v>
      </c>
      <c r="P91" s="636" t="s">
        <v>69</v>
      </c>
      <c r="Q91" s="175"/>
    </row>
    <row r="92" spans="1:17" ht="39" customHeight="1">
      <c r="A92" s="634"/>
      <c r="B92" s="634"/>
      <c r="C92" s="636" t="s">
        <v>158</v>
      </c>
      <c r="D92" s="636"/>
      <c r="E92" s="636"/>
      <c r="F92" s="636" t="s">
        <v>1527</v>
      </c>
      <c r="G92" s="636"/>
      <c r="H92" s="636"/>
      <c r="I92" s="636" t="s">
        <v>30</v>
      </c>
      <c r="J92" s="636"/>
      <c r="K92" s="636"/>
      <c r="L92" s="636" t="s">
        <v>28</v>
      </c>
      <c r="M92" s="636"/>
      <c r="N92" s="636"/>
      <c r="O92" s="636"/>
      <c r="P92" s="636"/>
      <c r="Q92" s="175"/>
    </row>
    <row r="93" spans="1:17" ht="39" customHeight="1">
      <c r="A93" s="634"/>
      <c r="B93" s="634"/>
      <c r="C93" s="95" t="s">
        <v>188</v>
      </c>
      <c r="D93" s="95" t="s">
        <v>189</v>
      </c>
      <c r="E93" s="95" t="s">
        <v>9</v>
      </c>
      <c r="F93" s="95" t="s">
        <v>188</v>
      </c>
      <c r="G93" s="95" t="s">
        <v>189</v>
      </c>
      <c r="H93" s="95" t="s">
        <v>9</v>
      </c>
      <c r="I93" s="95" t="s">
        <v>188</v>
      </c>
      <c r="J93" s="95" t="s">
        <v>189</v>
      </c>
      <c r="K93" s="95" t="s">
        <v>9</v>
      </c>
      <c r="L93" s="95" t="s">
        <v>188</v>
      </c>
      <c r="M93" s="95" t="s">
        <v>189</v>
      </c>
      <c r="N93" s="95" t="s">
        <v>9</v>
      </c>
      <c r="O93" s="636"/>
      <c r="P93" s="636"/>
      <c r="Q93" s="175"/>
    </row>
    <row r="94" spans="1:17" ht="39" customHeight="1">
      <c r="A94" s="635"/>
      <c r="B94" s="635"/>
      <c r="C94" s="95" t="s">
        <v>186</v>
      </c>
      <c r="D94" s="95" t="s">
        <v>187</v>
      </c>
      <c r="E94" s="95" t="s">
        <v>8</v>
      </c>
      <c r="F94" s="95" t="s">
        <v>186</v>
      </c>
      <c r="G94" s="95" t="s">
        <v>187</v>
      </c>
      <c r="H94" s="95" t="s">
        <v>8</v>
      </c>
      <c r="I94" s="95" t="s">
        <v>186</v>
      </c>
      <c r="J94" s="95" t="s">
        <v>187</v>
      </c>
      <c r="K94" s="95" t="s">
        <v>8</v>
      </c>
      <c r="L94" s="95" t="s">
        <v>186</v>
      </c>
      <c r="M94" s="95" t="s">
        <v>187</v>
      </c>
      <c r="N94" s="95" t="s">
        <v>8</v>
      </c>
      <c r="O94" s="636"/>
      <c r="P94" s="636"/>
      <c r="Q94" s="175"/>
    </row>
    <row r="95" spans="1:17" s="94" customFormat="1" ht="39" customHeight="1">
      <c r="A95" s="624" t="s">
        <v>586</v>
      </c>
      <c r="B95" s="95" t="s">
        <v>383</v>
      </c>
      <c r="C95" s="82">
        <v>287</v>
      </c>
      <c r="D95" s="82">
        <v>714</v>
      </c>
      <c r="E95" s="82">
        <v>1001</v>
      </c>
      <c r="F95" s="82">
        <v>154</v>
      </c>
      <c r="G95" s="82">
        <v>553</v>
      </c>
      <c r="H95" s="82">
        <v>707</v>
      </c>
      <c r="I95" s="82">
        <v>552</v>
      </c>
      <c r="J95" s="82">
        <v>892</v>
      </c>
      <c r="K95" s="82">
        <v>1444</v>
      </c>
      <c r="L95" s="82">
        <v>157</v>
      </c>
      <c r="M95" s="82">
        <v>746</v>
      </c>
      <c r="N95" s="82">
        <v>903</v>
      </c>
      <c r="O95" s="95" t="s">
        <v>601</v>
      </c>
      <c r="P95" s="624" t="s">
        <v>679</v>
      </c>
    </row>
    <row r="96" spans="1:17" s="94" customFormat="1" ht="39" customHeight="1">
      <c r="A96" s="624"/>
      <c r="B96" s="95" t="s">
        <v>382</v>
      </c>
      <c r="C96" s="82">
        <v>152</v>
      </c>
      <c r="D96" s="82">
        <v>384</v>
      </c>
      <c r="E96" s="82">
        <v>536</v>
      </c>
      <c r="F96" s="82">
        <v>125</v>
      </c>
      <c r="G96" s="82">
        <v>245</v>
      </c>
      <c r="H96" s="82">
        <v>370</v>
      </c>
      <c r="I96" s="82">
        <v>280</v>
      </c>
      <c r="J96" s="82">
        <v>381</v>
      </c>
      <c r="K96" s="82">
        <v>661</v>
      </c>
      <c r="L96" s="82">
        <v>36</v>
      </c>
      <c r="M96" s="82">
        <v>279</v>
      </c>
      <c r="N96" s="82">
        <v>315</v>
      </c>
      <c r="O96" s="95" t="s">
        <v>602</v>
      </c>
      <c r="P96" s="624"/>
    </row>
    <row r="97" spans="1:16" s="94" customFormat="1" ht="39" customHeight="1">
      <c r="A97" s="624"/>
      <c r="B97" s="95" t="s">
        <v>9</v>
      </c>
      <c r="C97" s="79">
        <v>439</v>
      </c>
      <c r="D97" s="79">
        <v>1098</v>
      </c>
      <c r="E97" s="79">
        <v>1537</v>
      </c>
      <c r="F97" s="79">
        <v>279</v>
      </c>
      <c r="G97" s="79">
        <v>798</v>
      </c>
      <c r="H97" s="79">
        <v>1077</v>
      </c>
      <c r="I97" s="79">
        <v>832</v>
      </c>
      <c r="J97" s="79">
        <v>1273</v>
      </c>
      <c r="K97" s="79">
        <v>2105</v>
      </c>
      <c r="L97" s="79">
        <v>193</v>
      </c>
      <c r="M97" s="79">
        <v>1025</v>
      </c>
      <c r="N97" s="79">
        <v>1218</v>
      </c>
      <c r="O97" s="95" t="s">
        <v>8</v>
      </c>
      <c r="P97" s="624"/>
    </row>
    <row r="98" spans="1:16" s="94" customFormat="1" ht="39" customHeight="1">
      <c r="A98" s="624" t="s">
        <v>587</v>
      </c>
      <c r="B98" s="95" t="s">
        <v>383</v>
      </c>
      <c r="C98" s="82">
        <v>56</v>
      </c>
      <c r="D98" s="82">
        <v>25</v>
      </c>
      <c r="E98" s="82">
        <v>81</v>
      </c>
      <c r="F98" s="82">
        <v>43</v>
      </c>
      <c r="G98" s="82">
        <v>31</v>
      </c>
      <c r="H98" s="82">
        <v>74</v>
      </c>
      <c r="I98" s="82">
        <v>88</v>
      </c>
      <c r="J98" s="82">
        <v>11</v>
      </c>
      <c r="K98" s="82">
        <v>99</v>
      </c>
      <c r="L98" s="82">
        <v>54</v>
      </c>
      <c r="M98" s="82">
        <v>7</v>
      </c>
      <c r="N98" s="82">
        <v>61</v>
      </c>
      <c r="O98" s="95" t="s">
        <v>601</v>
      </c>
      <c r="P98" s="624" t="s">
        <v>591</v>
      </c>
    </row>
    <row r="99" spans="1:16" s="94" customFormat="1" ht="39" customHeight="1">
      <c r="A99" s="624"/>
      <c r="B99" s="95" t="s">
        <v>382</v>
      </c>
      <c r="C99" s="82">
        <v>40</v>
      </c>
      <c r="D99" s="82">
        <v>4</v>
      </c>
      <c r="E99" s="82">
        <v>44</v>
      </c>
      <c r="F99" s="82">
        <v>44</v>
      </c>
      <c r="G99" s="82">
        <v>5</v>
      </c>
      <c r="H99" s="82">
        <v>49</v>
      </c>
      <c r="I99" s="82">
        <v>52</v>
      </c>
      <c r="J99" s="82">
        <v>4</v>
      </c>
      <c r="K99" s="82">
        <v>56</v>
      </c>
      <c r="L99" s="82">
        <v>17</v>
      </c>
      <c r="M99" s="82">
        <v>1</v>
      </c>
      <c r="N99" s="82">
        <v>18</v>
      </c>
      <c r="O99" s="95" t="s">
        <v>602</v>
      </c>
      <c r="P99" s="624"/>
    </row>
    <row r="100" spans="1:16" s="94" customFormat="1" ht="39" customHeight="1">
      <c r="A100" s="624"/>
      <c r="B100" s="95" t="s">
        <v>9</v>
      </c>
      <c r="C100" s="79">
        <v>96</v>
      </c>
      <c r="D100" s="79">
        <v>29</v>
      </c>
      <c r="E100" s="79">
        <v>125</v>
      </c>
      <c r="F100" s="79">
        <v>87</v>
      </c>
      <c r="G100" s="79">
        <v>36</v>
      </c>
      <c r="H100" s="79">
        <v>123</v>
      </c>
      <c r="I100" s="79">
        <v>140</v>
      </c>
      <c r="J100" s="79">
        <v>15</v>
      </c>
      <c r="K100" s="79">
        <v>155</v>
      </c>
      <c r="L100" s="79">
        <v>71</v>
      </c>
      <c r="M100" s="79">
        <v>8</v>
      </c>
      <c r="N100" s="79">
        <v>79</v>
      </c>
      <c r="O100" s="95" t="s">
        <v>8</v>
      </c>
      <c r="P100" s="624"/>
    </row>
    <row r="101" spans="1:16" s="94" customFormat="1" ht="39" customHeight="1">
      <c r="A101" s="624" t="s">
        <v>588</v>
      </c>
      <c r="B101" s="95" t="s">
        <v>383</v>
      </c>
      <c r="C101" s="82">
        <f>C95+C98</f>
        <v>343</v>
      </c>
      <c r="D101" s="475">
        <f t="shared" ref="D101:N101" si="21">D95+D98</f>
        <v>739</v>
      </c>
      <c r="E101" s="475">
        <f t="shared" si="21"/>
        <v>1082</v>
      </c>
      <c r="F101" s="475">
        <f t="shared" si="21"/>
        <v>197</v>
      </c>
      <c r="G101" s="475">
        <f t="shared" si="21"/>
        <v>584</v>
      </c>
      <c r="H101" s="475">
        <f t="shared" si="21"/>
        <v>781</v>
      </c>
      <c r="I101" s="475">
        <f t="shared" si="21"/>
        <v>640</v>
      </c>
      <c r="J101" s="475">
        <f t="shared" si="21"/>
        <v>903</v>
      </c>
      <c r="K101" s="475">
        <f t="shared" si="21"/>
        <v>1543</v>
      </c>
      <c r="L101" s="475">
        <f t="shared" si="21"/>
        <v>211</v>
      </c>
      <c r="M101" s="475">
        <f t="shared" si="21"/>
        <v>753</v>
      </c>
      <c r="N101" s="475">
        <f t="shared" si="21"/>
        <v>964</v>
      </c>
      <c r="O101" s="95" t="s">
        <v>601</v>
      </c>
      <c r="P101" s="624" t="s">
        <v>680</v>
      </c>
    </row>
    <row r="102" spans="1:16" s="94" customFormat="1" ht="39" customHeight="1">
      <c r="A102" s="624"/>
      <c r="B102" s="95" t="s">
        <v>382</v>
      </c>
      <c r="C102" s="475">
        <f>C96+C99</f>
        <v>192</v>
      </c>
      <c r="D102" s="475">
        <f t="shared" ref="D102:N102" si="22">D96+D99</f>
        <v>388</v>
      </c>
      <c r="E102" s="475">
        <f t="shared" si="22"/>
        <v>580</v>
      </c>
      <c r="F102" s="475">
        <f t="shared" si="22"/>
        <v>169</v>
      </c>
      <c r="G102" s="475">
        <f t="shared" si="22"/>
        <v>250</v>
      </c>
      <c r="H102" s="475">
        <f t="shared" si="22"/>
        <v>419</v>
      </c>
      <c r="I102" s="475">
        <f t="shared" si="22"/>
        <v>332</v>
      </c>
      <c r="J102" s="475">
        <f t="shared" si="22"/>
        <v>385</v>
      </c>
      <c r="K102" s="475">
        <f t="shared" si="22"/>
        <v>717</v>
      </c>
      <c r="L102" s="475">
        <f t="shared" si="22"/>
        <v>53</v>
      </c>
      <c r="M102" s="475">
        <f t="shared" si="22"/>
        <v>280</v>
      </c>
      <c r="N102" s="475">
        <f t="shared" si="22"/>
        <v>333</v>
      </c>
      <c r="O102" s="95" t="s">
        <v>602</v>
      </c>
      <c r="P102" s="624"/>
    </row>
    <row r="103" spans="1:16" s="94" customFormat="1" ht="39" customHeight="1">
      <c r="A103" s="624"/>
      <c r="B103" s="95" t="s">
        <v>9</v>
      </c>
      <c r="C103" s="79">
        <f>C101+C102</f>
        <v>535</v>
      </c>
      <c r="D103" s="474">
        <f t="shared" ref="D103:N103" si="23">D101+D102</f>
        <v>1127</v>
      </c>
      <c r="E103" s="474">
        <f t="shared" si="23"/>
        <v>1662</v>
      </c>
      <c r="F103" s="474">
        <f t="shared" si="23"/>
        <v>366</v>
      </c>
      <c r="G103" s="474">
        <f t="shared" si="23"/>
        <v>834</v>
      </c>
      <c r="H103" s="474">
        <f t="shared" si="23"/>
        <v>1200</v>
      </c>
      <c r="I103" s="474">
        <f t="shared" si="23"/>
        <v>972</v>
      </c>
      <c r="J103" s="474">
        <f t="shared" si="23"/>
        <v>1288</v>
      </c>
      <c r="K103" s="474">
        <f t="shared" si="23"/>
        <v>2260</v>
      </c>
      <c r="L103" s="474">
        <f t="shared" si="23"/>
        <v>264</v>
      </c>
      <c r="M103" s="474">
        <f t="shared" si="23"/>
        <v>1033</v>
      </c>
      <c r="N103" s="474">
        <f t="shared" si="23"/>
        <v>1297</v>
      </c>
      <c r="O103" s="95" t="s">
        <v>8</v>
      </c>
      <c r="P103" s="624"/>
    </row>
    <row r="104" spans="1:16" ht="39" customHeight="1">
      <c r="A104" s="624" t="s">
        <v>671</v>
      </c>
      <c r="B104" s="95" t="s">
        <v>383</v>
      </c>
      <c r="C104" s="82">
        <v>911</v>
      </c>
      <c r="D104" s="82">
        <v>6</v>
      </c>
      <c r="E104" s="82">
        <v>917</v>
      </c>
      <c r="F104" s="82">
        <v>520</v>
      </c>
      <c r="G104" s="82">
        <v>10</v>
      </c>
      <c r="H104" s="82">
        <v>530</v>
      </c>
      <c r="I104" s="82">
        <v>926</v>
      </c>
      <c r="J104" s="82">
        <v>15</v>
      </c>
      <c r="K104" s="82">
        <v>941</v>
      </c>
      <c r="L104" s="82">
        <v>1031</v>
      </c>
      <c r="M104" s="82">
        <v>5</v>
      </c>
      <c r="N104" s="82">
        <v>1036</v>
      </c>
      <c r="O104" s="95" t="s">
        <v>601</v>
      </c>
      <c r="P104" s="624" t="s">
        <v>185</v>
      </c>
    </row>
    <row r="105" spans="1:16" ht="39" customHeight="1">
      <c r="A105" s="624"/>
      <c r="B105" s="95" t="s">
        <v>382</v>
      </c>
      <c r="C105" s="82">
        <v>1050</v>
      </c>
      <c r="D105" s="82">
        <v>856</v>
      </c>
      <c r="E105" s="82">
        <v>1906</v>
      </c>
      <c r="F105" s="82">
        <v>1306</v>
      </c>
      <c r="G105" s="82">
        <v>580</v>
      </c>
      <c r="H105" s="82">
        <v>1886</v>
      </c>
      <c r="I105" s="82">
        <v>2746</v>
      </c>
      <c r="J105" s="82">
        <v>784</v>
      </c>
      <c r="K105" s="82">
        <v>3530</v>
      </c>
      <c r="L105" s="82">
        <v>228</v>
      </c>
      <c r="M105" s="82">
        <v>1389</v>
      </c>
      <c r="N105" s="82">
        <v>1617</v>
      </c>
      <c r="O105" s="95" t="s">
        <v>602</v>
      </c>
      <c r="P105" s="624"/>
    </row>
    <row r="106" spans="1:16" ht="39" customHeight="1">
      <c r="A106" s="624"/>
      <c r="B106" s="95" t="s">
        <v>9</v>
      </c>
      <c r="C106" s="79">
        <v>1961</v>
      </c>
      <c r="D106" s="79">
        <v>862</v>
      </c>
      <c r="E106" s="79">
        <v>2823</v>
      </c>
      <c r="F106" s="79">
        <v>1826</v>
      </c>
      <c r="G106" s="79">
        <v>590</v>
      </c>
      <c r="H106" s="79">
        <v>2416</v>
      </c>
      <c r="I106" s="79">
        <v>3672</v>
      </c>
      <c r="J106" s="79">
        <v>799</v>
      </c>
      <c r="K106" s="79">
        <v>4471</v>
      </c>
      <c r="L106" s="79">
        <v>1259</v>
      </c>
      <c r="M106" s="79">
        <v>1394</v>
      </c>
      <c r="N106" s="79">
        <v>2653</v>
      </c>
      <c r="O106" s="95" t="s">
        <v>8</v>
      </c>
      <c r="P106" s="624"/>
    </row>
    <row r="107" spans="1:16" ht="39" customHeight="1">
      <c r="A107" s="624" t="s">
        <v>672</v>
      </c>
      <c r="B107" s="95" t="s">
        <v>383</v>
      </c>
      <c r="C107" s="82">
        <v>0</v>
      </c>
      <c r="D107" s="82">
        <v>0</v>
      </c>
      <c r="E107" s="82">
        <v>0</v>
      </c>
      <c r="F107" s="82">
        <v>0</v>
      </c>
      <c r="G107" s="82">
        <v>0</v>
      </c>
      <c r="H107" s="82">
        <v>0</v>
      </c>
      <c r="I107" s="82">
        <v>0</v>
      </c>
      <c r="J107" s="82">
        <v>0</v>
      </c>
      <c r="K107" s="82">
        <v>0</v>
      </c>
      <c r="L107" s="82">
        <v>0</v>
      </c>
      <c r="M107" s="82">
        <v>0</v>
      </c>
      <c r="N107" s="82">
        <v>0</v>
      </c>
      <c r="O107" s="95" t="s">
        <v>601</v>
      </c>
      <c r="P107" s="624" t="s">
        <v>674</v>
      </c>
    </row>
    <row r="108" spans="1:16" ht="39" customHeight="1">
      <c r="A108" s="624"/>
      <c r="B108" s="95" t="s">
        <v>382</v>
      </c>
      <c r="C108" s="82">
        <v>44</v>
      </c>
      <c r="D108" s="82">
        <v>10</v>
      </c>
      <c r="E108" s="82">
        <v>54</v>
      </c>
      <c r="F108" s="82">
        <v>76</v>
      </c>
      <c r="G108" s="82">
        <v>10</v>
      </c>
      <c r="H108" s="82">
        <v>86</v>
      </c>
      <c r="I108" s="82">
        <v>76</v>
      </c>
      <c r="J108" s="82">
        <v>11</v>
      </c>
      <c r="K108" s="82">
        <v>87</v>
      </c>
      <c r="L108" s="82">
        <v>37</v>
      </c>
      <c r="M108" s="82">
        <v>16</v>
      </c>
      <c r="N108" s="82">
        <v>53</v>
      </c>
      <c r="O108" s="95" t="s">
        <v>602</v>
      </c>
      <c r="P108" s="624"/>
    </row>
    <row r="109" spans="1:16" ht="39" customHeight="1">
      <c r="A109" s="624"/>
      <c r="B109" s="95" t="s">
        <v>9</v>
      </c>
      <c r="C109" s="79">
        <f>C107+C108</f>
        <v>44</v>
      </c>
      <c r="D109" s="474">
        <f t="shared" ref="D109:N109" si="24">D107+D108</f>
        <v>10</v>
      </c>
      <c r="E109" s="474">
        <f t="shared" si="24"/>
        <v>54</v>
      </c>
      <c r="F109" s="474">
        <f t="shared" si="24"/>
        <v>76</v>
      </c>
      <c r="G109" s="474">
        <f t="shared" si="24"/>
        <v>10</v>
      </c>
      <c r="H109" s="474">
        <f t="shared" si="24"/>
        <v>86</v>
      </c>
      <c r="I109" s="474">
        <f t="shared" si="24"/>
        <v>76</v>
      </c>
      <c r="J109" s="474">
        <f t="shared" si="24"/>
        <v>11</v>
      </c>
      <c r="K109" s="474">
        <f t="shared" si="24"/>
        <v>87</v>
      </c>
      <c r="L109" s="474">
        <f t="shared" si="24"/>
        <v>37</v>
      </c>
      <c r="M109" s="474">
        <f t="shared" si="24"/>
        <v>16</v>
      </c>
      <c r="N109" s="474">
        <f t="shared" si="24"/>
        <v>53</v>
      </c>
      <c r="O109" s="95" t="s">
        <v>8</v>
      </c>
      <c r="P109" s="624"/>
    </row>
    <row r="110" spans="1:16" ht="39" customHeight="1">
      <c r="A110" s="624" t="s">
        <v>673</v>
      </c>
      <c r="B110" s="95" t="s">
        <v>383</v>
      </c>
      <c r="C110" s="82">
        <f>C104+C107</f>
        <v>911</v>
      </c>
      <c r="D110" s="475">
        <f t="shared" ref="D110:N110" si="25">D104+D107</f>
        <v>6</v>
      </c>
      <c r="E110" s="475">
        <f t="shared" si="25"/>
        <v>917</v>
      </c>
      <c r="F110" s="475">
        <f t="shared" si="25"/>
        <v>520</v>
      </c>
      <c r="G110" s="475">
        <f t="shared" si="25"/>
        <v>10</v>
      </c>
      <c r="H110" s="475">
        <f t="shared" si="25"/>
        <v>530</v>
      </c>
      <c r="I110" s="475">
        <f t="shared" si="25"/>
        <v>926</v>
      </c>
      <c r="J110" s="475">
        <f t="shared" si="25"/>
        <v>15</v>
      </c>
      <c r="K110" s="475">
        <f t="shared" si="25"/>
        <v>941</v>
      </c>
      <c r="L110" s="475">
        <f t="shared" si="25"/>
        <v>1031</v>
      </c>
      <c r="M110" s="475">
        <f t="shared" si="25"/>
        <v>5</v>
      </c>
      <c r="N110" s="475">
        <f t="shared" si="25"/>
        <v>1036</v>
      </c>
      <c r="O110" s="95" t="s">
        <v>601</v>
      </c>
      <c r="P110" s="624" t="s">
        <v>675</v>
      </c>
    </row>
    <row r="111" spans="1:16" ht="39" customHeight="1">
      <c r="A111" s="624"/>
      <c r="B111" s="95" t="s">
        <v>382</v>
      </c>
      <c r="C111" s="475">
        <f>C105+C108</f>
        <v>1094</v>
      </c>
      <c r="D111" s="475">
        <f t="shared" ref="D111:N111" si="26">D105+D108</f>
        <v>866</v>
      </c>
      <c r="E111" s="475">
        <f t="shared" si="26"/>
        <v>1960</v>
      </c>
      <c r="F111" s="475">
        <f t="shared" si="26"/>
        <v>1382</v>
      </c>
      <c r="G111" s="475">
        <f t="shared" si="26"/>
        <v>590</v>
      </c>
      <c r="H111" s="475">
        <f t="shared" si="26"/>
        <v>1972</v>
      </c>
      <c r="I111" s="475">
        <f t="shared" si="26"/>
        <v>2822</v>
      </c>
      <c r="J111" s="475">
        <f t="shared" si="26"/>
        <v>795</v>
      </c>
      <c r="K111" s="475">
        <f t="shared" si="26"/>
        <v>3617</v>
      </c>
      <c r="L111" s="475">
        <f t="shared" si="26"/>
        <v>265</v>
      </c>
      <c r="M111" s="475">
        <f t="shared" si="26"/>
        <v>1405</v>
      </c>
      <c r="N111" s="475">
        <f t="shared" si="26"/>
        <v>1670</v>
      </c>
      <c r="O111" s="95" t="s">
        <v>602</v>
      </c>
      <c r="P111" s="624"/>
    </row>
    <row r="112" spans="1:16" ht="39" customHeight="1">
      <c r="A112" s="624"/>
      <c r="B112" s="95" t="s">
        <v>9</v>
      </c>
      <c r="C112" s="79">
        <f>C110+C111</f>
        <v>2005</v>
      </c>
      <c r="D112" s="474">
        <f t="shared" ref="D112:N112" si="27">D110+D111</f>
        <v>872</v>
      </c>
      <c r="E112" s="474">
        <f t="shared" si="27"/>
        <v>2877</v>
      </c>
      <c r="F112" s="474">
        <f t="shared" si="27"/>
        <v>1902</v>
      </c>
      <c r="G112" s="474">
        <f t="shared" si="27"/>
        <v>600</v>
      </c>
      <c r="H112" s="474">
        <f t="shared" si="27"/>
        <v>2502</v>
      </c>
      <c r="I112" s="474">
        <f t="shared" si="27"/>
        <v>3748</v>
      </c>
      <c r="J112" s="474">
        <f t="shared" si="27"/>
        <v>810</v>
      </c>
      <c r="K112" s="474">
        <f t="shared" si="27"/>
        <v>4558</v>
      </c>
      <c r="L112" s="474">
        <f t="shared" si="27"/>
        <v>1296</v>
      </c>
      <c r="M112" s="474">
        <f t="shared" si="27"/>
        <v>1410</v>
      </c>
      <c r="N112" s="474">
        <f t="shared" si="27"/>
        <v>2706</v>
      </c>
      <c r="O112" s="95" t="s">
        <v>8</v>
      </c>
      <c r="P112" s="624"/>
    </row>
    <row r="113" spans="1:17" ht="39" customHeight="1">
      <c r="A113" s="624" t="s">
        <v>589</v>
      </c>
      <c r="B113" s="95" t="s">
        <v>383</v>
      </c>
      <c r="C113" s="82">
        <v>97</v>
      </c>
      <c r="D113" s="82">
        <v>0</v>
      </c>
      <c r="E113" s="82">
        <v>97</v>
      </c>
      <c r="F113" s="82">
        <v>57</v>
      </c>
      <c r="G113" s="82">
        <v>0</v>
      </c>
      <c r="H113" s="82">
        <v>57</v>
      </c>
      <c r="I113" s="82">
        <v>164</v>
      </c>
      <c r="J113" s="82">
        <v>0</v>
      </c>
      <c r="K113" s="82">
        <v>164</v>
      </c>
      <c r="L113" s="82">
        <v>135</v>
      </c>
      <c r="M113" s="82">
        <v>0</v>
      </c>
      <c r="N113" s="82">
        <v>135</v>
      </c>
      <c r="O113" s="95" t="s">
        <v>601</v>
      </c>
      <c r="P113" s="624" t="s">
        <v>681</v>
      </c>
    </row>
    <row r="114" spans="1:17" ht="39" customHeight="1">
      <c r="A114" s="624"/>
      <c r="B114" s="95" t="s">
        <v>382</v>
      </c>
      <c r="C114" s="82">
        <v>15</v>
      </c>
      <c r="D114" s="82">
        <v>0</v>
      </c>
      <c r="E114" s="82">
        <v>15</v>
      </c>
      <c r="F114" s="82">
        <v>40</v>
      </c>
      <c r="G114" s="82">
        <v>0</v>
      </c>
      <c r="H114" s="82">
        <v>40</v>
      </c>
      <c r="I114" s="82">
        <v>51</v>
      </c>
      <c r="J114" s="82">
        <v>0</v>
      </c>
      <c r="K114" s="82">
        <v>51</v>
      </c>
      <c r="L114" s="82">
        <v>12</v>
      </c>
      <c r="M114" s="82">
        <v>0</v>
      </c>
      <c r="N114" s="82">
        <v>12</v>
      </c>
      <c r="O114" s="95" t="s">
        <v>602</v>
      </c>
      <c r="P114" s="624"/>
    </row>
    <row r="115" spans="1:17" ht="39" customHeight="1">
      <c r="A115" s="624"/>
      <c r="B115" s="95" t="s">
        <v>9</v>
      </c>
      <c r="C115" s="79">
        <v>112</v>
      </c>
      <c r="D115" s="79">
        <v>0</v>
      </c>
      <c r="E115" s="79">
        <v>112</v>
      </c>
      <c r="F115" s="79">
        <v>97</v>
      </c>
      <c r="G115" s="79">
        <v>0</v>
      </c>
      <c r="H115" s="79">
        <v>97</v>
      </c>
      <c r="I115" s="79">
        <v>215</v>
      </c>
      <c r="J115" s="79">
        <v>0</v>
      </c>
      <c r="K115" s="79">
        <v>215</v>
      </c>
      <c r="L115" s="79">
        <v>147</v>
      </c>
      <c r="M115" s="79">
        <v>0</v>
      </c>
      <c r="N115" s="79">
        <v>147</v>
      </c>
      <c r="O115" s="95" t="s">
        <v>8</v>
      </c>
      <c r="P115" s="624"/>
    </row>
    <row r="116" spans="1:17" ht="39" customHeight="1">
      <c r="A116" s="624" t="s">
        <v>184</v>
      </c>
      <c r="B116" s="95" t="s">
        <v>383</v>
      </c>
      <c r="C116" s="82">
        <v>1973</v>
      </c>
      <c r="D116" s="82">
        <v>21</v>
      </c>
      <c r="E116" s="82">
        <v>1994</v>
      </c>
      <c r="F116" s="82">
        <v>979</v>
      </c>
      <c r="G116" s="82">
        <v>16</v>
      </c>
      <c r="H116" s="82">
        <v>995</v>
      </c>
      <c r="I116" s="82">
        <v>3077</v>
      </c>
      <c r="J116" s="82">
        <v>8</v>
      </c>
      <c r="K116" s="82">
        <v>3085</v>
      </c>
      <c r="L116" s="82">
        <v>2455</v>
      </c>
      <c r="M116" s="82">
        <v>14</v>
      </c>
      <c r="N116" s="82">
        <v>2469</v>
      </c>
      <c r="O116" s="95" t="s">
        <v>601</v>
      </c>
      <c r="P116" s="624" t="s">
        <v>682</v>
      </c>
    </row>
    <row r="117" spans="1:17" ht="39" customHeight="1">
      <c r="A117" s="624"/>
      <c r="B117" s="95" t="s">
        <v>382</v>
      </c>
      <c r="C117" s="82">
        <v>503</v>
      </c>
      <c r="D117" s="82">
        <v>96</v>
      </c>
      <c r="E117" s="82">
        <v>599</v>
      </c>
      <c r="F117" s="82">
        <v>378</v>
      </c>
      <c r="G117" s="82">
        <v>43</v>
      </c>
      <c r="H117" s="82">
        <v>421</v>
      </c>
      <c r="I117" s="82">
        <v>1064</v>
      </c>
      <c r="J117" s="82">
        <v>9</v>
      </c>
      <c r="K117" s="82">
        <v>1073</v>
      </c>
      <c r="L117" s="82">
        <v>161</v>
      </c>
      <c r="M117" s="82">
        <v>47</v>
      </c>
      <c r="N117" s="82">
        <v>208</v>
      </c>
      <c r="O117" s="95" t="s">
        <v>602</v>
      </c>
      <c r="P117" s="624"/>
    </row>
    <row r="118" spans="1:17" ht="39" customHeight="1">
      <c r="A118" s="624"/>
      <c r="B118" s="95" t="s">
        <v>9</v>
      </c>
      <c r="C118" s="79">
        <v>2476</v>
      </c>
      <c r="D118" s="79">
        <v>117</v>
      </c>
      <c r="E118" s="79">
        <v>2593</v>
      </c>
      <c r="F118" s="79">
        <v>1357</v>
      </c>
      <c r="G118" s="79">
        <v>59</v>
      </c>
      <c r="H118" s="79">
        <v>1416</v>
      </c>
      <c r="I118" s="79">
        <v>4141</v>
      </c>
      <c r="J118" s="79">
        <v>17</v>
      </c>
      <c r="K118" s="79">
        <v>4158</v>
      </c>
      <c r="L118" s="79">
        <v>2616</v>
      </c>
      <c r="M118" s="79">
        <v>61</v>
      </c>
      <c r="N118" s="79">
        <v>2677</v>
      </c>
      <c r="O118" s="95" t="s">
        <v>8</v>
      </c>
      <c r="P118" s="624"/>
    </row>
    <row r="119" spans="1:17" ht="39" customHeight="1">
      <c r="A119" s="731" t="s">
        <v>849</v>
      </c>
      <c r="B119" s="732"/>
      <c r="C119" s="732"/>
      <c r="D119" s="732"/>
      <c r="E119" s="732"/>
      <c r="F119" s="732"/>
      <c r="G119" s="733"/>
      <c r="H119" s="734" t="s">
        <v>850</v>
      </c>
      <c r="I119" s="734"/>
      <c r="J119" s="734"/>
      <c r="K119" s="734"/>
      <c r="L119" s="734"/>
      <c r="M119" s="734"/>
      <c r="N119" s="734"/>
      <c r="O119" s="734"/>
      <c r="P119" s="735"/>
    </row>
    <row r="120" spans="1:17" ht="39" customHeight="1">
      <c r="A120" s="633" t="s">
        <v>71</v>
      </c>
      <c r="B120" s="633" t="s">
        <v>677</v>
      </c>
      <c r="C120" s="636" t="s">
        <v>27</v>
      </c>
      <c r="D120" s="636"/>
      <c r="E120" s="636" t="s">
        <v>297</v>
      </c>
      <c r="F120" s="636" t="s">
        <v>25</v>
      </c>
      <c r="G120" s="636"/>
      <c r="H120" s="636" t="s">
        <v>156</v>
      </c>
      <c r="I120" s="636" t="s">
        <v>23</v>
      </c>
      <c r="J120" s="636"/>
      <c r="K120" s="636" t="s">
        <v>22</v>
      </c>
      <c r="L120" s="636" t="s">
        <v>21</v>
      </c>
      <c r="M120" s="636"/>
      <c r="N120" s="636" t="s">
        <v>20</v>
      </c>
      <c r="O120" s="636" t="s">
        <v>678</v>
      </c>
      <c r="P120" s="636" t="s">
        <v>69</v>
      </c>
      <c r="Q120" s="175"/>
    </row>
    <row r="121" spans="1:17" ht="39" customHeight="1">
      <c r="A121" s="634"/>
      <c r="B121" s="634"/>
      <c r="C121" s="636" t="s">
        <v>26</v>
      </c>
      <c r="D121" s="636"/>
      <c r="E121" s="636"/>
      <c r="F121" s="636" t="s">
        <v>24</v>
      </c>
      <c r="G121" s="636"/>
      <c r="H121" s="636"/>
      <c r="I121" s="636" t="s">
        <v>22</v>
      </c>
      <c r="J121" s="636"/>
      <c r="K121" s="636"/>
      <c r="L121" s="636" t="s">
        <v>20</v>
      </c>
      <c r="M121" s="636"/>
      <c r="N121" s="636"/>
      <c r="O121" s="636"/>
      <c r="P121" s="636"/>
      <c r="Q121" s="175"/>
    </row>
    <row r="122" spans="1:17" ht="39" customHeight="1">
      <c r="A122" s="634"/>
      <c r="B122" s="634"/>
      <c r="C122" s="95" t="s">
        <v>188</v>
      </c>
      <c r="D122" s="95" t="s">
        <v>189</v>
      </c>
      <c r="E122" s="95" t="s">
        <v>9</v>
      </c>
      <c r="F122" s="95" t="s">
        <v>188</v>
      </c>
      <c r="G122" s="95" t="s">
        <v>189</v>
      </c>
      <c r="H122" s="95" t="s">
        <v>9</v>
      </c>
      <c r="I122" s="95" t="s">
        <v>188</v>
      </c>
      <c r="J122" s="95" t="s">
        <v>189</v>
      </c>
      <c r="K122" s="95" t="s">
        <v>9</v>
      </c>
      <c r="L122" s="95" t="s">
        <v>188</v>
      </c>
      <c r="M122" s="95" t="s">
        <v>189</v>
      </c>
      <c r="N122" s="95" t="s">
        <v>9</v>
      </c>
      <c r="O122" s="636"/>
      <c r="P122" s="636"/>
      <c r="Q122" s="175"/>
    </row>
    <row r="123" spans="1:17" ht="39" customHeight="1">
      <c r="A123" s="635"/>
      <c r="B123" s="635"/>
      <c r="C123" s="95" t="s">
        <v>186</v>
      </c>
      <c r="D123" s="95" t="s">
        <v>187</v>
      </c>
      <c r="E123" s="95" t="s">
        <v>8</v>
      </c>
      <c r="F123" s="95" t="s">
        <v>186</v>
      </c>
      <c r="G123" s="95" t="s">
        <v>187</v>
      </c>
      <c r="H123" s="95" t="s">
        <v>8</v>
      </c>
      <c r="I123" s="95" t="s">
        <v>186</v>
      </c>
      <c r="J123" s="95" t="s">
        <v>187</v>
      </c>
      <c r="K123" s="95" t="s">
        <v>8</v>
      </c>
      <c r="L123" s="95" t="s">
        <v>186</v>
      </c>
      <c r="M123" s="95" t="s">
        <v>187</v>
      </c>
      <c r="N123" s="95" t="s">
        <v>8</v>
      </c>
      <c r="O123" s="636"/>
      <c r="P123" s="636"/>
      <c r="Q123" s="175"/>
    </row>
    <row r="124" spans="1:17" s="94" customFormat="1" ht="39" customHeight="1">
      <c r="A124" s="624" t="s">
        <v>586</v>
      </c>
      <c r="B124" s="95" t="s">
        <v>383</v>
      </c>
      <c r="C124" s="82">
        <v>259</v>
      </c>
      <c r="D124" s="82">
        <v>568</v>
      </c>
      <c r="E124" s="82">
        <v>827</v>
      </c>
      <c r="F124" s="82">
        <v>236</v>
      </c>
      <c r="G124" s="82">
        <v>598</v>
      </c>
      <c r="H124" s="82">
        <v>834</v>
      </c>
      <c r="I124" s="82">
        <v>61</v>
      </c>
      <c r="J124" s="82">
        <v>243</v>
      </c>
      <c r="K124" s="82">
        <v>304</v>
      </c>
      <c r="L124" s="82">
        <v>79</v>
      </c>
      <c r="M124" s="82">
        <v>307</v>
      </c>
      <c r="N124" s="82">
        <v>386</v>
      </c>
      <c r="O124" s="95" t="s">
        <v>601</v>
      </c>
      <c r="P124" s="624" t="s">
        <v>679</v>
      </c>
    </row>
    <row r="125" spans="1:17" s="94" customFormat="1" ht="39" customHeight="1">
      <c r="A125" s="624"/>
      <c r="B125" s="95" t="s">
        <v>382</v>
      </c>
      <c r="C125" s="82">
        <v>40</v>
      </c>
      <c r="D125" s="82">
        <v>283</v>
      </c>
      <c r="E125" s="82">
        <v>323</v>
      </c>
      <c r="F125" s="82">
        <v>94</v>
      </c>
      <c r="G125" s="82">
        <v>293</v>
      </c>
      <c r="H125" s="82">
        <v>387</v>
      </c>
      <c r="I125" s="82">
        <v>23</v>
      </c>
      <c r="J125" s="82">
        <v>90</v>
      </c>
      <c r="K125" s="82">
        <v>113</v>
      </c>
      <c r="L125" s="82">
        <v>44</v>
      </c>
      <c r="M125" s="82">
        <v>144</v>
      </c>
      <c r="N125" s="82">
        <v>188</v>
      </c>
      <c r="O125" s="95" t="s">
        <v>602</v>
      </c>
      <c r="P125" s="624"/>
    </row>
    <row r="126" spans="1:17" s="94" customFormat="1" ht="39" customHeight="1">
      <c r="A126" s="624"/>
      <c r="B126" s="95" t="s">
        <v>9</v>
      </c>
      <c r="C126" s="79">
        <v>299</v>
      </c>
      <c r="D126" s="79">
        <v>851</v>
      </c>
      <c r="E126" s="79">
        <v>1150</v>
      </c>
      <c r="F126" s="79">
        <v>330</v>
      </c>
      <c r="G126" s="79">
        <v>891</v>
      </c>
      <c r="H126" s="79">
        <v>1221</v>
      </c>
      <c r="I126" s="79">
        <v>84</v>
      </c>
      <c r="J126" s="79">
        <v>333</v>
      </c>
      <c r="K126" s="79">
        <v>417</v>
      </c>
      <c r="L126" s="79">
        <v>123</v>
      </c>
      <c r="M126" s="79">
        <v>451</v>
      </c>
      <c r="N126" s="79">
        <v>574</v>
      </c>
      <c r="O126" s="95" t="s">
        <v>8</v>
      </c>
      <c r="P126" s="624"/>
    </row>
    <row r="127" spans="1:17" s="94" customFormat="1" ht="39" customHeight="1">
      <c r="A127" s="624" t="s">
        <v>587</v>
      </c>
      <c r="B127" s="95" t="s">
        <v>383</v>
      </c>
      <c r="C127" s="82">
        <v>26</v>
      </c>
      <c r="D127" s="82">
        <v>19</v>
      </c>
      <c r="E127" s="82">
        <v>45</v>
      </c>
      <c r="F127" s="82">
        <v>22</v>
      </c>
      <c r="G127" s="82">
        <v>34</v>
      </c>
      <c r="H127" s="82">
        <v>56</v>
      </c>
      <c r="I127" s="82">
        <v>26</v>
      </c>
      <c r="J127" s="82">
        <v>11</v>
      </c>
      <c r="K127" s="82">
        <v>37</v>
      </c>
      <c r="L127" s="82">
        <v>18</v>
      </c>
      <c r="M127" s="82">
        <v>10</v>
      </c>
      <c r="N127" s="82">
        <v>28</v>
      </c>
      <c r="O127" s="95" t="s">
        <v>601</v>
      </c>
      <c r="P127" s="624" t="s">
        <v>591</v>
      </c>
    </row>
    <row r="128" spans="1:17" s="94" customFormat="1" ht="39" customHeight="1">
      <c r="A128" s="624"/>
      <c r="B128" s="95" t="s">
        <v>382</v>
      </c>
      <c r="C128" s="82">
        <v>19</v>
      </c>
      <c r="D128" s="82">
        <v>4</v>
      </c>
      <c r="E128" s="82">
        <v>23</v>
      </c>
      <c r="F128" s="82">
        <v>13</v>
      </c>
      <c r="G128" s="82">
        <v>8</v>
      </c>
      <c r="H128" s="82">
        <v>21</v>
      </c>
      <c r="I128" s="82">
        <v>6</v>
      </c>
      <c r="J128" s="82">
        <v>4</v>
      </c>
      <c r="K128" s="82">
        <v>10</v>
      </c>
      <c r="L128" s="82">
        <v>10</v>
      </c>
      <c r="M128" s="82">
        <v>4</v>
      </c>
      <c r="N128" s="82">
        <v>14</v>
      </c>
      <c r="O128" s="95" t="s">
        <v>602</v>
      </c>
      <c r="P128" s="624"/>
    </row>
    <row r="129" spans="1:16" s="94" customFormat="1" ht="39" customHeight="1">
      <c r="A129" s="624"/>
      <c r="B129" s="95" t="s">
        <v>9</v>
      </c>
      <c r="C129" s="79">
        <v>45</v>
      </c>
      <c r="D129" s="79">
        <v>23</v>
      </c>
      <c r="E129" s="79">
        <v>68</v>
      </c>
      <c r="F129" s="79">
        <v>35</v>
      </c>
      <c r="G129" s="79">
        <v>42</v>
      </c>
      <c r="H129" s="79">
        <v>77</v>
      </c>
      <c r="I129" s="79">
        <v>32</v>
      </c>
      <c r="J129" s="79">
        <v>15</v>
      </c>
      <c r="K129" s="79">
        <v>47</v>
      </c>
      <c r="L129" s="79">
        <v>28</v>
      </c>
      <c r="M129" s="79">
        <v>14</v>
      </c>
      <c r="N129" s="79">
        <v>42</v>
      </c>
      <c r="O129" s="95" t="s">
        <v>8</v>
      </c>
      <c r="P129" s="624"/>
    </row>
    <row r="130" spans="1:16" s="94" customFormat="1" ht="39" customHeight="1">
      <c r="A130" s="624" t="s">
        <v>588</v>
      </c>
      <c r="B130" s="95" t="s">
        <v>383</v>
      </c>
      <c r="C130" s="82">
        <f>C124+C127</f>
        <v>285</v>
      </c>
      <c r="D130" s="475">
        <f t="shared" ref="D130:N130" si="28">D124+D127</f>
        <v>587</v>
      </c>
      <c r="E130" s="475">
        <f t="shared" si="28"/>
        <v>872</v>
      </c>
      <c r="F130" s="475">
        <f t="shared" si="28"/>
        <v>258</v>
      </c>
      <c r="G130" s="475">
        <f t="shared" si="28"/>
        <v>632</v>
      </c>
      <c r="H130" s="475">
        <f t="shared" si="28"/>
        <v>890</v>
      </c>
      <c r="I130" s="475">
        <f t="shared" si="28"/>
        <v>87</v>
      </c>
      <c r="J130" s="475">
        <f t="shared" si="28"/>
        <v>254</v>
      </c>
      <c r="K130" s="475">
        <f t="shared" si="28"/>
        <v>341</v>
      </c>
      <c r="L130" s="475">
        <f t="shared" si="28"/>
        <v>97</v>
      </c>
      <c r="M130" s="475">
        <f t="shared" si="28"/>
        <v>317</v>
      </c>
      <c r="N130" s="475">
        <f t="shared" si="28"/>
        <v>414</v>
      </c>
      <c r="O130" s="95" t="s">
        <v>601</v>
      </c>
      <c r="P130" s="624" t="s">
        <v>680</v>
      </c>
    </row>
    <row r="131" spans="1:16" s="94" customFormat="1" ht="39" customHeight="1">
      <c r="A131" s="624"/>
      <c r="B131" s="95" t="s">
        <v>382</v>
      </c>
      <c r="C131" s="475">
        <f>C125+C128</f>
        <v>59</v>
      </c>
      <c r="D131" s="475">
        <f t="shared" ref="D131:N131" si="29">D125+D128</f>
        <v>287</v>
      </c>
      <c r="E131" s="475">
        <f t="shared" si="29"/>
        <v>346</v>
      </c>
      <c r="F131" s="475">
        <f t="shared" si="29"/>
        <v>107</v>
      </c>
      <c r="G131" s="475">
        <f t="shared" si="29"/>
        <v>301</v>
      </c>
      <c r="H131" s="475">
        <f t="shared" si="29"/>
        <v>408</v>
      </c>
      <c r="I131" s="475">
        <f t="shared" si="29"/>
        <v>29</v>
      </c>
      <c r="J131" s="475">
        <f t="shared" si="29"/>
        <v>94</v>
      </c>
      <c r="K131" s="475">
        <f t="shared" si="29"/>
        <v>123</v>
      </c>
      <c r="L131" s="475">
        <f t="shared" si="29"/>
        <v>54</v>
      </c>
      <c r="M131" s="475">
        <f t="shared" si="29"/>
        <v>148</v>
      </c>
      <c r="N131" s="475">
        <f t="shared" si="29"/>
        <v>202</v>
      </c>
      <c r="O131" s="95" t="s">
        <v>602</v>
      </c>
      <c r="P131" s="624"/>
    </row>
    <row r="132" spans="1:16" s="94" customFormat="1" ht="39" customHeight="1">
      <c r="A132" s="624"/>
      <c r="B132" s="95" t="s">
        <v>9</v>
      </c>
      <c r="C132" s="79">
        <f>C130+C131</f>
        <v>344</v>
      </c>
      <c r="D132" s="474">
        <f t="shared" ref="D132:N132" si="30">D130+D131</f>
        <v>874</v>
      </c>
      <c r="E132" s="474">
        <f t="shared" si="30"/>
        <v>1218</v>
      </c>
      <c r="F132" s="474">
        <f t="shared" si="30"/>
        <v>365</v>
      </c>
      <c r="G132" s="474">
        <f t="shared" si="30"/>
        <v>933</v>
      </c>
      <c r="H132" s="474">
        <f t="shared" si="30"/>
        <v>1298</v>
      </c>
      <c r="I132" s="474">
        <f t="shared" si="30"/>
        <v>116</v>
      </c>
      <c r="J132" s="474">
        <f t="shared" si="30"/>
        <v>348</v>
      </c>
      <c r="K132" s="474">
        <f t="shared" si="30"/>
        <v>464</v>
      </c>
      <c r="L132" s="474">
        <f t="shared" si="30"/>
        <v>151</v>
      </c>
      <c r="M132" s="474">
        <f t="shared" si="30"/>
        <v>465</v>
      </c>
      <c r="N132" s="474">
        <f t="shared" si="30"/>
        <v>616</v>
      </c>
      <c r="O132" s="95" t="s">
        <v>8</v>
      </c>
      <c r="P132" s="624"/>
    </row>
    <row r="133" spans="1:16" ht="39" customHeight="1">
      <c r="A133" s="624" t="s">
        <v>671</v>
      </c>
      <c r="B133" s="95" t="s">
        <v>383</v>
      </c>
      <c r="C133" s="82">
        <v>395</v>
      </c>
      <c r="D133" s="82">
        <v>6</v>
      </c>
      <c r="E133" s="82">
        <v>401</v>
      </c>
      <c r="F133" s="82">
        <v>963</v>
      </c>
      <c r="G133" s="82">
        <v>4</v>
      </c>
      <c r="H133" s="82">
        <v>967</v>
      </c>
      <c r="I133" s="82">
        <v>541</v>
      </c>
      <c r="J133" s="82">
        <v>3</v>
      </c>
      <c r="K133" s="82">
        <v>544</v>
      </c>
      <c r="L133" s="82">
        <v>171</v>
      </c>
      <c r="M133" s="82">
        <v>0</v>
      </c>
      <c r="N133" s="82">
        <v>171</v>
      </c>
      <c r="O133" s="95" t="s">
        <v>601</v>
      </c>
      <c r="P133" s="624" t="s">
        <v>185</v>
      </c>
    </row>
    <row r="134" spans="1:16" ht="39" customHeight="1">
      <c r="A134" s="624"/>
      <c r="B134" s="95" t="s">
        <v>382</v>
      </c>
      <c r="C134" s="82">
        <v>157</v>
      </c>
      <c r="D134" s="82">
        <v>1018</v>
      </c>
      <c r="E134" s="82">
        <v>1175</v>
      </c>
      <c r="F134" s="82">
        <v>1478</v>
      </c>
      <c r="G134" s="82">
        <v>604</v>
      </c>
      <c r="H134" s="82">
        <v>2082</v>
      </c>
      <c r="I134" s="82">
        <v>346</v>
      </c>
      <c r="J134" s="82">
        <v>221</v>
      </c>
      <c r="K134" s="82">
        <v>567</v>
      </c>
      <c r="L134" s="82">
        <v>146</v>
      </c>
      <c r="M134" s="82">
        <v>397</v>
      </c>
      <c r="N134" s="82">
        <v>543</v>
      </c>
      <c r="O134" s="95" t="s">
        <v>602</v>
      </c>
      <c r="P134" s="624"/>
    </row>
    <row r="135" spans="1:16" ht="39" customHeight="1">
      <c r="A135" s="624"/>
      <c r="B135" s="95" t="s">
        <v>9</v>
      </c>
      <c r="C135" s="79">
        <v>552</v>
      </c>
      <c r="D135" s="79">
        <v>1024</v>
      </c>
      <c r="E135" s="79">
        <v>1576</v>
      </c>
      <c r="F135" s="79">
        <v>2441</v>
      </c>
      <c r="G135" s="79">
        <v>608</v>
      </c>
      <c r="H135" s="79">
        <v>3049</v>
      </c>
      <c r="I135" s="79">
        <v>887</v>
      </c>
      <c r="J135" s="79">
        <v>224</v>
      </c>
      <c r="K135" s="79">
        <v>1111</v>
      </c>
      <c r="L135" s="79">
        <v>317</v>
      </c>
      <c r="M135" s="79">
        <v>397</v>
      </c>
      <c r="N135" s="79">
        <v>714</v>
      </c>
      <c r="O135" s="95" t="s">
        <v>8</v>
      </c>
      <c r="P135" s="624"/>
    </row>
    <row r="136" spans="1:16" ht="39" customHeight="1">
      <c r="A136" s="624" t="s">
        <v>672</v>
      </c>
      <c r="B136" s="95" t="s">
        <v>383</v>
      </c>
      <c r="C136" s="82">
        <v>0</v>
      </c>
      <c r="D136" s="82">
        <v>0</v>
      </c>
      <c r="E136" s="82">
        <v>0</v>
      </c>
      <c r="F136" s="82">
        <v>0</v>
      </c>
      <c r="G136" s="82">
        <v>0</v>
      </c>
      <c r="H136" s="82">
        <v>0</v>
      </c>
      <c r="I136" s="82">
        <v>0</v>
      </c>
      <c r="J136" s="82">
        <v>0</v>
      </c>
      <c r="K136" s="82">
        <v>0</v>
      </c>
      <c r="L136" s="82">
        <v>0</v>
      </c>
      <c r="M136" s="82">
        <v>0</v>
      </c>
      <c r="N136" s="82">
        <v>0</v>
      </c>
      <c r="O136" s="95" t="s">
        <v>601</v>
      </c>
      <c r="P136" s="624" t="s">
        <v>674</v>
      </c>
    </row>
    <row r="137" spans="1:16" ht="39" customHeight="1">
      <c r="A137" s="624"/>
      <c r="B137" s="95" t="s">
        <v>382</v>
      </c>
      <c r="C137" s="82">
        <v>9</v>
      </c>
      <c r="D137" s="82">
        <v>35</v>
      </c>
      <c r="E137" s="82">
        <v>44</v>
      </c>
      <c r="F137" s="82">
        <v>35</v>
      </c>
      <c r="G137" s="82">
        <v>6</v>
      </c>
      <c r="H137" s="82">
        <v>41</v>
      </c>
      <c r="I137" s="82">
        <v>2</v>
      </c>
      <c r="J137" s="82">
        <v>6</v>
      </c>
      <c r="K137" s="82">
        <v>8</v>
      </c>
      <c r="L137" s="82">
        <v>21</v>
      </c>
      <c r="M137" s="82">
        <v>9</v>
      </c>
      <c r="N137" s="82">
        <v>30</v>
      </c>
      <c r="O137" s="95" t="s">
        <v>602</v>
      </c>
      <c r="P137" s="624"/>
    </row>
    <row r="138" spans="1:16" ht="39" customHeight="1">
      <c r="A138" s="624"/>
      <c r="B138" s="95" t="s">
        <v>9</v>
      </c>
      <c r="C138" s="79">
        <f>C136+C137</f>
        <v>9</v>
      </c>
      <c r="D138" s="474">
        <f t="shared" ref="D138:N138" si="31">D136+D137</f>
        <v>35</v>
      </c>
      <c r="E138" s="474">
        <f t="shared" si="31"/>
        <v>44</v>
      </c>
      <c r="F138" s="474">
        <f t="shared" si="31"/>
        <v>35</v>
      </c>
      <c r="G138" s="474">
        <f t="shared" si="31"/>
        <v>6</v>
      </c>
      <c r="H138" s="474">
        <f t="shared" si="31"/>
        <v>41</v>
      </c>
      <c r="I138" s="474">
        <f t="shared" si="31"/>
        <v>2</v>
      </c>
      <c r="J138" s="474">
        <f t="shared" si="31"/>
        <v>6</v>
      </c>
      <c r="K138" s="474">
        <f t="shared" si="31"/>
        <v>8</v>
      </c>
      <c r="L138" s="474">
        <f t="shared" si="31"/>
        <v>21</v>
      </c>
      <c r="M138" s="474">
        <f t="shared" si="31"/>
        <v>9</v>
      </c>
      <c r="N138" s="474">
        <f t="shared" si="31"/>
        <v>30</v>
      </c>
      <c r="O138" s="95" t="s">
        <v>8</v>
      </c>
      <c r="P138" s="624"/>
    </row>
    <row r="139" spans="1:16" ht="39" customHeight="1">
      <c r="A139" s="624" t="s">
        <v>673</v>
      </c>
      <c r="B139" s="95" t="s">
        <v>383</v>
      </c>
      <c r="C139" s="82">
        <f>C133+C136</f>
        <v>395</v>
      </c>
      <c r="D139" s="475">
        <f t="shared" ref="D139:N139" si="32">D133+D136</f>
        <v>6</v>
      </c>
      <c r="E139" s="475">
        <f t="shared" si="32"/>
        <v>401</v>
      </c>
      <c r="F139" s="475">
        <f t="shared" si="32"/>
        <v>963</v>
      </c>
      <c r="G139" s="475">
        <f t="shared" si="32"/>
        <v>4</v>
      </c>
      <c r="H139" s="475">
        <f t="shared" si="32"/>
        <v>967</v>
      </c>
      <c r="I139" s="475">
        <f t="shared" si="32"/>
        <v>541</v>
      </c>
      <c r="J139" s="475">
        <f t="shared" si="32"/>
        <v>3</v>
      </c>
      <c r="K139" s="475">
        <f t="shared" si="32"/>
        <v>544</v>
      </c>
      <c r="L139" s="475">
        <f t="shared" si="32"/>
        <v>171</v>
      </c>
      <c r="M139" s="475">
        <f t="shared" si="32"/>
        <v>0</v>
      </c>
      <c r="N139" s="475">
        <f t="shared" si="32"/>
        <v>171</v>
      </c>
      <c r="O139" s="95" t="s">
        <v>601</v>
      </c>
      <c r="P139" s="624" t="s">
        <v>675</v>
      </c>
    </row>
    <row r="140" spans="1:16" ht="39" customHeight="1">
      <c r="A140" s="624"/>
      <c r="B140" s="95" t="s">
        <v>382</v>
      </c>
      <c r="C140" s="475">
        <f>C134+C137</f>
        <v>166</v>
      </c>
      <c r="D140" s="475">
        <f t="shared" ref="D140:N140" si="33">D134+D137</f>
        <v>1053</v>
      </c>
      <c r="E140" s="475">
        <f t="shared" si="33"/>
        <v>1219</v>
      </c>
      <c r="F140" s="475">
        <f t="shared" si="33"/>
        <v>1513</v>
      </c>
      <c r="G140" s="475">
        <f t="shared" si="33"/>
        <v>610</v>
      </c>
      <c r="H140" s="475">
        <f t="shared" si="33"/>
        <v>2123</v>
      </c>
      <c r="I140" s="475">
        <f t="shared" si="33"/>
        <v>348</v>
      </c>
      <c r="J140" s="475">
        <f t="shared" si="33"/>
        <v>227</v>
      </c>
      <c r="K140" s="475">
        <f t="shared" si="33"/>
        <v>575</v>
      </c>
      <c r="L140" s="475">
        <f t="shared" si="33"/>
        <v>167</v>
      </c>
      <c r="M140" s="475">
        <f t="shared" si="33"/>
        <v>406</v>
      </c>
      <c r="N140" s="475">
        <f t="shared" si="33"/>
        <v>573</v>
      </c>
      <c r="O140" s="95" t="s">
        <v>602</v>
      </c>
      <c r="P140" s="624"/>
    </row>
    <row r="141" spans="1:16" ht="39" customHeight="1">
      <c r="A141" s="624"/>
      <c r="B141" s="95" t="s">
        <v>9</v>
      </c>
      <c r="C141" s="79">
        <f>C139+C140</f>
        <v>561</v>
      </c>
      <c r="D141" s="474">
        <f t="shared" ref="D141:N141" si="34">D139+D140</f>
        <v>1059</v>
      </c>
      <c r="E141" s="474">
        <f t="shared" si="34"/>
        <v>1620</v>
      </c>
      <c r="F141" s="474">
        <f t="shared" si="34"/>
        <v>2476</v>
      </c>
      <c r="G141" s="474">
        <f t="shared" si="34"/>
        <v>614</v>
      </c>
      <c r="H141" s="474">
        <f t="shared" si="34"/>
        <v>3090</v>
      </c>
      <c r="I141" s="474">
        <f t="shared" si="34"/>
        <v>889</v>
      </c>
      <c r="J141" s="474">
        <f t="shared" si="34"/>
        <v>230</v>
      </c>
      <c r="K141" s="474">
        <f t="shared" si="34"/>
        <v>1119</v>
      </c>
      <c r="L141" s="474">
        <f t="shared" si="34"/>
        <v>338</v>
      </c>
      <c r="M141" s="474">
        <f t="shared" si="34"/>
        <v>406</v>
      </c>
      <c r="N141" s="474">
        <f t="shared" si="34"/>
        <v>744</v>
      </c>
      <c r="O141" s="95" t="s">
        <v>8</v>
      </c>
      <c r="P141" s="624"/>
    </row>
    <row r="142" spans="1:16" ht="39" customHeight="1">
      <c r="A142" s="624" t="s">
        <v>589</v>
      </c>
      <c r="B142" s="95" t="s">
        <v>383</v>
      </c>
      <c r="C142" s="82">
        <v>48</v>
      </c>
      <c r="D142" s="82">
        <v>0</v>
      </c>
      <c r="E142" s="82">
        <v>48</v>
      </c>
      <c r="F142" s="82">
        <v>51</v>
      </c>
      <c r="G142" s="82">
        <v>0</v>
      </c>
      <c r="H142" s="82">
        <v>51</v>
      </c>
      <c r="I142" s="82">
        <v>23</v>
      </c>
      <c r="J142" s="82">
        <v>0</v>
      </c>
      <c r="K142" s="82">
        <v>23</v>
      </c>
      <c r="L142" s="82">
        <v>31</v>
      </c>
      <c r="M142" s="82">
        <v>0</v>
      </c>
      <c r="N142" s="82">
        <v>31</v>
      </c>
      <c r="O142" s="95" t="s">
        <v>601</v>
      </c>
      <c r="P142" s="624" t="s">
        <v>681</v>
      </c>
    </row>
    <row r="143" spans="1:16" ht="39" customHeight="1">
      <c r="A143" s="624"/>
      <c r="B143" s="95" t="s">
        <v>382</v>
      </c>
      <c r="C143" s="82">
        <v>25</v>
      </c>
      <c r="D143" s="82">
        <v>0</v>
      </c>
      <c r="E143" s="82">
        <v>25</v>
      </c>
      <c r="F143" s="82">
        <v>32</v>
      </c>
      <c r="G143" s="82">
        <v>0</v>
      </c>
      <c r="H143" s="82">
        <v>32</v>
      </c>
      <c r="I143" s="82">
        <v>8</v>
      </c>
      <c r="J143" s="82">
        <v>0</v>
      </c>
      <c r="K143" s="82">
        <v>8</v>
      </c>
      <c r="L143" s="82">
        <v>13</v>
      </c>
      <c r="M143" s="82">
        <v>0</v>
      </c>
      <c r="N143" s="82">
        <v>13</v>
      </c>
      <c r="O143" s="95" t="s">
        <v>602</v>
      </c>
      <c r="P143" s="624"/>
    </row>
    <row r="144" spans="1:16" ht="39" customHeight="1">
      <c r="A144" s="624"/>
      <c r="B144" s="95" t="s">
        <v>9</v>
      </c>
      <c r="C144" s="79">
        <v>73</v>
      </c>
      <c r="D144" s="79">
        <v>0</v>
      </c>
      <c r="E144" s="79">
        <v>73</v>
      </c>
      <c r="F144" s="79">
        <v>83</v>
      </c>
      <c r="G144" s="79">
        <v>0</v>
      </c>
      <c r="H144" s="79">
        <v>83</v>
      </c>
      <c r="I144" s="79">
        <v>31</v>
      </c>
      <c r="J144" s="79">
        <v>0</v>
      </c>
      <c r="K144" s="79">
        <v>31</v>
      </c>
      <c r="L144" s="79">
        <v>44</v>
      </c>
      <c r="M144" s="79">
        <v>0</v>
      </c>
      <c r="N144" s="79">
        <v>44</v>
      </c>
      <c r="O144" s="95" t="s">
        <v>8</v>
      </c>
      <c r="P144" s="624"/>
    </row>
    <row r="145" spans="1:21" ht="39" customHeight="1">
      <c r="A145" s="624" t="s">
        <v>184</v>
      </c>
      <c r="B145" s="95" t="s">
        <v>383</v>
      </c>
      <c r="C145" s="82">
        <v>1098</v>
      </c>
      <c r="D145" s="82">
        <v>7</v>
      </c>
      <c r="E145" s="82">
        <v>1105</v>
      </c>
      <c r="F145" s="82">
        <v>1033</v>
      </c>
      <c r="G145" s="82">
        <v>9</v>
      </c>
      <c r="H145" s="82">
        <v>1042</v>
      </c>
      <c r="I145" s="82">
        <v>635</v>
      </c>
      <c r="J145" s="82">
        <v>5</v>
      </c>
      <c r="K145" s="82">
        <v>640</v>
      </c>
      <c r="L145" s="82">
        <v>631</v>
      </c>
      <c r="M145" s="82">
        <v>0</v>
      </c>
      <c r="N145" s="82">
        <v>631</v>
      </c>
      <c r="O145" s="95" t="s">
        <v>601</v>
      </c>
      <c r="P145" s="624" t="s">
        <v>682</v>
      </c>
    </row>
    <row r="146" spans="1:21" ht="39" customHeight="1">
      <c r="A146" s="624"/>
      <c r="B146" s="95" t="s">
        <v>382</v>
      </c>
      <c r="C146" s="82">
        <v>240</v>
      </c>
      <c r="D146" s="82">
        <v>68</v>
      </c>
      <c r="E146" s="82">
        <v>308</v>
      </c>
      <c r="F146" s="82">
        <v>351</v>
      </c>
      <c r="G146" s="82">
        <v>38</v>
      </c>
      <c r="H146" s="82">
        <v>389</v>
      </c>
      <c r="I146" s="82">
        <v>92</v>
      </c>
      <c r="J146" s="82">
        <v>8</v>
      </c>
      <c r="K146" s="82">
        <v>100</v>
      </c>
      <c r="L146" s="82">
        <v>158</v>
      </c>
      <c r="M146" s="82">
        <v>5</v>
      </c>
      <c r="N146" s="82">
        <v>163</v>
      </c>
      <c r="O146" s="95" t="s">
        <v>602</v>
      </c>
      <c r="P146" s="624"/>
    </row>
    <row r="147" spans="1:21" ht="39" customHeight="1">
      <c r="A147" s="624"/>
      <c r="B147" s="95" t="s">
        <v>9</v>
      </c>
      <c r="C147" s="79">
        <v>1338</v>
      </c>
      <c r="D147" s="79">
        <v>75</v>
      </c>
      <c r="E147" s="79">
        <v>1413</v>
      </c>
      <c r="F147" s="79">
        <v>1384</v>
      </c>
      <c r="G147" s="79">
        <v>47</v>
      </c>
      <c r="H147" s="79">
        <v>1431</v>
      </c>
      <c r="I147" s="79">
        <v>727</v>
      </c>
      <c r="J147" s="79">
        <v>13</v>
      </c>
      <c r="K147" s="79">
        <v>740</v>
      </c>
      <c r="L147" s="79">
        <v>789</v>
      </c>
      <c r="M147" s="79">
        <v>5</v>
      </c>
      <c r="N147" s="79">
        <v>794</v>
      </c>
      <c r="O147" s="95" t="s">
        <v>8</v>
      </c>
      <c r="P147" s="624"/>
    </row>
    <row r="148" spans="1:21" ht="39" customHeight="1">
      <c r="A148" s="731" t="s">
        <v>849</v>
      </c>
      <c r="B148" s="732"/>
      <c r="C148" s="732"/>
      <c r="D148" s="732"/>
      <c r="E148" s="732"/>
      <c r="F148" s="732"/>
      <c r="G148" s="733"/>
      <c r="H148" s="734" t="s">
        <v>850</v>
      </c>
      <c r="I148" s="734"/>
      <c r="J148" s="734"/>
      <c r="K148" s="734"/>
      <c r="L148" s="734"/>
      <c r="M148" s="734"/>
      <c r="N148" s="734"/>
      <c r="O148" s="734"/>
      <c r="P148" s="735"/>
    </row>
    <row r="149" spans="1:21" ht="39" customHeight="1">
      <c r="A149" s="633" t="s">
        <v>71</v>
      </c>
      <c r="B149" s="633" t="s">
        <v>677</v>
      </c>
      <c r="C149" s="740" t="s">
        <v>19</v>
      </c>
      <c r="D149" s="654"/>
      <c r="E149" s="654"/>
      <c r="F149" s="654"/>
      <c r="G149" s="654"/>
      <c r="H149" s="654"/>
      <c r="I149" s="654"/>
      <c r="J149" s="654"/>
      <c r="K149" s="654"/>
      <c r="L149" s="654"/>
      <c r="M149" s="654"/>
      <c r="N149" s="655"/>
      <c r="O149" s="741" t="s">
        <v>678</v>
      </c>
      <c r="P149" s="741" t="s">
        <v>69</v>
      </c>
      <c r="Q149" s="175"/>
    </row>
    <row r="150" spans="1:21" ht="39" customHeight="1">
      <c r="A150" s="634"/>
      <c r="B150" s="634"/>
      <c r="C150" s="740" t="s">
        <v>8</v>
      </c>
      <c r="D150" s="654"/>
      <c r="E150" s="654"/>
      <c r="F150" s="654"/>
      <c r="G150" s="654"/>
      <c r="H150" s="654"/>
      <c r="I150" s="654"/>
      <c r="J150" s="654"/>
      <c r="K150" s="654"/>
      <c r="L150" s="654"/>
      <c r="M150" s="654"/>
      <c r="N150" s="655"/>
      <c r="O150" s="742"/>
      <c r="P150" s="742"/>
      <c r="Q150" s="175"/>
    </row>
    <row r="151" spans="1:21" ht="39" customHeight="1">
      <c r="A151" s="634"/>
      <c r="B151" s="634"/>
      <c r="C151" s="744" t="s">
        <v>188</v>
      </c>
      <c r="D151" s="745"/>
      <c r="E151" s="745"/>
      <c r="F151" s="746"/>
      <c r="G151" s="744" t="s">
        <v>189</v>
      </c>
      <c r="H151" s="745"/>
      <c r="I151" s="745"/>
      <c r="J151" s="746"/>
      <c r="K151" s="744" t="s">
        <v>9</v>
      </c>
      <c r="L151" s="745"/>
      <c r="M151" s="745"/>
      <c r="N151" s="746"/>
      <c r="O151" s="742"/>
      <c r="P151" s="742"/>
      <c r="Q151" s="175"/>
      <c r="R151" s="94"/>
      <c r="S151" s="94"/>
      <c r="T151" s="94"/>
      <c r="U151" s="94"/>
    </row>
    <row r="152" spans="1:21" ht="39" customHeight="1">
      <c r="A152" s="635"/>
      <c r="B152" s="635"/>
      <c r="C152" s="744" t="s">
        <v>595</v>
      </c>
      <c r="D152" s="745"/>
      <c r="E152" s="745"/>
      <c r="F152" s="746"/>
      <c r="G152" s="744" t="s">
        <v>596</v>
      </c>
      <c r="H152" s="745"/>
      <c r="I152" s="745"/>
      <c r="J152" s="746"/>
      <c r="K152" s="744" t="s">
        <v>8</v>
      </c>
      <c r="L152" s="745"/>
      <c r="M152" s="745"/>
      <c r="N152" s="746"/>
      <c r="O152" s="743"/>
      <c r="P152" s="743"/>
      <c r="Q152" s="175"/>
      <c r="R152" s="94"/>
      <c r="S152" s="94"/>
      <c r="T152" s="94"/>
      <c r="U152" s="94"/>
    </row>
    <row r="153" spans="1:21" s="94" customFormat="1" ht="39" customHeight="1">
      <c r="A153" s="736" t="s">
        <v>586</v>
      </c>
      <c r="B153" s="95" t="s">
        <v>383</v>
      </c>
      <c r="C153" s="584">
        <f>C8+F8+I8+L8+C37+F37+I37+L37+C66+F66+I66+L66+C95+F95+I95+L95+C124+F124+I124+L124</f>
        <v>14869</v>
      </c>
      <c r="D153" s="739"/>
      <c r="E153" s="739"/>
      <c r="F153" s="585"/>
      <c r="G153" s="584">
        <f>D8+G8+J8+M8+D37+G37+J37+M37+D66+G66+J66+M66+D95+G95+J95+M95+D124+G124+J124+M124</f>
        <v>15889</v>
      </c>
      <c r="H153" s="739"/>
      <c r="I153" s="739"/>
      <c r="J153" s="585"/>
      <c r="K153" s="584">
        <f>E8+H8+K8+N8+E37+H37+K37+N37+E66+H66+K66+N66+E95+H95+K95+N95+E124+H124+K124+N124</f>
        <v>30758</v>
      </c>
      <c r="L153" s="739"/>
      <c r="M153" s="739"/>
      <c r="N153" s="585"/>
      <c r="O153" s="95" t="s">
        <v>601</v>
      </c>
      <c r="P153" s="736" t="s">
        <v>679</v>
      </c>
      <c r="Q153" s="304"/>
    </row>
    <row r="154" spans="1:21" s="94" customFormat="1" ht="39" customHeight="1">
      <c r="A154" s="737"/>
      <c r="B154" s="95" t="s">
        <v>382</v>
      </c>
      <c r="C154" s="584">
        <f t="shared" ref="C154:C176" si="35">C9+F9+I9+L9+C38+F38+I38+L38+C67+F67+I67+L67+C96+F96+I96+L96+C125+F125+I125+L125</f>
        <v>10012</v>
      </c>
      <c r="D154" s="739"/>
      <c r="E154" s="739"/>
      <c r="F154" s="585"/>
      <c r="G154" s="584">
        <f t="shared" ref="G154:G176" si="36">D9+G9+J9+M9+D38+G38+J38+M38+D67+G67+J67+M67+D96+G96+J96+M96+D125+G125+J125+M125</f>
        <v>7515</v>
      </c>
      <c r="H154" s="739"/>
      <c r="I154" s="739"/>
      <c r="J154" s="585"/>
      <c r="K154" s="584">
        <f t="shared" ref="K154:K176" si="37">E9+H9+K9+N9+E38+H38+K38+N38+E67+H67+K67+N67+E96+H96+K96+N96+E125+H125+K125+N125</f>
        <v>17527</v>
      </c>
      <c r="L154" s="739"/>
      <c r="M154" s="739"/>
      <c r="N154" s="585"/>
      <c r="O154" s="95" t="s">
        <v>602</v>
      </c>
      <c r="P154" s="737"/>
    </row>
    <row r="155" spans="1:21" s="94" customFormat="1" ht="39" customHeight="1">
      <c r="A155" s="738"/>
      <c r="B155" s="95" t="s">
        <v>9</v>
      </c>
      <c r="C155" s="747">
        <f t="shared" si="35"/>
        <v>24881</v>
      </c>
      <c r="D155" s="748"/>
      <c r="E155" s="748"/>
      <c r="F155" s="749"/>
      <c r="G155" s="747">
        <f t="shared" si="36"/>
        <v>23404</v>
      </c>
      <c r="H155" s="748"/>
      <c r="I155" s="748"/>
      <c r="J155" s="749"/>
      <c r="K155" s="747">
        <f t="shared" si="37"/>
        <v>48285</v>
      </c>
      <c r="L155" s="748"/>
      <c r="M155" s="748"/>
      <c r="N155" s="749"/>
      <c r="O155" s="95" t="s">
        <v>8</v>
      </c>
      <c r="P155" s="738"/>
    </row>
    <row r="156" spans="1:21" s="94" customFormat="1" ht="39" customHeight="1">
      <c r="A156" s="736" t="s">
        <v>587</v>
      </c>
      <c r="B156" s="95" t="s">
        <v>383</v>
      </c>
      <c r="C156" s="584">
        <f t="shared" si="35"/>
        <v>2472</v>
      </c>
      <c r="D156" s="739"/>
      <c r="E156" s="739"/>
      <c r="F156" s="585"/>
      <c r="G156" s="584">
        <f t="shared" si="36"/>
        <v>388</v>
      </c>
      <c r="H156" s="739"/>
      <c r="I156" s="739"/>
      <c r="J156" s="585"/>
      <c r="K156" s="584">
        <f t="shared" si="37"/>
        <v>2860</v>
      </c>
      <c r="L156" s="739"/>
      <c r="M156" s="739"/>
      <c r="N156" s="585"/>
      <c r="O156" s="95" t="s">
        <v>601</v>
      </c>
      <c r="P156" s="736" t="s">
        <v>591</v>
      </c>
    </row>
    <row r="157" spans="1:21" s="94" customFormat="1" ht="39" customHeight="1">
      <c r="A157" s="737"/>
      <c r="B157" s="95" t="s">
        <v>382</v>
      </c>
      <c r="C157" s="584">
        <f t="shared" si="35"/>
        <v>1698</v>
      </c>
      <c r="D157" s="739"/>
      <c r="E157" s="739"/>
      <c r="F157" s="585"/>
      <c r="G157" s="584">
        <f t="shared" si="36"/>
        <v>108</v>
      </c>
      <c r="H157" s="739"/>
      <c r="I157" s="739"/>
      <c r="J157" s="585"/>
      <c r="K157" s="584">
        <f t="shared" si="37"/>
        <v>1806</v>
      </c>
      <c r="L157" s="739"/>
      <c r="M157" s="739"/>
      <c r="N157" s="585"/>
      <c r="O157" s="95" t="s">
        <v>602</v>
      </c>
      <c r="P157" s="737"/>
    </row>
    <row r="158" spans="1:21" s="94" customFormat="1" ht="39" customHeight="1">
      <c r="A158" s="738"/>
      <c r="B158" s="95" t="s">
        <v>9</v>
      </c>
      <c r="C158" s="747">
        <f t="shared" si="35"/>
        <v>4170</v>
      </c>
      <c r="D158" s="748"/>
      <c r="E158" s="748"/>
      <c r="F158" s="749"/>
      <c r="G158" s="747">
        <f t="shared" si="36"/>
        <v>496</v>
      </c>
      <c r="H158" s="748"/>
      <c r="I158" s="748"/>
      <c r="J158" s="749"/>
      <c r="K158" s="747">
        <f t="shared" si="37"/>
        <v>4666</v>
      </c>
      <c r="L158" s="748"/>
      <c r="M158" s="748"/>
      <c r="N158" s="749"/>
      <c r="O158" s="95" t="s">
        <v>8</v>
      </c>
      <c r="P158" s="738"/>
    </row>
    <row r="159" spans="1:21" s="94" customFormat="1" ht="39" customHeight="1">
      <c r="A159" s="736" t="s">
        <v>588</v>
      </c>
      <c r="B159" s="95" t="s">
        <v>383</v>
      </c>
      <c r="C159" s="584">
        <f t="shared" si="35"/>
        <v>17341</v>
      </c>
      <c r="D159" s="739"/>
      <c r="E159" s="739"/>
      <c r="F159" s="585"/>
      <c r="G159" s="584">
        <f t="shared" si="36"/>
        <v>16277</v>
      </c>
      <c r="H159" s="739"/>
      <c r="I159" s="739"/>
      <c r="J159" s="585"/>
      <c r="K159" s="584">
        <f t="shared" si="37"/>
        <v>33618</v>
      </c>
      <c r="L159" s="739"/>
      <c r="M159" s="739"/>
      <c r="N159" s="585"/>
      <c r="O159" s="95" t="s">
        <v>601</v>
      </c>
      <c r="P159" s="736" t="s">
        <v>680</v>
      </c>
    </row>
    <row r="160" spans="1:21" s="94" customFormat="1" ht="39" customHeight="1">
      <c r="A160" s="737"/>
      <c r="B160" s="95" t="s">
        <v>382</v>
      </c>
      <c r="C160" s="584">
        <f t="shared" si="35"/>
        <v>11710</v>
      </c>
      <c r="D160" s="739"/>
      <c r="E160" s="739"/>
      <c r="F160" s="585"/>
      <c r="G160" s="584">
        <f t="shared" si="36"/>
        <v>7623</v>
      </c>
      <c r="H160" s="739"/>
      <c r="I160" s="739"/>
      <c r="J160" s="585"/>
      <c r="K160" s="584">
        <f t="shared" si="37"/>
        <v>19333</v>
      </c>
      <c r="L160" s="739"/>
      <c r="M160" s="739"/>
      <c r="N160" s="585"/>
      <c r="O160" s="95" t="s">
        <v>602</v>
      </c>
      <c r="P160" s="737"/>
    </row>
    <row r="161" spans="1:17" s="94" customFormat="1" ht="39" customHeight="1">
      <c r="A161" s="738"/>
      <c r="B161" s="95" t="s">
        <v>9</v>
      </c>
      <c r="C161" s="747">
        <f t="shared" si="35"/>
        <v>29051</v>
      </c>
      <c r="D161" s="748"/>
      <c r="E161" s="748"/>
      <c r="F161" s="749"/>
      <c r="G161" s="747">
        <f t="shared" si="36"/>
        <v>23900</v>
      </c>
      <c r="H161" s="748"/>
      <c r="I161" s="748"/>
      <c r="J161" s="749"/>
      <c r="K161" s="747">
        <f t="shared" si="37"/>
        <v>52951</v>
      </c>
      <c r="L161" s="748"/>
      <c r="M161" s="748"/>
      <c r="N161" s="749"/>
      <c r="O161" s="95" t="s">
        <v>8</v>
      </c>
      <c r="P161" s="738"/>
    </row>
    <row r="162" spans="1:17" ht="39" customHeight="1">
      <c r="A162" s="736" t="s">
        <v>671</v>
      </c>
      <c r="B162" s="95" t="s">
        <v>383</v>
      </c>
      <c r="C162" s="584">
        <f t="shared" si="35"/>
        <v>20896</v>
      </c>
      <c r="D162" s="739"/>
      <c r="E162" s="739"/>
      <c r="F162" s="585"/>
      <c r="G162" s="584">
        <f t="shared" si="36"/>
        <v>1637</v>
      </c>
      <c r="H162" s="739"/>
      <c r="I162" s="739"/>
      <c r="J162" s="585"/>
      <c r="K162" s="584">
        <f t="shared" si="37"/>
        <v>22533</v>
      </c>
      <c r="L162" s="739"/>
      <c r="M162" s="739"/>
      <c r="N162" s="585"/>
      <c r="O162" s="95" t="s">
        <v>601</v>
      </c>
      <c r="P162" s="736" t="s">
        <v>185</v>
      </c>
    </row>
    <row r="163" spans="1:17" ht="39" customHeight="1">
      <c r="A163" s="737"/>
      <c r="B163" s="95" t="s">
        <v>382</v>
      </c>
      <c r="C163" s="584">
        <f t="shared" si="35"/>
        <v>33355</v>
      </c>
      <c r="D163" s="739"/>
      <c r="E163" s="739"/>
      <c r="F163" s="585"/>
      <c r="G163" s="584">
        <f t="shared" si="36"/>
        <v>32847</v>
      </c>
      <c r="H163" s="739"/>
      <c r="I163" s="739"/>
      <c r="J163" s="585"/>
      <c r="K163" s="584">
        <f t="shared" si="37"/>
        <v>66202</v>
      </c>
      <c r="L163" s="739"/>
      <c r="M163" s="739"/>
      <c r="N163" s="585"/>
      <c r="O163" s="95" t="s">
        <v>602</v>
      </c>
      <c r="P163" s="737"/>
    </row>
    <row r="164" spans="1:17" ht="39" customHeight="1">
      <c r="A164" s="738"/>
      <c r="B164" s="95" t="s">
        <v>9</v>
      </c>
      <c r="C164" s="747">
        <f t="shared" si="35"/>
        <v>54251</v>
      </c>
      <c r="D164" s="748"/>
      <c r="E164" s="748"/>
      <c r="F164" s="749"/>
      <c r="G164" s="747">
        <f t="shared" si="36"/>
        <v>34484</v>
      </c>
      <c r="H164" s="748"/>
      <c r="I164" s="748"/>
      <c r="J164" s="749"/>
      <c r="K164" s="747">
        <f t="shared" si="37"/>
        <v>88735</v>
      </c>
      <c r="L164" s="748"/>
      <c r="M164" s="748"/>
      <c r="N164" s="749"/>
      <c r="O164" s="95" t="s">
        <v>8</v>
      </c>
      <c r="P164" s="738"/>
    </row>
    <row r="165" spans="1:17" ht="39" customHeight="1">
      <c r="A165" s="736" t="s">
        <v>672</v>
      </c>
      <c r="B165" s="95" t="s">
        <v>383</v>
      </c>
      <c r="C165" s="584">
        <f t="shared" si="35"/>
        <v>0</v>
      </c>
      <c r="D165" s="739"/>
      <c r="E165" s="739"/>
      <c r="F165" s="585"/>
      <c r="G165" s="584">
        <f t="shared" si="36"/>
        <v>0</v>
      </c>
      <c r="H165" s="739"/>
      <c r="I165" s="739"/>
      <c r="J165" s="585"/>
      <c r="K165" s="584">
        <f t="shared" si="37"/>
        <v>0</v>
      </c>
      <c r="L165" s="739"/>
      <c r="M165" s="739"/>
      <c r="N165" s="585"/>
      <c r="O165" s="95" t="s">
        <v>601</v>
      </c>
      <c r="P165" s="736" t="s">
        <v>674</v>
      </c>
      <c r="Q165" s="423"/>
    </row>
    <row r="166" spans="1:17" ht="39" customHeight="1">
      <c r="A166" s="737"/>
      <c r="B166" s="95" t="s">
        <v>382</v>
      </c>
      <c r="C166" s="584">
        <f t="shared" si="35"/>
        <v>981</v>
      </c>
      <c r="D166" s="739"/>
      <c r="E166" s="739"/>
      <c r="F166" s="585"/>
      <c r="G166" s="584">
        <f t="shared" si="36"/>
        <v>466</v>
      </c>
      <c r="H166" s="739"/>
      <c r="I166" s="739"/>
      <c r="J166" s="585"/>
      <c r="K166" s="584">
        <f t="shared" si="37"/>
        <v>1447</v>
      </c>
      <c r="L166" s="739"/>
      <c r="M166" s="739"/>
      <c r="N166" s="585"/>
      <c r="O166" s="95" t="s">
        <v>602</v>
      </c>
      <c r="P166" s="737"/>
    </row>
    <row r="167" spans="1:17" ht="39" customHeight="1">
      <c r="A167" s="738"/>
      <c r="B167" s="95" t="s">
        <v>9</v>
      </c>
      <c r="C167" s="747">
        <f t="shared" si="35"/>
        <v>981</v>
      </c>
      <c r="D167" s="748"/>
      <c r="E167" s="748"/>
      <c r="F167" s="749"/>
      <c r="G167" s="747">
        <f t="shared" si="36"/>
        <v>466</v>
      </c>
      <c r="H167" s="748"/>
      <c r="I167" s="748"/>
      <c r="J167" s="749"/>
      <c r="K167" s="747">
        <f t="shared" si="37"/>
        <v>1447</v>
      </c>
      <c r="L167" s="748"/>
      <c r="M167" s="748"/>
      <c r="N167" s="749"/>
      <c r="O167" s="95" t="s">
        <v>8</v>
      </c>
      <c r="P167" s="738"/>
    </row>
    <row r="168" spans="1:17" ht="39" customHeight="1">
      <c r="A168" s="736" t="s">
        <v>673</v>
      </c>
      <c r="B168" s="95" t="s">
        <v>383</v>
      </c>
      <c r="C168" s="584">
        <f t="shared" si="35"/>
        <v>20896</v>
      </c>
      <c r="D168" s="739"/>
      <c r="E168" s="739"/>
      <c r="F168" s="585"/>
      <c r="G168" s="584">
        <f t="shared" si="36"/>
        <v>1637</v>
      </c>
      <c r="H168" s="739"/>
      <c r="I168" s="739"/>
      <c r="J168" s="585"/>
      <c r="K168" s="584">
        <f t="shared" si="37"/>
        <v>22533</v>
      </c>
      <c r="L168" s="739"/>
      <c r="M168" s="739"/>
      <c r="N168" s="585"/>
      <c r="O168" s="95" t="s">
        <v>601</v>
      </c>
      <c r="P168" s="736" t="s">
        <v>675</v>
      </c>
    </row>
    <row r="169" spans="1:17" ht="39" customHeight="1">
      <c r="A169" s="737"/>
      <c r="B169" s="95" t="s">
        <v>382</v>
      </c>
      <c r="C169" s="584">
        <f t="shared" si="35"/>
        <v>34336</v>
      </c>
      <c r="D169" s="739"/>
      <c r="E169" s="739"/>
      <c r="F169" s="585"/>
      <c r="G169" s="584">
        <f t="shared" si="36"/>
        <v>33313</v>
      </c>
      <c r="H169" s="739"/>
      <c r="I169" s="739"/>
      <c r="J169" s="585"/>
      <c r="K169" s="584">
        <f t="shared" si="37"/>
        <v>67649</v>
      </c>
      <c r="L169" s="739"/>
      <c r="M169" s="739"/>
      <c r="N169" s="585"/>
      <c r="O169" s="95" t="s">
        <v>602</v>
      </c>
      <c r="P169" s="737"/>
    </row>
    <row r="170" spans="1:17" ht="39" customHeight="1">
      <c r="A170" s="738"/>
      <c r="B170" s="95" t="s">
        <v>9</v>
      </c>
      <c r="C170" s="747">
        <f t="shared" si="35"/>
        <v>55232</v>
      </c>
      <c r="D170" s="748"/>
      <c r="E170" s="748"/>
      <c r="F170" s="749"/>
      <c r="G170" s="747">
        <f t="shared" si="36"/>
        <v>34950</v>
      </c>
      <c r="H170" s="748"/>
      <c r="I170" s="748"/>
      <c r="J170" s="749"/>
      <c r="K170" s="747">
        <f t="shared" si="37"/>
        <v>90182</v>
      </c>
      <c r="L170" s="748"/>
      <c r="M170" s="748"/>
      <c r="N170" s="749"/>
      <c r="O170" s="95" t="s">
        <v>8</v>
      </c>
      <c r="P170" s="738"/>
    </row>
    <row r="171" spans="1:17" ht="39" customHeight="1">
      <c r="A171" s="736" t="s">
        <v>589</v>
      </c>
      <c r="B171" s="95" t="s">
        <v>383</v>
      </c>
      <c r="C171" s="584">
        <f t="shared" si="35"/>
        <v>2507</v>
      </c>
      <c r="D171" s="739"/>
      <c r="E171" s="739"/>
      <c r="F171" s="585"/>
      <c r="G171" s="584">
        <f t="shared" si="36"/>
        <v>47</v>
      </c>
      <c r="H171" s="739"/>
      <c r="I171" s="739"/>
      <c r="J171" s="585"/>
      <c r="K171" s="584">
        <f t="shared" si="37"/>
        <v>2554</v>
      </c>
      <c r="L171" s="739"/>
      <c r="M171" s="739"/>
      <c r="N171" s="585"/>
      <c r="O171" s="95" t="s">
        <v>601</v>
      </c>
      <c r="P171" s="736" t="s">
        <v>681</v>
      </c>
    </row>
    <row r="172" spans="1:17" ht="39" customHeight="1">
      <c r="A172" s="737"/>
      <c r="B172" s="95" t="s">
        <v>382</v>
      </c>
      <c r="C172" s="584">
        <f t="shared" si="35"/>
        <v>1716</v>
      </c>
      <c r="D172" s="739"/>
      <c r="E172" s="739"/>
      <c r="F172" s="585"/>
      <c r="G172" s="584">
        <f t="shared" si="36"/>
        <v>45</v>
      </c>
      <c r="H172" s="739"/>
      <c r="I172" s="739"/>
      <c r="J172" s="585"/>
      <c r="K172" s="584">
        <f t="shared" si="37"/>
        <v>1761</v>
      </c>
      <c r="L172" s="739"/>
      <c r="M172" s="739"/>
      <c r="N172" s="585"/>
      <c r="O172" s="95" t="s">
        <v>602</v>
      </c>
      <c r="P172" s="737"/>
    </row>
    <row r="173" spans="1:17" ht="39" customHeight="1">
      <c r="A173" s="738"/>
      <c r="B173" s="95" t="s">
        <v>9</v>
      </c>
      <c r="C173" s="747">
        <f t="shared" si="35"/>
        <v>4223</v>
      </c>
      <c r="D173" s="748"/>
      <c r="E173" s="748"/>
      <c r="F173" s="749"/>
      <c r="G173" s="747">
        <f t="shared" si="36"/>
        <v>92</v>
      </c>
      <c r="H173" s="748"/>
      <c r="I173" s="748"/>
      <c r="J173" s="749"/>
      <c r="K173" s="747">
        <f t="shared" si="37"/>
        <v>4315</v>
      </c>
      <c r="L173" s="748"/>
      <c r="M173" s="748"/>
      <c r="N173" s="749"/>
      <c r="O173" s="95" t="s">
        <v>8</v>
      </c>
      <c r="P173" s="738"/>
    </row>
    <row r="174" spans="1:17" ht="39" customHeight="1">
      <c r="A174" s="736" t="s">
        <v>184</v>
      </c>
      <c r="B174" s="95" t="s">
        <v>383</v>
      </c>
      <c r="C174" s="584">
        <f t="shared" si="35"/>
        <v>48044</v>
      </c>
      <c r="D174" s="739"/>
      <c r="E174" s="739"/>
      <c r="F174" s="585"/>
      <c r="G174" s="584">
        <f t="shared" si="36"/>
        <v>839</v>
      </c>
      <c r="H174" s="739"/>
      <c r="I174" s="739"/>
      <c r="J174" s="585"/>
      <c r="K174" s="584">
        <f t="shared" si="37"/>
        <v>48883</v>
      </c>
      <c r="L174" s="739"/>
      <c r="M174" s="739"/>
      <c r="N174" s="585"/>
      <c r="O174" s="95" t="s">
        <v>601</v>
      </c>
      <c r="P174" s="736" t="s">
        <v>682</v>
      </c>
    </row>
    <row r="175" spans="1:17" ht="39" customHeight="1">
      <c r="A175" s="737"/>
      <c r="B175" s="95" t="s">
        <v>382</v>
      </c>
      <c r="C175" s="584">
        <f t="shared" si="35"/>
        <v>21238</v>
      </c>
      <c r="D175" s="739"/>
      <c r="E175" s="739"/>
      <c r="F175" s="585"/>
      <c r="G175" s="584">
        <f t="shared" si="36"/>
        <v>1674</v>
      </c>
      <c r="H175" s="739"/>
      <c r="I175" s="739"/>
      <c r="J175" s="585"/>
      <c r="K175" s="584">
        <f t="shared" si="37"/>
        <v>22912</v>
      </c>
      <c r="L175" s="739"/>
      <c r="M175" s="739"/>
      <c r="N175" s="585"/>
      <c r="O175" s="95" t="s">
        <v>602</v>
      </c>
      <c r="P175" s="737"/>
    </row>
    <row r="176" spans="1:17" ht="39" customHeight="1">
      <c r="A176" s="738"/>
      <c r="B176" s="95" t="s">
        <v>9</v>
      </c>
      <c r="C176" s="747">
        <f t="shared" si="35"/>
        <v>69282</v>
      </c>
      <c r="D176" s="748"/>
      <c r="E176" s="748"/>
      <c r="F176" s="749"/>
      <c r="G176" s="747">
        <f t="shared" si="36"/>
        <v>2513</v>
      </c>
      <c r="H176" s="748"/>
      <c r="I176" s="748"/>
      <c r="J176" s="749"/>
      <c r="K176" s="747">
        <f t="shared" si="37"/>
        <v>71795</v>
      </c>
      <c r="L176" s="748"/>
      <c r="M176" s="748"/>
      <c r="N176" s="749"/>
      <c r="O176" s="95" t="s">
        <v>8</v>
      </c>
      <c r="P176" s="738"/>
    </row>
  </sheetData>
  <mergeCells count="254">
    <mergeCell ref="K176:N176"/>
    <mergeCell ref="A174:A176"/>
    <mergeCell ref="C174:F174"/>
    <mergeCell ref="G174:J174"/>
    <mergeCell ref="K174:N174"/>
    <mergeCell ref="P174:P176"/>
    <mergeCell ref="C175:F175"/>
    <mergeCell ref="G175:J175"/>
    <mergeCell ref="K175:N175"/>
    <mergeCell ref="C176:F176"/>
    <mergeCell ref="G176:J176"/>
    <mergeCell ref="P171:P173"/>
    <mergeCell ref="C172:F172"/>
    <mergeCell ref="G172:J172"/>
    <mergeCell ref="K172:N172"/>
    <mergeCell ref="C173:F173"/>
    <mergeCell ref="G173:J173"/>
    <mergeCell ref="K173:N173"/>
    <mergeCell ref="G170:J170"/>
    <mergeCell ref="K170:N170"/>
    <mergeCell ref="P168:P170"/>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A162:A164"/>
    <mergeCell ref="C162:F162"/>
    <mergeCell ref="G162:J162"/>
    <mergeCell ref="K162:N162"/>
    <mergeCell ref="K158:N158"/>
    <mergeCell ref="A159:A161"/>
    <mergeCell ref="C159:F159"/>
    <mergeCell ref="G159:J159"/>
    <mergeCell ref="K159:N159"/>
    <mergeCell ref="P159:P161"/>
    <mergeCell ref="C160:F160"/>
    <mergeCell ref="G160:J160"/>
    <mergeCell ref="K160:N160"/>
    <mergeCell ref="C161:F161"/>
    <mergeCell ref="A156:A158"/>
    <mergeCell ref="C156:F156"/>
    <mergeCell ref="G156:J156"/>
    <mergeCell ref="K156:N156"/>
    <mergeCell ref="P156:P158"/>
    <mergeCell ref="C157:F157"/>
    <mergeCell ref="G157:J157"/>
    <mergeCell ref="K157:N157"/>
    <mergeCell ref="C158:F158"/>
    <mergeCell ref="G158:J158"/>
    <mergeCell ref="G161:J161"/>
    <mergeCell ref="K161:N161"/>
    <mergeCell ref="A153:A155"/>
    <mergeCell ref="C153:F153"/>
    <mergeCell ref="G153:J153"/>
    <mergeCell ref="K153:N153"/>
    <mergeCell ref="A149:A152"/>
    <mergeCell ref="B149:B152"/>
    <mergeCell ref="C149:N149"/>
    <mergeCell ref="O149:O152"/>
    <mergeCell ref="P149:P152"/>
    <mergeCell ref="C150:N150"/>
    <mergeCell ref="C151:F151"/>
    <mergeCell ref="G151:J151"/>
    <mergeCell ref="K151:N151"/>
    <mergeCell ref="C152:F152"/>
    <mergeCell ref="P153:P155"/>
    <mergeCell ref="C154:F154"/>
    <mergeCell ref="G154:J154"/>
    <mergeCell ref="K154:N154"/>
    <mergeCell ref="C155:F155"/>
    <mergeCell ref="G155:J155"/>
    <mergeCell ref="K155:N155"/>
    <mergeCell ref="G152:J152"/>
    <mergeCell ref="K152:N152"/>
    <mergeCell ref="A142:A144"/>
    <mergeCell ref="P142:P144"/>
    <mergeCell ref="A145:A147"/>
    <mergeCell ref="P145:P147"/>
    <mergeCell ref="A148:G148"/>
    <mergeCell ref="H148:P148"/>
    <mergeCell ref="A133:A135"/>
    <mergeCell ref="P133:P135"/>
    <mergeCell ref="A136:A138"/>
    <mergeCell ref="P136:P138"/>
    <mergeCell ref="A139:A141"/>
    <mergeCell ref="P139:P141"/>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13:A115"/>
    <mergeCell ref="P113:P115"/>
    <mergeCell ref="A116:A118"/>
    <mergeCell ref="P116:P118"/>
    <mergeCell ref="A119:G119"/>
    <mergeCell ref="H119:P119"/>
    <mergeCell ref="A104:A106"/>
    <mergeCell ref="P104:P106"/>
    <mergeCell ref="A107:A109"/>
    <mergeCell ref="P107:P109"/>
    <mergeCell ref="A110:A112"/>
    <mergeCell ref="P110:P112"/>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84:A86"/>
    <mergeCell ref="P84:P86"/>
    <mergeCell ref="A87:A89"/>
    <mergeCell ref="P87:P89"/>
    <mergeCell ref="A90:G90"/>
    <mergeCell ref="H90:P90"/>
    <mergeCell ref="A75:A77"/>
    <mergeCell ref="P75:P77"/>
    <mergeCell ref="A78:A80"/>
    <mergeCell ref="P78:P80"/>
    <mergeCell ref="A81:A83"/>
    <mergeCell ref="P81:P83"/>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55:A57"/>
    <mergeCell ref="P55:P57"/>
    <mergeCell ref="A58:A60"/>
    <mergeCell ref="P58:P60"/>
    <mergeCell ref="A61:G61"/>
    <mergeCell ref="H61:P61"/>
    <mergeCell ref="A46:A48"/>
    <mergeCell ref="P46:P48"/>
    <mergeCell ref="A49:A51"/>
    <mergeCell ref="P49:P51"/>
    <mergeCell ref="A52:A54"/>
    <mergeCell ref="P52:P54"/>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26:A28"/>
    <mergeCell ref="P26:P28"/>
    <mergeCell ref="A29:A31"/>
    <mergeCell ref="P29:P31"/>
    <mergeCell ref="A32:G32"/>
    <mergeCell ref="H32:P32"/>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131"/>
  <sheetViews>
    <sheetView rightToLeft="1" zoomScale="70" zoomScaleNormal="70" workbookViewId="0">
      <selection sqref="A1:AD1"/>
    </sheetView>
  </sheetViews>
  <sheetFormatPr defaultColWidth="7.7109375" defaultRowHeight="12.75"/>
  <cols>
    <col min="1" max="1" width="39.85546875" style="151" bestFit="1" customWidth="1"/>
    <col min="2" max="7" width="8.7109375" style="151" bestFit="1" customWidth="1"/>
    <col min="8" max="8" width="8.42578125" style="151" bestFit="1" customWidth="1"/>
    <col min="9" max="10" width="8.7109375" style="151" bestFit="1" customWidth="1"/>
    <col min="11" max="11" width="6.42578125" style="151" bestFit="1" customWidth="1"/>
    <col min="12" max="12" width="8.42578125" style="151" bestFit="1" customWidth="1"/>
    <col min="13" max="13" width="8.7109375" style="151" bestFit="1" customWidth="1"/>
    <col min="14" max="15" width="6.42578125" style="151" bestFit="1" customWidth="1"/>
    <col min="16" max="16" width="8.42578125" style="151" bestFit="1" customWidth="1"/>
    <col min="17" max="18" width="8.7109375" style="151" bestFit="1" customWidth="1"/>
    <col min="19" max="19" width="6.42578125" style="151" bestFit="1" customWidth="1"/>
    <col min="20" max="20" width="8.42578125" style="151" bestFit="1" customWidth="1"/>
    <col min="21" max="23" width="8.7109375" style="151" bestFit="1" customWidth="1"/>
    <col min="24" max="24" width="8.42578125" style="151" bestFit="1" customWidth="1"/>
    <col min="25" max="25" width="8.7109375" style="151" bestFit="1" customWidth="1"/>
    <col min="26" max="27" width="10.28515625" style="151" bestFit="1" customWidth="1"/>
    <col min="28" max="28" width="8.7109375" style="151" bestFit="1" customWidth="1"/>
    <col min="29" max="29" width="10.28515625" style="151" bestFit="1" customWidth="1"/>
    <col min="30" max="30" width="30.28515625" style="151" bestFit="1" customWidth="1"/>
    <col min="31" max="256" width="7.7109375" style="151"/>
    <col min="257" max="257" width="25.85546875" style="151" customWidth="1"/>
    <col min="258" max="258" width="18.28515625" style="151" customWidth="1"/>
    <col min="259" max="286" width="5" style="151" customWidth="1"/>
    <col min="287" max="512" width="7.7109375" style="151"/>
    <col min="513" max="513" width="25.85546875" style="151" customWidth="1"/>
    <col min="514" max="514" width="18.28515625" style="151" customWidth="1"/>
    <col min="515" max="542" width="5" style="151" customWidth="1"/>
    <col min="543" max="768" width="7.7109375" style="151"/>
    <col min="769" max="769" width="25.85546875" style="151" customWidth="1"/>
    <col min="770" max="770" width="18.28515625" style="151" customWidth="1"/>
    <col min="771" max="798" width="5" style="151" customWidth="1"/>
    <col min="799" max="1024" width="7.7109375" style="151"/>
    <col min="1025" max="1025" width="25.85546875" style="151" customWidth="1"/>
    <col min="1026" max="1026" width="18.28515625" style="151" customWidth="1"/>
    <col min="1027" max="1054" width="5" style="151" customWidth="1"/>
    <col min="1055" max="1280" width="7.7109375" style="151"/>
    <col min="1281" max="1281" width="25.85546875" style="151" customWidth="1"/>
    <col min="1282" max="1282" width="18.28515625" style="151" customWidth="1"/>
    <col min="1283" max="1310" width="5" style="151" customWidth="1"/>
    <col min="1311" max="1536" width="7.7109375" style="151"/>
    <col min="1537" max="1537" width="25.85546875" style="151" customWidth="1"/>
    <col min="1538" max="1538" width="18.28515625" style="151" customWidth="1"/>
    <col min="1539" max="1566" width="5" style="151" customWidth="1"/>
    <col min="1567" max="1792" width="7.7109375" style="151"/>
    <col min="1793" max="1793" width="25.85546875" style="151" customWidth="1"/>
    <col min="1794" max="1794" width="18.28515625" style="151" customWidth="1"/>
    <col min="1795" max="1822" width="5" style="151" customWidth="1"/>
    <col min="1823" max="2048" width="7.7109375" style="151"/>
    <col min="2049" max="2049" width="25.85546875" style="151" customWidth="1"/>
    <col min="2050" max="2050" width="18.28515625" style="151" customWidth="1"/>
    <col min="2051" max="2078" width="5" style="151" customWidth="1"/>
    <col min="2079" max="2304" width="7.7109375" style="151"/>
    <col min="2305" max="2305" width="25.85546875" style="151" customWidth="1"/>
    <col min="2306" max="2306" width="18.28515625" style="151" customWidth="1"/>
    <col min="2307" max="2334" width="5" style="151" customWidth="1"/>
    <col min="2335" max="2560" width="7.7109375" style="151"/>
    <col min="2561" max="2561" width="25.85546875" style="151" customWidth="1"/>
    <col min="2562" max="2562" width="18.28515625" style="151" customWidth="1"/>
    <col min="2563" max="2590" width="5" style="151" customWidth="1"/>
    <col min="2591" max="2816" width="7.7109375" style="151"/>
    <col min="2817" max="2817" width="25.85546875" style="151" customWidth="1"/>
    <col min="2818" max="2818" width="18.28515625" style="151" customWidth="1"/>
    <col min="2819" max="2846" width="5" style="151" customWidth="1"/>
    <col min="2847" max="3072" width="7.7109375" style="151"/>
    <col min="3073" max="3073" width="25.85546875" style="151" customWidth="1"/>
    <col min="3074" max="3074" width="18.28515625" style="151" customWidth="1"/>
    <col min="3075" max="3102" width="5" style="151" customWidth="1"/>
    <col min="3103" max="3328" width="7.7109375" style="151"/>
    <col min="3329" max="3329" width="25.85546875" style="151" customWidth="1"/>
    <col min="3330" max="3330" width="18.28515625" style="151" customWidth="1"/>
    <col min="3331" max="3358" width="5" style="151" customWidth="1"/>
    <col min="3359" max="3584" width="7.7109375" style="151"/>
    <col min="3585" max="3585" width="25.85546875" style="151" customWidth="1"/>
    <col min="3586" max="3586" width="18.28515625" style="151" customWidth="1"/>
    <col min="3587" max="3614" width="5" style="151" customWidth="1"/>
    <col min="3615" max="3840" width="7.7109375" style="151"/>
    <col min="3841" max="3841" width="25.85546875" style="151" customWidth="1"/>
    <col min="3842" max="3842" width="18.28515625" style="151" customWidth="1"/>
    <col min="3843" max="3870" width="5" style="151" customWidth="1"/>
    <col min="3871" max="4096" width="7.7109375" style="151"/>
    <col min="4097" max="4097" width="25.85546875" style="151" customWidth="1"/>
    <col min="4098" max="4098" width="18.28515625" style="151" customWidth="1"/>
    <col min="4099" max="4126" width="5" style="151" customWidth="1"/>
    <col min="4127" max="4352" width="7.7109375" style="151"/>
    <col min="4353" max="4353" width="25.85546875" style="151" customWidth="1"/>
    <col min="4354" max="4354" width="18.28515625" style="151" customWidth="1"/>
    <col min="4355" max="4382" width="5" style="151" customWidth="1"/>
    <col min="4383" max="4608" width="7.7109375" style="151"/>
    <col min="4609" max="4609" width="25.85546875" style="151" customWidth="1"/>
    <col min="4610" max="4610" width="18.28515625" style="151" customWidth="1"/>
    <col min="4611" max="4638" width="5" style="151" customWidth="1"/>
    <col min="4639" max="4864" width="7.7109375" style="151"/>
    <col min="4865" max="4865" width="25.85546875" style="151" customWidth="1"/>
    <col min="4866" max="4866" width="18.28515625" style="151" customWidth="1"/>
    <col min="4867" max="4894" width="5" style="151" customWidth="1"/>
    <col min="4895" max="5120" width="7.7109375" style="151"/>
    <col min="5121" max="5121" width="25.85546875" style="151" customWidth="1"/>
    <col min="5122" max="5122" width="18.28515625" style="151" customWidth="1"/>
    <col min="5123" max="5150" width="5" style="151" customWidth="1"/>
    <col min="5151" max="5376" width="7.7109375" style="151"/>
    <col min="5377" max="5377" width="25.85546875" style="151" customWidth="1"/>
    <col min="5378" max="5378" width="18.28515625" style="151" customWidth="1"/>
    <col min="5379" max="5406" width="5" style="151" customWidth="1"/>
    <col min="5407" max="5632" width="7.7109375" style="151"/>
    <col min="5633" max="5633" width="25.85546875" style="151" customWidth="1"/>
    <col min="5634" max="5634" width="18.28515625" style="151" customWidth="1"/>
    <col min="5635" max="5662" width="5" style="151" customWidth="1"/>
    <col min="5663" max="5888" width="7.7109375" style="151"/>
    <col min="5889" max="5889" width="25.85546875" style="151" customWidth="1"/>
    <col min="5890" max="5890" width="18.28515625" style="151" customWidth="1"/>
    <col min="5891" max="5918" width="5" style="151" customWidth="1"/>
    <col min="5919" max="6144" width="7.7109375" style="151"/>
    <col min="6145" max="6145" width="25.85546875" style="151" customWidth="1"/>
    <col min="6146" max="6146" width="18.28515625" style="151" customWidth="1"/>
    <col min="6147" max="6174" width="5" style="151" customWidth="1"/>
    <col min="6175" max="6400" width="7.7109375" style="151"/>
    <col min="6401" max="6401" width="25.85546875" style="151" customWidth="1"/>
    <col min="6402" max="6402" width="18.28515625" style="151" customWidth="1"/>
    <col min="6403" max="6430" width="5" style="151" customWidth="1"/>
    <col min="6431" max="6656" width="7.7109375" style="151"/>
    <col min="6657" max="6657" width="25.85546875" style="151" customWidth="1"/>
    <col min="6658" max="6658" width="18.28515625" style="151" customWidth="1"/>
    <col min="6659" max="6686" width="5" style="151" customWidth="1"/>
    <col min="6687" max="6912" width="7.7109375" style="151"/>
    <col min="6913" max="6913" width="25.85546875" style="151" customWidth="1"/>
    <col min="6914" max="6914" width="18.28515625" style="151" customWidth="1"/>
    <col min="6915" max="6942" width="5" style="151" customWidth="1"/>
    <col min="6943" max="7168" width="7.7109375" style="151"/>
    <col min="7169" max="7169" width="25.85546875" style="151" customWidth="1"/>
    <col min="7170" max="7170" width="18.28515625" style="151" customWidth="1"/>
    <col min="7171" max="7198" width="5" style="151" customWidth="1"/>
    <col min="7199" max="7424" width="7.7109375" style="151"/>
    <col min="7425" max="7425" width="25.85546875" style="151" customWidth="1"/>
    <col min="7426" max="7426" width="18.28515625" style="151" customWidth="1"/>
    <col min="7427" max="7454" width="5" style="151" customWidth="1"/>
    <col min="7455" max="7680" width="7.7109375" style="151"/>
    <col min="7681" max="7681" width="25.85546875" style="151" customWidth="1"/>
    <col min="7682" max="7682" width="18.28515625" style="151" customWidth="1"/>
    <col min="7683" max="7710" width="5" style="151" customWidth="1"/>
    <col min="7711" max="7936" width="7.7109375" style="151"/>
    <col min="7937" max="7937" width="25.85546875" style="151" customWidth="1"/>
    <col min="7938" max="7938" width="18.28515625" style="151" customWidth="1"/>
    <col min="7939" max="7966" width="5" style="151" customWidth="1"/>
    <col min="7967" max="8192" width="7.7109375" style="151"/>
    <col min="8193" max="8193" width="25.85546875" style="151" customWidth="1"/>
    <col min="8194" max="8194" width="18.28515625" style="151" customWidth="1"/>
    <col min="8195" max="8222" width="5" style="151" customWidth="1"/>
    <col min="8223" max="8448" width="7.7109375" style="151"/>
    <col min="8449" max="8449" width="25.85546875" style="151" customWidth="1"/>
    <col min="8450" max="8450" width="18.28515625" style="151" customWidth="1"/>
    <col min="8451" max="8478" width="5" style="151" customWidth="1"/>
    <col min="8479" max="8704" width="7.7109375" style="151"/>
    <col min="8705" max="8705" width="25.85546875" style="151" customWidth="1"/>
    <col min="8706" max="8706" width="18.28515625" style="151" customWidth="1"/>
    <col min="8707" max="8734" width="5" style="151" customWidth="1"/>
    <col min="8735" max="8960" width="7.7109375" style="151"/>
    <col min="8961" max="8961" width="25.85546875" style="151" customWidth="1"/>
    <col min="8962" max="8962" width="18.28515625" style="151" customWidth="1"/>
    <col min="8963" max="8990" width="5" style="151" customWidth="1"/>
    <col min="8991" max="9216" width="7.7109375" style="151"/>
    <col min="9217" max="9217" width="25.85546875" style="151" customWidth="1"/>
    <col min="9218" max="9218" width="18.28515625" style="151" customWidth="1"/>
    <col min="9219" max="9246" width="5" style="151" customWidth="1"/>
    <col min="9247" max="9472" width="7.7109375" style="151"/>
    <col min="9473" max="9473" width="25.85546875" style="151" customWidth="1"/>
    <col min="9474" max="9474" width="18.28515625" style="151" customWidth="1"/>
    <col min="9475" max="9502" width="5" style="151" customWidth="1"/>
    <col min="9503" max="9728" width="7.7109375" style="151"/>
    <col min="9729" max="9729" width="25.85546875" style="151" customWidth="1"/>
    <col min="9730" max="9730" width="18.28515625" style="151" customWidth="1"/>
    <col min="9731" max="9758" width="5" style="151" customWidth="1"/>
    <col min="9759" max="9984" width="7.7109375" style="151"/>
    <col min="9985" max="9985" width="25.85546875" style="151" customWidth="1"/>
    <col min="9986" max="9986" width="18.28515625" style="151" customWidth="1"/>
    <col min="9987" max="10014" width="5" style="151" customWidth="1"/>
    <col min="10015" max="10240" width="7.7109375" style="151"/>
    <col min="10241" max="10241" width="25.85546875" style="151" customWidth="1"/>
    <col min="10242" max="10242" width="18.28515625" style="151" customWidth="1"/>
    <col min="10243" max="10270" width="5" style="151" customWidth="1"/>
    <col min="10271" max="10496" width="7.7109375" style="151"/>
    <col min="10497" max="10497" width="25.85546875" style="151" customWidth="1"/>
    <col min="10498" max="10498" width="18.28515625" style="151" customWidth="1"/>
    <col min="10499" max="10526" width="5" style="151" customWidth="1"/>
    <col min="10527" max="10752" width="7.7109375" style="151"/>
    <col min="10753" max="10753" width="25.85546875" style="151" customWidth="1"/>
    <col min="10754" max="10754" width="18.28515625" style="151" customWidth="1"/>
    <col min="10755" max="10782" width="5" style="151" customWidth="1"/>
    <col min="10783" max="11008" width="7.7109375" style="151"/>
    <col min="11009" max="11009" width="25.85546875" style="151" customWidth="1"/>
    <col min="11010" max="11010" width="18.28515625" style="151" customWidth="1"/>
    <col min="11011" max="11038" width="5" style="151" customWidth="1"/>
    <col min="11039" max="11264" width="7.7109375" style="151"/>
    <col min="11265" max="11265" width="25.85546875" style="151" customWidth="1"/>
    <col min="11266" max="11266" width="18.28515625" style="151" customWidth="1"/>
    <col min="11267" max="11294" width="5" style="151" customWidth="1"/>
    <col min="11295" max="11520" width="7.7109375" style="151"/>
    <col min="11521" max="11521" width="25.85546875" style="151" customWidth="1"/>
    <col min="11522" max="11522" width="18.28515625" style="151" customWidth="1"/>
    <col min="11523" max="11550" width="5" style="151" customWidth="1"/>
    <col min="11551" max="11776" width="7.7109375" style="151"/>
    <col min="11777" max="11777" width="25.85546875" style="151" customWidth="1"/>
    <col min="11778" max="11778" width="18.28515625" style="151" customWidth="1"/>
    <col min="11779" max="11806" width="5" style="151" customWidth="1"/>
    <col min="11807" max="12032" width="7.7109375" style="151"/>
    <col min="12033" max="12033" width="25.85546875" style="151" customWidth="1"/>
    <col min="12034" max="12034" width="18.28515625" style="151" customWidth="1"/>
    <col min="12035" max="12062" width="5" style="151" customWidth="1"/>
    <col min="12063" max="12288" width="7.7109375" style="151"/>
    <col min="12289" max="12289" width="25.85546875" style="151" customWidth="1"/>
    <col min="12290" max="12290" width="18.28515625" style="151" customWidth="1"/>
    <col min="12291" max="12318" width="5" style="151" customWidth="1"/>
    <col min="12319" max="12544" width="7.7109375" style="151"/>
    <col min="12545" max="12545" width="25.85546875" style="151" customWidth="1"/>
    <col min="12546" max="12546" width="18.28515625" style="151" customWidth="1"/>
    <col min="12547" max="12574" width="5" style="151" customWidth="1"/>
    <col min="12575" max="12800" width="7.7109375" style="151"/>
    <col min="12801" max="12801" width="25.85546875" style="151" customWidth="1"/>
    <col min="12802" max="12802" width="18.28515625" style="151" customWidth="1"/>
    <col min="12803" max="12830" width="5" style="151" customWidth="1"/>
    <col min="12831" max="13056" width="7.7109375" style="151"/>
    <col min="13057" max="13057" width="25.85546875" style="151" customWidth="1"/>
    <col min="13058" max="13058" width="18.28515625" style="151" customWidth="1"/>
    <col min="13059" max="13086" width="5" style="151" customWidth="1"/>
    <col min="13087" max="13312" width="7.7109375" style="151"/>
    <col min="13313" max="13313" width="25.85546875" style="151" customWidth="1"/>
    <col min="13314" max="13314" width="18.28515625" style="151" customWidth="1"/>
    <col min="13315" max="13342" width="5" style="151" customWidth="1"/>
    <col min="13343" max="13568" width="7.7109375" style="151"/>
    <col min="13569" max="13569" width="25.85546875" style="151" customWidth="1"/>
    <col min="13570" max="13570" width="18.28515625" style="151" customWidth="1"/>
    <col min="13571" max="13598" width="5" style="151" customWidth="1"/>
    <col min="13599" max="13824" width="7.7109375" style="151"/>
    <col min="13825" max="13825" width="25.85546875" style="151" customWidth="1"/>
    <col min="13826" max="13826" width="18.28515625" style="151" customWidth="1"/>
    <col min="13827" max="13854" width="5" style="151" customWidth="1"/>
    <col min="13855" max="14080" width="7.7109375" style="151"/>
    <col min="14081" max="14081" width="25.85546875" style="151" customWidth="1"/>
    <col min="14082" max="14082" width="18.28515625" style="151" customWidth="1"/>
    <col min="14083" max="14110" width="5" style="151" customWidth="1"/>
    <col min="14111" max="14336" width="7.7109375" style="151"/>
    <col min="14337" max="14337" width="25.85546875" style="151" customWidth="1"/>
    <col min="14338" max="14338" width="18.28515625" style="151" customWidth="1"/>
    <col min="14339" max="14366" width="5" style="151" customWidth="1"/>
    <col min="14367" max="14592" width="7.7109375" style="151"/>
    <col min="14593" max="14593" width="25.85546875" style="151" customWidth="1"/>
    <col min="14594" max="14594" width="18.28515625" style="151" customWidth="1"/>
    <col min="14595" max="14622" width="5" style="151" customWidth="1"/>
    <col min="14623" max="14848" width="7.7109375" style="151"/>
    <col min="14849" max="14849" width="25.85546875" style="151" customWidth="1"/>
    <col min="14850" max="14850" width="18.28515625" style="151" customWidth="1"/>
    <col min="14851" max="14878" width="5" style="151" customWidth="1"/>
    <col min="14879" max="15104" width="7.7109375" style="151"/>
    <col min="15105" max="15105" width="25.85546875" style="151" customWidth="1"/>
    <col min="15106" max="15106" width="18.28515625" style="151" customWidth="1"/>
    <col min="15107" max="15134" width="5" style="151" customWidth="1"/>
    <col min="15135" max="15360" width="7.7109375" style="151"/>
    <col min="15361" max="15361" width="25.85546875" style="151" customWidth="1"/>
    <col min="15362" max="15362" width="18.28515625" style="151" customWidth="1"/>
    <col min="15363" max="15390" width="5" style="151" customWidth="1"/>
    <col min="15391" max="15616" width="7.7109375" style="151"/>
    <col min="15617" max="15617" width="25.85546875" style="151" customWidth="1"/>
    <col min="15618" max="15618" width="18.28515625" style="151" customWidth="1"/>
    <col min="15619" max="15646" width="5" style="151" customWidth="1"/>
    <col min="15647" max="15872" width="7.7109375" style="151"/>
    <col min="15873" max="15873" width="25.85546875" style="151" customWidth="1"/>
    <col min="15874" max="15874" width="18.28515625" style="151" customWidth="1"/>
    <col min="15875" max="15902" width="5" style="151" customWidth="1"/>
    <col min="15903" max="16128" width="7.7109375" style="151"/>
    <col min="16129" max="16129" width="25.85546875" style="151" customWidth="1"/>
    <col min="16130" max="16130" width="18.28515625" style="151" customWidth="1"/>
    <col min="16131" max="16158" width="5" style="151" customWidth="1"/>
    <col min="16159" max="16384" width="7.7109375" style="151"/>
  </cols>
  <sheetData>
    <row r="1" spans="1:75" ht="27.75">
      <c r="A1" s="666" t="s">
        <v>1470</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167"/>
    </row>
    <row r="2" spans="1:75" ht="26.25">
      <c r="A2" s="607" t="s">
        <v>1471</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179"/>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750"/>
      <c r="BK2" s="750"/>
      <c r="BL2" s="750"/>
      <c r="BM2" s="750"/>
      <c r="BN2" s="750"/>
      <c r="BO2" s="750"/>
      <c r="BP2" s="750"/>
      <c r="BQ2" s="750"/>
      <c r="BR2" s="750"/>
      <c r="BS2" s="750"/>
      <c r="BT2" s="750"/>
      <c r="BU2" s="750"/>
      <c r="BV2" s="750"/>
      <c r="BW2" s="750"/>
    </row>
    <row r="3" spans="1:75" ht="26.25">
      <c r="A3" s="569" t="s">
        <v>796</v>
      </c>
      <c r="B3" s="569"/>
      <c r="C3" s="569"/>
      <c r="D3" s="569"/>
      <c r="E3" s="569"/>
      <c r="F3" s="569"/>
      <c r="G3" s="569"/>
      <c r="H3" s="569"/>
      <c r="I3" s="569"/>
      <c r="J3" s="569"/>
      <c r="K3" s="569"/>
      <c r="L3" s="569"/>
      <c r="M3" s="569"/>
      <c r="N3" s="569"/>
      <c r="O3" s="569"/>
      <c r="P3" s="569"/>
      <c r="Q3" s="569"/>
      <c r="R3" s="569"/>
      <c r="S3" s="569"/>
      <c r="T3" s="569"/>
      <c r="U3" s="595"/>
      <c r="V3" s="632" t="s">
        <v>1553</v>
      </c>
      <c r="W3" s="752"/>
      <c r="X3" s="752"/>
      <c r="Y3" s="752"/>
      <c r="Z3" s="752"/>
      <c r="AA3" s="752"/>
      <c r="AB3" s="752"/>
      <c r="AC3" s="752"/>
      <c r="AD3" s="752"/>
      <c r="AE3" s="167"/>
    </row>
    <row r="4" spans="1:75" ht="23.25">
      <c r="A4" s="753" t="s">
        <v>232</v>
      </c>
      <c r="B4" s="636" t="s">
        <v>57</v>
      </c>
      <c r="C4" s="636"/>
      <c r="D4" s="636"/>
      <c r="E4" s="636"/>
      <c r="F4" s="636" t="s">
        <v>585</v>
      </c>
      <c r="G4" s="636"/>
      <c r="H4" s="636" t="s">
        <v>162</v>
      </c>
      <c r="I4" s="636"/>
      <c r="J4" s="636" t="s">
        <v>55</v>
      </c>
      <c r="K4" s="636"/>
      <c r="L4" s="636" t="s">
        <v>54</v>
      </c>
      <c r="M4" s="636"/>
      <c r="N4" s="636" t="s">
        <v>53</v>
      </c>
      <c r="O4" s="636"/>
      <c r="P4" s="636" t="s">
        <v>161</v>
      </c>
      <c r="Q4" s="636"/>
      <c r="R4" s="636" t="s">
        <v>51</v>
      </c>
      <c r="S4" s="636"/>
      <c r="T4" s="636" t="s">
        <v>50</v>
      </c>
      <c r="U4" s="636"/>
      <c r="V4" s="636" t="s">
        <v>49</v>
      </c>
      <c r="W4" s="636"/>
      <c r="X4" s="636" t="s">
        <v>48</v>
      </c>
      <c r="Y4" s="636"/>
      <c r="Z4" s="636" t="s">
        <v>47</v>
      </c>
      <c r="AA4" s="636"/>
      <c r="AB4" s="636" t="s">
        <v>46</v>
      </c>
      <c r="AC4" s="636"/>
      <c r="AD4" s="753" t="s">
        <v>597</v>
      </c>
      <c r="AE4" s="167"/>
    </row>
    <row r="5" spans="1:75" ht="23.25">
      <c r="A5" s="753"/>
      <c r="B5" s="636" t="s">
        <v>56</v>
      </c>
      <c r="C5" s="636"/>
      <c r="D5" s="636"/>
      <c r="E5" s="636"/>
      <c r="F5" s="636" t="s">
        <v>808</v>
      </c>
      <c r="G5" s="636"/>
      <c r="H5" s="636"/>
      <c r="I5" s="636"/>
      <c r="J5" s="636" t="s">
        <v>54</v>
      </c>
      <c r="K5" s="636"/>
      <c r="L5" s="636"/>
      <c r="M5" s="636"/>
      <c r="N5" s="636" t="s">
        <v>161</v>
      </c>
      <c r="O5" s="636"/>
      <c r="P5" s="636"/>
      <c r="Q5" s="636"/>
      <c r="R5" s="636" t="s">
        <v>50</v>
      </c>
      <c r="S5" s="636"/>
      <c r="T5" s="636"/>
      <c r="U5" s="636"/>
      <c r="V5" s="636" t="s">
        <v>48</v>
      </c>
      <c r="W5" s="636"/>
      <c r="X5" s="636"/>
      <c r="Y5" s="636"/>
      <c r="Z5" s="636" t="s">
        <v>46</v>
      </c>
      <c r="AA5" s="636"/>
      <c r="AB5" s="636"/>
      <c r="AC5" s="636"/>
      <c r="AD5" s="753"/>
      <c r="AE5" s="167"/>
    </row>
    <row r="6" spans="1:75" ht="15.75">
      <c r="A6" s="753"/>
      <c r="B6" s="214" t="s">
        <v>150</v>
      </c>
      <c r="C6" s="214" t="s">
        <v>149</v>
      </c>
      <c r="D6" s="214" t="s">
        <v>148</v>
      </c>
      <c r="E6" s="214" t="s">
        <v>9</v>
      </c>
      <c r="F6" s="214" t="s">
        <v>150</v>
      </c>
      <c r="G6" s="214" t="s">
        <v>149</v>
      </c>
      <c r="H6" s="214" t="s">
        <v>148</v>
      </c>
      <c r="I6" s="214" t="s">
        <v>9</v>
      </c>
      <c r="J6" s="214" t="s">
        <v>150</v>
      </c>
      <c r="K6" s="214" t="s">
        <v>149</v>
      </c>
      <c r="L6" s="214" t="s">
        <v>148</v>
      </c>
      <c r="M6" s="214" t="s">
        <v>9</v>
      </c>
      <c r="N6" s="214" t="s">
        <v>150</v>
      </c>
      <c r="O6" s="214" t="s">
        <v>149</v>
      </c>
      <c r="P6" s="214" t="s">
        <v>148</v>
      </c>
      <c r="Q6" s="214" t="s">
        <v>9</v>
      </c>
      <c r="R6" s="214" t="s">
        <v>150</v>
      </c>
      <c r="S6" s="214" t="s">
        <v>149</v>
      </c>
      <c r="T6" s="214" t="s">
        <v>148</v>
      </c>
      <c r="U6" s="214" t="s">
        <v>9</v>
      </c>
      <c r="V6" s="214" t="s">
        <v>150</v>
      </c>
      <c r="W6" s="214" t="s">
        <v>149</v>
      </c>
      <c r="X6" s="214" t="s">
        <v>148</v>
      </c>
      <c r="Y6" s="214" t="s">
        <v>9</v>
      </c>
      <c r="Z6" s="214" t="s">
        <v>150</v>
      </c>
      <c r="AA6" s="214" t="s">
        <v>149</v>
      </c>
      <c r="AB6" s="214" t="s">
        <v>148</v>
      </c>
      <c r="AC6" s="214" t="s">
        <v>9</v>
      </c>
      <c r="AD6" s="753"/>
      <c r="AE6" s="167"/>
    </row>
    <row r="7" spans="1:75" ht="62.25">
      <c r="A7" s="753"/>
      <c r="B7" s="215" t="s">
        <v>147</v>
      </c>
      <c r="C7" s="215" t="s">
        <v>146</v>
      </c>
      <c r="D7" s="215" t="s">
        <v>145</v>
      </c>
      <c r="E7" s="215" t="s">
        <v>8</v>
      </c>
      <c r="F7" s="215" t="s">
        <v>147</v>
      </c>
      <c r="G7" s="215" t="s">
        <v>146</v>
      </c>
      <c r="H7" s="215" t="s">
        <v>145</v>
      </c>
      <c r="I7" s="215" t="s">
        <v>8</v>
      </c>
      <c r="J7" s="215" t="s">
        <v>147</v>
      </c>
      <c r="K7" s="215" t="s">
        <v>146</v>
      </c>
      <c r="L7" s="215" t="s">
        <v>145</v>
      </c>
      <c r="M7" s="215" t="s">
        <v>8</v>
      </c>
      <c r="N7" s="215" t="s">
        <v>147</v>
      </c>
      <c r="O7" s="215" t="s">
        <v>146</v>
      </c>
      <c r="P7" s="215" t="s">
        <v>145</v>
      </c>
      <c r="Q7" s="215" t="s">
        <v>8</v>
      </c>
      <c r="R7" s="215" t="s">
        <v>147</v>
      </c>
      <c r="S7" s="215" t="s">
        <v>146</v>
      </c>
      <c r="T7" s="215" t="s">
        <v>145</v>
      </c>
      <c r="U7" s="215" t="s">
        <v>8</v>
      </c>
      <c r="V7" s="215" t="s">
        <v>147</v>
      </c>
      <c r="W7" s="215" t="s">
        <v>146</v>
      </c>
      <c r="X7" s="215" t="s">
        <v>145</v>
      </c>
      <c r="Y7" s="215" t="s">
        <v>8</v>
      </c>
      <c r="Z7" s="215" t="s">
        <v>147</v>
      </c>
      <c r="AA7" s="215" t="s">
        <v>146</v>
      </c>
      <c r="AB7" s="215" t="s">
        <v>145</v>
      </c>
      <c r="AC7" s="215" t="s">
        <v>8</v>
      </c>
      <c r="AD7" s="753"/>
      <c r="AE7" s="167"/>
    </row>
    <row r="8" spans="1:75" ht="20.25">
      <c r="A8" s="84" t="s">
        <v>144</v>
      </c>
      <c r="B8" s="79">
        <v>934</v>
      </c>
      <c r="C8" s="79">
        <v>0</v>
      </c>
      <c r="D8" s="79">
        <v>0</v>
      </c>
      <c r="E8" s="184">
        <f>SUM(B8:D8)</f>
        <v>934</v>
      </c>
      <c r="F8" s="79">
        <v>170</v>
      </c>
      <c r="G8" s="79">
        <v>0</v>
      </c>
      <c r="H8" s="79">
        <v>0</v>
      </c>
      <c r="I8" s="184">
        <f>SUM(F8:H8)</f>
        <v>170</v>
      </c>
      <c r="J8" s="79">
        <v>721</v>
      </c>
      <c r="K8" s="79">
        <v>0</v>
      </c>
      <c r="L8" s="79">
        <v>0</v>
      </c>
      <c r="M8" s="184">
        <f>SUM(J8:L8)</f>
        <v>721</v>
      </c>
      <c r="N8" s="79">
        <v>68</v>
      </c>
      <c r="O8" s="79">
        <v>0</v>
      </c>
      <c r="P8" s="79">
        <v>0</v>
      </c>
      <c r="Q8" s="184">
        <f>SUM(N8:P8)</f>
        <v>68</v>
      </c>
      <c r="R8" s="79">
        <v>409</v>
      </c>
      <c r="S8" s="79">
        <v>0</v>
      </c>
      <c r="T8" s="79">
        <v>0</v>
      </c>
      <c r="U8" s="184">
        <f>SUM(R8:T8)</f>
        <v>409</v>
      </c>
      <c r="V8" s="79">
        <v>181</v>
      </c>
      <c r="W8" s="79">
        <v>0</v>
      </c>
      <c r="X8" s="79">
        <v>0</v>
      </c>
      <c r="Y8" s="184">
        <f>SUM(V8:X8)</f>
        <v>181</v>
      </c>
      <c r="Z8" s="79">
        <v>804</v>
      </c>
      <c r="AA8" s="79">
        <v>0</v>
      </c>
      <c r="AB8" s="79">
        <v>0</v>
      </c>
      <c r="AC8" s="184">
        <f>SUM(Z8:AB8)</f>
        <v>804</v>
      </c>
      <c r="AD8" s="84" t="s">
        <v>143</v>
      </c>
      <c r="AE8" s="167"/>
    </row>
    <row r="9" spans="1:75" ht="20.25">
      <c r="A9" s="84" t="s">
        <v>142</v>
      </c>
      <c r="B9" s="82">
        <v>1075</v>
      </c>
      <c r="C9" s="82">
        <v>192</v>
      </c>
      <c r="D9" s="82">
        <v>176</v>
      </c>
      <c r="E9" s="413">
        <f t="shared" ref="E9:E43" si="0">SUM(B9:D9)</f>
        <v>1443</v>
      </c>
      <c r="F9" s="82">
        <v>142</v>
      </c>
      <c r="G9" s="82">
        <v>75</v>
      </c>
      <c r="H9" s="82">
        <v>55</v>
      </c>
      <c r="I9" s="413">
        <f t="shared" ref="I9:I43" si="1">SUM(F9:H9)</f>
        <v>272</v>
      </c>
      <c r="J9" s="82">
        <v>258</v>
      </c>
      <c r="K9" s="82">
        <v>61</v>
      </c>
      <c r="L9" s="82">
        <v>80</v>
      </c>
      <c r="M9" s="413">
        <f t="shared" ref="M9:M43" si="2">SUM(J9:L9)</f>
        <v>399</v>
      </c>
      <c r="N9" s="82">
        <v>75</v>
      </c>
      <c r="O9" s="82">
        <v>35</v>
      </c>
      <c r="P9" s="82">
        <v>7</v>
      </c>
      <c r="Q9" s="413">
        <f t="shared" ref="Q9:Q43" si="3">SUM(N9:P9)</f>
        <v>117</v>
      </c>
      <c r="R9" s="82">
        <v>126</v>
      </c>
      <c r="S9" s="82">
        <v>53</v>
      </c>
      <c r="T9" s="82">
        <v>41</v>
      </c>
      <c r="U9" s="413">
        <f t="shared" ref="U9:U43" si="4">SUM(R9:T9)</f>
        <v>220</v>
      </c>
      <c r="V9" s="82">
        <v>156</v>
      </c>
      <c r="W9" s="82">
        <v>114</v>
      </c>
      <c r="X9" s="82">
        <v>30</v>
      </c>
      <c r="Y9" s="413">
        <f t="shared" ref="Y9:Y43" si="5">SUM(V9:X9)</f>
        <v>300</v>
      </c>
      <c r="Z9" s="82">
        <v>302</v>
      </c>
      <c r="AA9" s="82">
        <v>83</v>
      </c>
      <c r="AB9" s="82">
        <v>66</v>
      </c>
      <c r="AC9" s="413">
        <f t="shared" ref="AC9:AC43" si="6">SUM(Z9:AB9)</f>
        <v>451</v>
      </c>
      <c r="AD9" s="84" t="s">
        <v>141</v>
      </c>
      <c r="AE9" s="167"/>
    </row>
    <row r="10" spans="1:75" ht="20.25">
      <c r="A10" s="84" t="s">
        <v>140</v>
      </c>
      <c r="B10" s="79">
        <v>358</v>
      </c>
      <c r="C10" s="79">
        <v>244</v>
      </c>
      <c r="D10" s="79">
        <v>110</v>
      </c>
      <c r="E10" s="413">
        <f t="shared" si="0"/>
        <v>712</v>
      </c>
      <c r="F10" s="79">
        <v>290</v>
      </c>
      <c r="G10" s="79">
        <v>155</v>
      </c>
      <c r="H10" s="79">
        <v>56</v>
      </c>
      <c r="I10" s="413">
        <f t="shared" si="1"/>
        <v>501</v>
      </c>
      <c r="J10" s="79">
        <v>177</v>
      </c>
      <c r="K10" s="79">
        <v>94</v>
      </c>
      <c r="L10" s="79">
        <v>48</v>
      </c>
      <c r="M10" s="413">
        <f t="shared" si="2"/>
        <v>319</v>
      </c>
      <c r="N10" s="79">
        <v>181</v>
      </c>
      <c r="O10" s="79">
        <v>97</v>
      </c>
      <c r="P10" s="79">
        <v>24</v>
      </c>
      <c r="Q10" s="413">
        <f t="shared" si="3"/>
        <v>302</v>
      </c>
      <c r="R10" s="79">
        <v>179</v>
      </c>
      <c r="S10" s="79">
        <v>120</v>
      </c>
      <c r="T10" s="79">
        <v>46</v>
      </c>
      <c r="U10" s="413">
        <f t="shared" si="4"/>
        <v>345</v>
      </c>
      <c r="V10" s="79">
        <v>138</v>
      </c>
      <c r="W10" s="79">
        <v>90</v>
      </c>
      <c r="X10" s="79">
        <v>40</v>
      </c>
      <c r="Y10" s="413">
        <f t="shared" si="5"/>
        <v>268</v>
      </c>
      <c r="Z10" s="79">
        <v>202</v>
      </c>
      <c r="AA10" s="79">
        <v>114</v>
      </c>
      <c r="AB10" s="79">
        <v>49</v>
      </c>
      <c r="AC10" s="413">
        <f t="shared" si="6"/>
        <v>365</v>
      </c>
      <c r="AD10" s="84" t="s">
        <v>139</v>
      </c>
      <c r="AE10" s="167"/>
      <c r="AS10" s="152"/>
      <c r="AT10" s="152"/>
      <c r="AU10" s="152"/>
    </row>
    <row r="11" spans="1:75" ht="20.25">
      <c r="A11" s="84" t="s">
        <v>138</v>
      </c>
      <c r="B11" s="82">
        <v>506</v>
      </c>
      <c r="C11" s="82">
        <v>224</v>
      </c>
      <c r="D11" s="82">
        <v>113</v>
      </c>
      <c r="E11" s="413">
        <f t="shared" si="0"/>
        <v>843</v>
      </c>
      <c r="F11" s="82">
        <v>188</v>
      </c>
      <c r="G11" s="82">
        <v>81</v>
      </c>
      <c r="H11" s="82">
        <v>42</v>
      </c>
      <c r="I11" s="413">
        <f t="shared" si="1"/>
        <v>311</v>
      </c>
      <c r="J11" s="82">
        <v>96</v>
      </c>
      <c r="K11" s="82">
        <v>70</v>
      </c>
      <c r="L11" s="82">
        <v>45</v>
      </c>
      <c r="M11" s="413">
        <f t="shared" si="2"/>
        <v>211</v>
      </c>
      <c r="N11" s="82">
        <v>155</v>
      </c>
      <c r="O11" s="82">
        <v>58</v>
      </c>
      <c r="P11" s="82">
        <v>25</v>
      </c>
      <c r="Q11" s="413">
        <f t="shared" si="3"/>
        <v>238</v>
      </c>
      <c r="R11" s="82">
        <v>77</v>
      </c>
      <c r="S11" s="82">
        <v>71</v>
      </c>
      <c r="T11" s="82">
        <v>38</v>
      </c>
      <c r="U11" s="413">
        <f t="shared" si="4"/>
        <v>186</v>
      </c>
      <c r="V11" s="82">
        <v>141</v>
      </c>
      <c r="W11" s="82">
        <v>78</v>
      </c>
      <c r="X11" s="82">
        <v>45</v>
      </c>
      <c r="Y11" s="413">
        <f t="shared" si="5"/>
        <v>264</v>
      </c>
      <c r="Z11" s="82">
        <v>138</v>
      </c>
      <c r="AA11" s="82">
        <v>103</v>
      </c>
      <c r="AB11" s="82">
        <v>66</v>
      </c>
      <c r="AC11" s="413">
        <f t="shared" si="6"/>
        <v>307</v>
      </c>
      <c r="AD11" s="84" t="s">
        <v>137</v>
      </c>
      <c r="AE11" s="167"/>
      <c r="AS11" s="152"/>
      <c r="AT11" s="152"/>
      <c r="AU11" s="152"/>
    </row>
    <row r="12" spans="1:75" ht="20.25">
      <c r="A12" s="84" t="s">
        <v>136</v>
      </c>
      <c r="B12" s="79">
        <v>93</v>
      </c>
      <c r="C12" s="79">
        <v>155</v>
      </c>
      <c r="D12" s="79">
        <v>71</v>
      </c>
      <c r="E12" s="413">
        <f t="shared" si="0"/>
        <v>319</v>
      </c>
      <c r="F12" s="79">
        <v>29</v>
      </c>
      <c r="G12" s="79">
        <v>39</v>
      </c>
      <c r="H12" s="79">
        <v>26</v>
      </c>
      <c r="I12" s="413">
        <f t="shared" si="1"/>
        <v>94</v>
      </c>
      <c r="J12" s="79">
        <v>63</v>
      </c>
      <c r="K12" s="79">
        <v>37</v>
      </c>
      <c r="L12" s="79">
        <v>37</v>
      </c>
      <c r="M12" s="413">
        <f t="shared" si="2"/>
        <v>137</v>
      </c>
      <c r="N12" s="79">
        <v>42</v>
      </c>
      <c r="O12" s="79">
        <v>40</v>
      </c>
      <c r="P12" s="79">
        <v>10</v>
      </c>
      <c r="Q12" s="413">
        <f t="shared" si="3"/>
        <v>92</v>
      </c>
      <c r="R12" s="79">
        <v>22</v>
      </c>
      <c r="S12" s="79">
        <v>55</v>
      </c>
      <c r="T12" s="79">
        <v>32</v>
      </c>
      <c r="U12" s="413">
        <f t="shared" si="4"/>
        <v>109</v>
      </c>
      <c r="V12" s="79">
        <v>29</v>
      </c>
      <c r="W12" s="79">
        <v>65</v>
      </c>
      <c r="X12" s="79">
        <v>16</v>
      </c>
      <c r="Y12" s="413">
        <f t="shared" si="5"/>
        <v>110</v>
      </c>
      <c r="Z12" s="79">
        <v>49</v>
      </c>
      <c r="AA12" s="79">
        <v>61</v>
      </c>
      <c r="AB12" s="79">
        <v>37</v>
      </c>
      <c r="AC12" s="413">
        <f t="shared" si="6"/>
        <v>147</v>
      </c>
      <c r="AD12" s="84" t="s">
        <v>135</v>
      </c>
      <c r="AE12" s="167"/>
      <c r="AS12" s="152"/>
      <c r="AT12" s="152"/>
      <c r="AU12" s="152"/>
    </row>
    <row r="13" spans="1:75" ht="20.25">
      <c r="A13" s="84" t="s">
        <v>134</v>
      </c>
      <c r="B13" s="82">
        <v>35</v>
      </c>
      <c r="C13" s="82">
        <v>78</v>
      </c>
      <c r="D13" s="82">
        <v>36</v>
      </c>
      <c r="E13" s="413">
        <f t="shared" si="0"/>
        <v>149</v>
      </c>
      <c r="F13" s="82">
        <v>8</v>
      </c>
      <c r="G13" s="82">
        <v>18</v>
      </c>
      <c r="H13" s="82">
        <v>8</v>
      </c>
      <c r="I13" s="413">
        <f t="shared" si="1"/>
        <v>34</v>
      </c>
      <c r="J13" s="82">
        <v>20</v>
      </c>
      <c r="K13" s="82">
        <v>22</v>
      </c>
      <c r="L13" s="82">
        <v>16</v>
      </c>
      <c r="M13" s="413">
        <f t="shared" si="2"/>
        <v>58</v>
      </c>
      <c r="N13" s="82">
        <v>24</v>
      </c>
      <c r="O13" s="82">
        <v>17</v>
      </c>
      <c r="P13" s="82">
        <v>10</v>
      </c>
      <c r="Q13" s="413">
        <f t="shared" si="3"/>
        <v>51</v>
      </c>
      <c r="R13" s="82">
        <v>10</v>
      </c>
      <c r="S13" s="82">
        <v>18</v>
      </c>
      <c r="T13" s="82">
        <v>15</v>
      </c>
      <c r="U13" s="413">
        <f t="shared" si="4"/>
        <v>43</v>
      </c>
      <c r="V13" s="82">
        <v>6</v>
      </c>
      <c r="W13" s="82">
        <v>29</v>
      </c>
      <c r="X13" s="82">
        <v>6</v>
      </c>
      <c r="Y13" s="413">
        <f t="shared" si="5"/>
        <v>41</v>
      </c>
      <c r="Z13" s="82">
        <v>30</v>
      </c>
      <c r="AA13" s="82">
        <v>24</v>
      </c>
      <c r="AB13" s="82">
        <v>29</v>
      </c>
      <c r="AC13" s="413">
        <f t="shared" si="6"/>
        <v>83</v>
      </c>
      <c r="AD13" s="84" t="s">
        <v>133</v>
      </c>
      <c r="AE13" s="167"/>
      <c r="AS13" s="152"/>
      <c r="AT13" s="152"/>
      <c r="AU13" s="152"/>
    </row>
    <row r="14" spans="1:75" ht="20.25">
      <c r="A14" s="84" t="s">
        <v>132</v>
      </c>
      <c r="B14" s="79">
        <v>5</v>
      </c>
      <c r="C14" s="79">
        <v>17</v>
      </c>
      <c r="D14" s="79">
        <v>23</v>
      </c>
      <c r="E14" s="413">
        <f t="shared" si="0"/>
        <v>45</v>
      </c>
      <c r="F14" s="79">
        <v>3</v>
      </c>
      <c r="G14" s="79">
        <v>14</v>
      </c>
      <c r="H14" s="79">
        <v>14</v>
      </c>
      <c r="I14" s="413">
        <f t="shared" si="1"/>
        <v>31</v>
      </c>
      <c r="J14" s="79">
        <v>1</v>
      </c>
      <c r="K14" s="79">
        <v>8</v>
      </c>
      <c r="L14" s="79">
        <v>11</v>
      </c>
      <c r="M14" s="413">
        <f t="shared" si="2"/>
        <v>20</v>
      </c>
      <c r="N14" s="79">
        <v>0</v>
      </c>
      <c r="O14" s="79">
        <v>13</v>
      </c>
      <c r="P14" s="79">
        <v>4</v>
      </c>
      <c r="Q14" s="413">
        <f t="shared" si="3"/>
        <v>17</v>
      </c>
      <c r="R14" s="79">
        <v>0</v>
      </c>
      <c r="S14" s="79">
        <v>16</v>
      </c>
      <c r="T14" s="79">
        <v>12</v>
      </c>
      <c r="U14" s="413">
        <f t="shared" si="4"/>
        <v>28</v>
      </c>
      <c r="V14" s="79">
        <v>0</v>
      </c>
      <c r="W14" s="79">
        <v>6</v>
      </c>
      <c r="X14" s="79">
        <v>12</v>
      </c>
      <c r="Y14" s="413">
        <f t="shared" si="5"/>
        <v>18</v>
      </c>
      <c r="Z14" s="79">
        <v>1</v>
      </c>
      <c r="AA14" s="79">
        <v>14</v>
      </c>
      <c r="AB14" s="79">
        <v>18</v>
      </c>
      <c r="AC14" s="413">
        <f t="shared" si="6"/>
        <v>33</v>
      </c>
      <c r="AD14" s="84" t="s">
        <v>131</v>
      </c>
      <c r="AE14" s="167"/>
      <c r="AS14" s="152"/>
      <c r="AT14" s="152"/>
      <c r="AU14" s="152"/>
    </row>
    <row r="15" spans="1:75" ht="20.25">
      <c r="A15" s="84" t="s">
        <v>130</v>
      </c>
      <c r="B15" s="82">
        <v>30</v>
      </c>
      <c r="C15" s="82">
        <v>29</v>
      </c>
      <c r="D15" s="82">
        <v>35</v>
      </c>
      <c r="E15" s="413">
        <f t="shared" si="0"/>
        <v>94</v>
      </c>
      <c r="F15" s="82">
        <v>16</v>
      </c>
      <c r="G15" s="82">
        <v>18</v>
      </c>
      <c r="H15" s="82">
        <v>21</v>
      </c>
      <c r="I15" s="413">
        <f t="shared" si="1"/>
        <v>55</v>
      </c>
      <c r="J15" s="82">
        <v>7</v>
      </c>
      <c r="K15" s="82">
        <v>16</v>
      </c>
      <c r="L15" s="82">
        <v>18</v>
      </c>
      <c r="M15" s="413">
        <f t="shared" si="2"/>
        <v>41</v>
      </c>
      <c r="N15" s="82">
        <v>6</v>
      </c>
      <c r="O15" s="82">
        <v>15</v>
      </c>
      <c r="P15" s="82">
        <v>6</v>
      </c>
      <c r="Q15" s="413">
        <f t="shared" si="3"/>
        <v>27</v>
      </c>
      <c r="R15" s="82">
        <v>5</v>
      </c>
      <c r="S15" s="82">
        <v>12</v>
      </c>
      <c r="T15" s="82">
        <v>13</v>
      </c>
      <c r="U15" s="413">
        <f t="shared" si="4"/>
        <v>30</v>
      </c>
      <c r="V15" s="82">
        <v>9</v>
      </c>
      <c r="W15" s="82">
        <v>15</v>
      </c>
      <c r="X15" s="82">
        <v>8</v>
      </c>
      <c r="Y15" s="413">
        <f t="shared" si="5"/>
        <v>32</v>
      </c>
      <c r="Z15" s="82">
        <v>12</v>
      </c>
      <c r="AA15" s="82">
        <v>16</v>
      </c>
      <c r="AB15" s="82">
        <v>15</v>
      </c>
      <c r="AC15" s="413">
        <f t="shared" si="6"/>
        <v>43</v>
      </c>
      <c r="AD15" s="84" t="s">
        <v>129</v>
      </c>
      <c r="AE15" s="167"/>
      <c r="AS15" s="152"/>
      <c r="AT15" s="152"/>
      <c r="AU15" s="152"/>
    </row>
    <row r="16" spans="1:75" ht="20.25">
      <c r="A16" s="84" t="s">
        <v>128</v>
      </c>
      <c r="B16" s="79">
        <v>19</v>
      </c>
      <c r="C16" s="79">
        <v>24</v>
      </c>
      <c r="D16" s="79">
        <v>19</v>
      </c>
      <c r="E16" s="413">
        <f t="shared" si="0"/>
        <v>62</v>
      </c>
      <c r="F16" s="79">
        <v>12</v>
      </c>
      <c r="G16" s="79">
        <v>12</v>
      </c>
      <c r="H16" s="79">
        <v>8</v>
      </c>
      <c r="I16" s="413">
        <f t="shared" si="1"/>
        <v>32</v>
      </c>
      <c r="J16" s="79">
        <v>3</v>
      </c>
      <c r="K16" s="79">
        <v>4</v>
      </c>
      <c r="L16" s="79">
        <v>3</v>
      </c>
      <c r="M16" s="413">
        <f t="shared" si="2"/>
        <v>10</v>
      </c>
      <c r="N16" s="79">
        <v>9</v>
      </c>
      <c r="O16" s="79">
        <v>9</v>
      </c>
      <c r="P16" s="79">
        <v>1</v>
      </c>
      <c r="Q16" s="413">
        <f t="shared" si="3"/>
        <v>19</v>
      </c>
      <c r="R16" s="79">
        <v>2</v>
      </c>
      <c r="S16" s="79">
        <v>5</v>
      </c>
      <c r="T16" s="79">
        <v>8</v>
      </c>
      <c r="U16" s="413">
        <f t="shared" si="4"/>
        <v>15</v>
      </c>
      <c r="V16" s="79">
        <v>0</v>
      </c>
      <c r="W16" s="79">
        <v>7</v>
      </c>
      <c r="X16" s="79">
        <v>6</v>
      </c>
      <c r="Y16" s="413">
        <f t="shared" si="5"/>
        <v>13</v>
      </c>
      <c r="Z16" s="79">
        <v>1</v>
      </c>
      <c r="AA16" s="79">
        <v>5</v>
      </c>
      <c r="AB16" s="79">
        <v>5</v>
      </c>
      <c r="AC16" s="413">
        <f t="shared" si="6"/>
        <v>11</v>
      </c>
      <c r="AD16" s="84" t="s">
        <v>127</v>
      </c>
      <c r="AE16" s="167"/>
      <c r="AS16" s="152"/>
      <c r="AT16" s="152"/>
      <c r="AU16" s="152"/>
    </row>
    <row r="17" spans="1:47" ht="20.25">
      <c r="A17" s="84" t="s">
        <v>126</v>
      </c>
      <c r="B17" s="82">
        <v>39</v>
      </c>
      <c r="C17" s="82">
        <v>77</v>
      </c>
      <c r="D17" s="82">
        <v>43</v>
      </c>
      <c r="E17" s="413">
        <f t="shared" si="0"/>
        <v>159</v>
      </c>
      <c r="F17" s="82">
        <v>17</v>
      </c>
      <c r="G17" s="82">
        <v>28</v>
      </c>
      <c r="H17" s="82">
        <v>24</v>
      </c>
      <c r="I17" s="413">
        <f t="shared" si="1"/>
        <v>69</v>
      </c>
      <c r="J17" s="82">
        <v>30</v>
      </c>
      <c r="K17" s="82">
        <v>24</v>
      </c>
      <c r="L17" s="82">
        <v>28</v>
      </c>
      <c r="M17" s="413">
        <f t="shared" si="2"/>
        <v>82</v>
      </c>
      <c r="N17" s="82">
        <v>11</v>
      </c>
      <c r="O17" s="82">
        <v>22</v>
      </c>
      <c r="P17" s="82">
        <v>5</v>
      </c>
      <c r="Q17" s="413">
        <f t="shared" si="3"/>
        <v>38</v>
      </c>
      <c r="R17" s="82">
        <v>8</v>
      </c>
      <c r="S17" s="82">
        <v>27</v>
      </c>
      <c r="T17" s="82">
        <v>16</v>
      </c>
      <c r="U17" s="413">
        <f t="shared" si="4"/>
        <v>51</v>
      </c>
      <c r="V17" s="82">
        <v>8</v>
      </c>
      <c r="W17" s="82">
        <v>35</v>
      </c>
      <c r="X17" s="82">
        <v>6</v>
      </c>
      <c r="Y17" s="413">
        <f t="shared" si="5"/>
        <v>49</v>
      </c>
      <c r="Z17" s="82">
        <v>26</v>
      </c>
      <c r="AA17" s="82">
        <v>34</v>
      </c>
      <c r="AB17" s="82">
        <v>28</v>
      </c>
      <c r="AC17" s="413">
        <f t="shared" si="6"/>
        <v>88</v>
      </c>
      <c r="AD17" s="84" t="s">
        <v>125</v>
      </c>
      <c r="AE17" s="167"/>
      <c r="AS17" s="152"/>
      <c r="AT17" s="152"/>
      <c r="AU17" s="152"/>
    </row>
    <row r="18" spans="1:47" ht="20.25">
      <c r="A18" s="84" t="s">
        <v>124</v>
      </c>
      <c r="B18" s="79">
        <v>64</v>
      </c>
      <c r="C18" s="79">
        <v>90</v>
      </c>
      <c r="D18" s="79">
        <v>104</v>
      </c>
      <c r="E18" s="413">
        <f t="shared" si="0"/>
        <v>258</v>
      </c>
      <c r="F18" s="79">
        <v>13</v>
      </c>
      <c r="G18" s="79">
        <v>33</v>
      </c>
      <c r="H18" s="79">
        <v>22</v>
      </c>
      <c r="I18" s="413">
        <f t="shared" si="1"/>
        <v>68</v>
      </c>
      <c r="J18" s="79">
        <v>20</v>
      </c>
      <c r="K18" s="79">
        <v>29</v>
      </c>
      <c r="L18" s="79">
        <v>19</v>
      </c>
      <c r="M18" s="413">
        <f t="shared" si="2"/>
        <v>68</v>
      </c>
      <c r="N18" s="79">
        <v>23</v>
      </c>
      <c r="O18" s="79">
        <v>26</v>
      </c>
      <c r="P18" s="79">
        <v>7</v>
      </c>
      <c r="Q18" s="413">
        <f t="shared" si="3"/>
        <v>56</v>
      </c>
      <c r="R18" s="79">
        <v>11</v>
      </c>
      <c r="S18" s="79">
        <v>15</v>
      </c>
      <c r="T18" s="79">
        <v>15</v>
      </c>
      <c r="U18" s="413">
        <f t="shared" si="4"/>
        <v>41</v>
      </c>
      <c r="V18" s="79">
        <v>15</v>
      </c>
      <c r="W18" s="79">
        <v>31</v>
      </c>
      <c r="X18" s="79">
        <v>8</v>
      </c>
      <c r="Y18" s="413">
        <f t="shared" si="5"/>
        <v>54</v>
      </c>
      <c r="Z18" s="79">
        <v>43</v>
      </c>
      <c r="AA18" s="79">
        <v>21</v>
      </c>
      <c r="AB18" s="79">
        <v>33</v>
      </c>
      <c r="AC18" s="413">
        <f t="shared" si="6"/>
        <v>97</v>
      </c>
      <c r="AD18" s="84" t="s">
        <v>123</v>
      </c>
      <c r="AE18" s="167"/>
      <c r="AS18" s="152"/>
      <c r="AT18" s="152"/>
      <c r="AU18" s="152"/>
    </row>
    <row r="19" spans="1:47" ht="20.25">
      <c r="A19" s="84" t="s">
        <v>122</v>
      </c>
      <c r="B19" s="82">
        <v>225</v>
      </c>
      <c r="C19" s="82">
        <v>196</v>
      </c>
      <c r="D19" s="82">
        <v>111</v>
      </c>
      <c r="E19" s="413">
        <f t="shared" si="0"/>
        <v>532</v>
      </c>
      <c r="F19" s="82">
        <v>99</v>
      </c>
      <c r="G19" s="82">
        <v>56</v>
      </c>
      <c r="H19" s="82">
        <v>30</v>
      </c>
      <c r="I19" s="413">
        <f t="shared" si="1"/>
        <v>185</v>
      </c>
      <c r="J19" s="82">
        <v>89</v>
      </c>
      <c r="K19" s="82">
        <v>87</v>
      </c>
      <c r="L19" s="82">
        <v>57</v>
      </c>
      <c r="M19" s="413">
        <f t="shared" si="2"/>
        <v>233</v>
      </c>
      <c r="N19" s="82">
        <v>78</v>
      </c>
      <c r="O19" s="82">
        <v>58</v>
      </c>
      <c r="P19" s="82">
        <v>23</v>
      </c>
      <c r="Q19" s="413">
        <f t="shared" si="3"/>
        <v>159</v>
      </c>
      <c r="R19" s="82">
        <v>75</v>
      </c>
      <c r="S19" s="82">
        <v>84</v>
      </c>
      <c r="T19" s="82">
        <v>39</v>
      </c>
      <c r="U19" s="413">
        <f t="shared" si="4"/>
        <v>198</v>
      </c>
      <c r="V19" s="82">
        <v>79</v>
      </c>
      <c r="W19" s="82">
        <v>88</v>
      </c>
      <c r="X19" s="82">
        <v>43</v>
      </c>
      <c r="Y19" s="413">
        <f t="shared" si="5"/>
        <v>210</v>
      </c>
      <c r="Z19" s="82">
        <v>105</v>
      </c>
      <c r="AA19" s="82">
        <v>79</v>
      </c>
      <c r="AB19" s="82">
        <v>39</v>
      </c>
      <c r="AC19" s="413">
        <f t="shared" si="6"/>
        <v>223</v>
      </c>
      <c r="AD19" s="84" t="s">
        <v>121</v>
      </c>
      <c r="AE19" s="167"/>
      <c r="AS19" s="152"/>
      <c r="AT19" s="152"/>
      <c r="AU19" s="152"/>
    </row>
    <row r="20" spans="1:47" ht="20.25">
      <c r="A20" s="84" t="s">
        <v>120</v>
      </c>
      <c r="B20" s="79">
        <v>19</v>
      </c>
      <c r="C20" s="79">
        <v>86</v>
      </c>
      <c r="D20" s="79">
        <v>53</v>
      </c>
      <c r="E20" s="413">
        <f t="shared" si="0"/>
        <v>158</v>
      </c>
      <c r="F20" s="79">
        <v>6</v>
      </c>
      <c r="G20" s="79">
        <v>62</v>
      </c>
      <c r="H20" s="79">
        <v>25</v>
      </c>
      <c r="I20" s="413">
        <f t="shared" si="1"/>
        <v>93</v>
      </c>
      <c r="J20" s="79">
        <v>8</v>
      </c>
      <c r="K20" s="79">
        <v>28</v>
      </c>
      <c r="L20" s="79">
        <v>17</v>
      </c>
      <c r="M20" s="413">
        <f t="shared" si="2"/>
        <v>53</v>
      </c>
      <c r="N20" s="79">
        <v>4</v>
      </c>
      <c r="O20" s="79">
        <v>20</v>
      </c>
      <c r="P20" s="79">
        <v>8</v>
      </c>
      <c r="Q20" s="413">
        <f t="shared" si="3"/>
        <v>32</v>
      </c>
      <c r="R20" s="79">
        <v>38</v>
      </c>
      <c r="S20" s="79">
        <v>43</v>
      </c>
      <c r="T20" s="79">
        <v>27</v>
      </c>
      <c r="U20" s="413">
        <f t="shared" si="4"/>
        <v>108</v>
      </c>
      <c r="V20" s="79">
        <v>13</v>
      </c>
      <c r="W20" s="79">
        <v>38</v>
      </c>
      <c r="X20" s="79">
        <v>18</v>
      </c>
      <c r="Y20" s="413">
        <f t="shared" si="5"/>
        <v>69</v>
      </c>
      <c r="Z20" s="79">
        <v>5</v>
      </c>
      <c r="AA20" s="79">
        <v>31</v>
      </c>
      <c r="AB20" s="79">
        <v>26</v>
      </c>
      <c r="AC20" s="413">
        <f t="shared" si="6"/>
        <v>62</v>
      </c>
      <c r="AD20" s="84" t="s">
        <v>119</v>
      </c>
      <c r="AE20" s="167"/>
      <c r="AS20" s="152"/>
      <c r="AT20" s="152"/>
      <c r="AU20" s="152"/>
    </row>
    <row r="21" spans="1:47" ht="20.25">
      <c r="A21" s="84" t="s">
        <v>118</v>
      </c>
      <c r="B21" s="82">
        <v>11</v>
      </c>
      <c r="C21" s="82">
        <v>30</v>
      </c>
      <c r="D21" s="82">
        <v>11</v>
      </c>
      <c r="E21" s="413">
        <f t="shared" si="0"/>
        <v>52</v>
      </c>
      <c r="F21" s="82">
        <v>5</v>
      </c>
      <c r="G21" s="82">
        <v>17</v>
      </c>
      <c r="H21" s="82">
        <v>12</v>
      </c>
      <c r="I21" s="413">
        <f t="shared" si="1"/>
        <v>34</v>
      </c>
      <c r="J21" s="82">
        <v>0</v>
      </c>
      <c r="K21" s="82">
        <v>6</v>
      </c>
      <c r="L21" s="82">
        <v>8</v>
      </c>
      <c r="M21" s="413">
        <f t="shared" si="2"/>
        <v>14</v>
      </c>
      <c r="N21" s="82">
        <v>15</v>
      </c>
      <c r="O21" s="82">
        <v>20</v>
      </c>
      <c r="P21" s="82">
        <v>4</v>
      </c>
      <c r="Q21" s="413">
        <f t="shared" si="3"/>
        <v>39</v>
      </c>
      <c r="R21" s="82">
        <v>0</v>
      </c>
      <c r="S21" s="82">
        <v>14</v>
      </c>
      <c r="T21" s="82">
        <v>7</v>
      </c>
      <c r="U21" s="413">
        <f t="shared" si="4"/>
        <v>21</v>
      </c>
      <c r="V21" s="82">
        <v>1</v>
      </c>
      <c r="W21" s="82">
        <v>16</v>
      </c>
      <c r="X21" s="82">
        <v>8</v>
      </c>
      <c r="Y21" s="413">
        <f t="shared" si="5"/>
        <v>25</v>
      </c>
      <c r="Z21" s="82">
        <v>1</v>
      </c>
      <c r="AA21" s="82">
        <v>7</v>
      </c>
      <c r="AB21" s="82">
        <v>7</v>
      </c>
      <c r="AC21" s="413">
        <f t="shared" si="6"/>
        <v>15</v>
      </c>
      <c r="AD21" s="84" t="s">
        <v>117</v>
      </c>
      <c r="AE21" s="167"/>
      <c r="AS21" s="152"/>
      <c r="AT21" s="152"/>
      <c r="AU21" s="152"/>
    </row>
    <row r="22" spans="1:47" ht="20.25">
      <c r="A22" s="84" t="s">
        <v>116</v>
      </c>
      <c r="B22" s="79">
        <v>23</v>
      </c>
      <c r="C22" s="79">
        <v>45</v>
      </c>
      <c r="D22" s="79">
        <v>33</v>
      </c>
      <c r="E22" s="413">
        <f t="shared" si="0"/>
        <v>101</v>
      </c>
      <c r="F22" s="79">
        <v>10</v>
      </c>
      <c r="G22" s="79">
        <v>21</v>
      </c>
      <c r="H22" s="79">
        <v>15</v>
      </c>
      <c r="I22" s="413">
        <f t="shared" si="1"/>
        <v>46</v>
      </c>
      <c r="J22" s="79">
        <v>12</v>
      </c>
      <c r="K22" s="79">
        <v>20</v>
      </c>
      <c r="L22" s="79">
        <v>13</v>
      </c>
      <c r="M22" s="413">
        <f t="shared" si="2"/>
        <v>45</v>
      </c>
      <c r="N22" s="79">
        <v>6</v>
      </c>
      <c r="O22" s="79">
        <v>15</v>
      </c>
      <c r="P22" s="79">
        <v>3</v>
      </c>
      <c r="Q22" s="413">
        <f t="shared" si="3"/>
        <v>24</v>
      </c>
      <c r="R22" s="79">
        <v>1</v>
      </c>
      <c r="S22" s="79">
        <v>20</v>
      </c>
      <c r="T22" s="79">
        <v>8</v>
      </c>
      <c r="U22" s="413">
        <f t="shared" si="4"/>
        <v>29</v>
      </c>
      <c r="V22" s="79">
        <v>4</v>
      </c>
      <c r="W22" s="79">
        <v>18</v>
      </c>
      <c r="X22" s="79">
        <v>10</v>
      </c>
      <c r="Y22" s="413">
        <f t="shared" si="5"/>
        <v>32</v>
      </c>
      <c r="Z22" s="79">
        <v>17</v>
      </c>
      <c r="AA22" s="79">
        <v>11</v>
      </c>
      <c r="AB22" s="79">
        <v>16</v>
      </c>
      <c r="AC22" s="413">
        <f t="shared" si="6"/>
        <v>44</v>
      </c>
      <c r="AD22" s="84" t="s">
        <v>115</v>
      </c>
      <c r="AE22" s="167"/>
      <c r="AS22" s="152"/>
      <c r="AT22" s="152"/>
      <c r="AU22" s="152"/>
    </row>
    <row r="23" spans="1:47" ht="20.25">
      <c r="A23" s="84" t="s">
        <v>114</v>
      </c>
      <c r="B23" s="82">
        <v>39</v>
      </c>
      <c r="C23" s="82">
        <v>34</v>
      </c>
      <c r="D23" s="82">
        <v>61</v>
      </c>
      <c r="E23" s="413">
        <f t="shared" si="0"/>
        <v>134</v>
      </c>
      <c r="F23" s="82">
        <v>14</v>
      </c>
      <c r="G23" s="82">
        <v>20</v>
      </c>
      <c r="H23" s="82">
        <v>10</v>
      </c>
      <c r="I23" s="413">
        <f t="shared" si="1"/>
        <v>44</v>
      </c>
      <c r="J23" s="82">
        <v>22</v>
      </c>
      <c r="K23" s="82">
        <v>8</v>
      </c>
      <c r="L23" s="82">
        <v>16</v>
      </c>
      <c r="M23" s="413">
        <f t="shared" si="2"/>
        <v>46</v>
      </c>
      <c r="N23" s="82">
        <v>3</v>
      </c>
      <c r="O23" s="82">
        <v>9</v>
      </c>
      <c r="P23" s="82">
        <v>4</v>
      </c>
      <c r="Q23" s="413">
        <f t="shared" si="3"/>
        <v>16</v>
      </c>
      <c r="R23" s="82">
        <v>7</v>
      </c>
      <c r="S23" s="82">
        <v>7</v>
      </c>
      <c r="T23" s="82">
        <v>8</v>
      </c>
      <c r="U23" s="413">
        <f t="shared" si="4"/>
        <v>22</v>
      </c>
      <c r="V23" s="82">
        <v>0</v>
      </c>
      <c r="W23" s="82">
        <v>11</v>
      </c>
      <c r="X23" s="82">
        <v>3</v>
      </c>
      <c r="Y23" s="413">
        <f t="shared" si="5"/>
        <v>14</v>
      </c>
      <c r="Z23" s="82">
        <v>34</v>
      </c>
      <c r="AA23" s="82">
        <v>8</v>
      </c>
      <c r="AB23" s="82">
        <v>17</v>
      </c>
      <c r="AC23" s="413">
        <f t="shared" si="6"/>
        <v>59</v>
      </c>
      <c r="AD23" s="84" t="s">
        <v>113</v>
      </c>
      <c r="AE23" s="167"/>
      <c r="AS23" s="152"/>
      <c r="AT23" s="152"/>
      <c r="AU23" s="152"/>
    </row>
    <row r="24" spans="1:47" ht="25.5">
      <c r="A24" s="84" t="s">
        <v>112</v>
      </c>
      <c r="B24" s="79">
        <v>14</v>
      </c>
      <c r="C24" s="79">
        <v>24</v>
      </c>
      <c r="D24" s="79">
        <v>16</v>
      </c>
      <c r="E24" s="413">
        <f t="shared" si="0"/>
        <v>54</v>
      </c>
      <c r="F24" s="79">
        <v>6</v>
      </c>
      <c r="G24" s="79">
        <v>5</v>
      </c>
      <c r="H24" s="79">
        <v>3</v>
      </c>
      <c r="I24" s="413">
        <f t="shared" si="1"/>
        <v>14</v>
      </c>
      <c r="J24" s="79">
        <v>16</v>
      </c>
      <c r="K24" s="79">
        <v>8</v>
      </c>
      <c r="L24" s="79">
        <v>4</v>
      </c>
      <c r="M24" s="413">
        <f t="shared" si="2"/>
        <v>28</v>
      </c>
      <c r="N24" s="79">
        <v>8</v>
      </c>
      <c r="O24" s="79">
        <v>8</v>
      </c>
      <c r="P24" s="79">
        <v>1</v>
      </c>
      <c r="Q24" s="413">
        <f t="shared" si="3"/>
        <v>17</v>
      </c>
      <c r="R24" s="79">
        <v>21</v>
      </c>
      <c r="S24" s="79">
        <v>10</v>
      </c>
      <c r="T24" s="79">
        <v>6</v>
      </c>
      <c r="U24" s="413">
        <f t="shared" si="4"/>
        <v>37</v>
      </c>
      <c r="V24" s="79">
        <v>2</v>
      </c>
      <c r="W24" s="79">
        <v>11</v>
      </c>
      <c r="X24" s="79">
        <v>2</v>
      </c>
      <c r="Y24" s="413">
        <f t="shared" si="5"/>
        <v>15</v>
      </c>
      <c r="Z24" s="79">
        <v>3</v>
      </c>
      <c r="AA24" s="79">
        <v>31</v>
      </c>
      <c r="AB24" s="79">
        <v>16</v>
      </c>
      <c r="AC24" s="413">
        <f t="shared" si="6"/>
        <v>50</v>
      </c>
      <c r="AD24" s="470" t="s">
        <v>1520</v>
      </c>
      <c r="AE24" s="167"/>
      <c r="AS24" s="152"/>
      <c r="AT24" s="152"/>
      <c r="AU24" s="152"/>
    </row>
    <row r="25" spans="1:47" ht="20.25">
      <c r="A25" s="84" t="s">
        <v>110</v>
      </c>
      <c r="B25" s="82">
        <v>0</v>
      </c>
      <c r="C25" s="82">
        <v>11</v>
      </c>
      <c r="D25" s="82">
        <v>29</v>
      </c>
      <c r="E25" s="413">
        <f t="shared" si="0"/>
        <v>40</v>
      </c>
      <c r="F25" s="82">
        <v>0</v>
      </c>
      <c r="G25" s="82">
        <v>6</v>
      </c>
      <c r="H25" s="82">
        <v>8</v>
      </c>
      <c r="I25" s="413">
        <f t="shared" si="1"/>
        <v>14</v>
      </c>
      <c r="J25" s="82">
        <v>0</v>
      </c>
      <c r="K25" s="82">
        <v>1</v>
      </c>
      <c r="L25" s="82">
        <v>8</v>
      </c>
      <c r="M25" s="413">
        <f t="shared" si="2"/>
        <v>9</v>
      </c>
      <c r="N25" s="82">
        <v>0</v>
      </c>
      <c r="O25" s="82">
        <v>5</v>
      </c>
      <c r="P25" s="82">
        <v>4</v>
      </c>
      <c r="Q25" s="413">
        <f t="shared" si="3"/>
        <v>9</v>
      </c>
      <c r="R25" s="82">
        <v>0</v>
      </c>
      <c r="S25" s="82">
        <v>3</v>
      </c>
      <c r="T25" s="82">
        <v>6</v>
      </c>
      <c r="U25" s="413">
        <f t="shared" si="4"/>
        <v>9</v>
      </c>
      <c r="V25" s="82">
        <v>0</v>
      </c>
      <c r="W25" s="82">
        <v>8</v>
      </c>
      <c r="X25" s="82">
        <v>5</v>
      </c>
      <c r="Y25" s="413">
        <f t="shared" si="5"/>
        <v>13</v>
      </c>
      <c r="Z25" s="82">
        <v>0</v>
      </c>
      <c r="AA25" s="82">
        <v>5</v>
      </c>
      <c r="AB25" s="82">
        <v>10</v>
      </c>
      <c r="AC25" s="413">
        <f t="shared" si="6"/>
        <v>15</v>
      </c>
      <c r="AD25" s="334" t="s">
        <v>1168</v>
      </c>
      <c r="AE25" s="167"/>
      <c r="AS25" s="152"/>
      <c r="AT25" s="152"/>
      <c r="AU25" s="152"/>
    </row>
    <row r="26" spans="1:47" ht="20.25">
      <c r="A26" s="84" t="s">
        <v>109</v>
      </c>
      <c r="B26" s="79">
        <v>84</v>
      </c>
      <c r="C26" s="79">
        <v>137</v>
      </c>
      <c r="D26" s="79">
        <v>79</v>
      </c>
      <c r="E26" s="413">
        <f t="shared" si="0"/>
        <v>300</v>
      </c>
      <c r="F26" s="79">
        <v>35</v>
      </c>
      <c r="G26" s="79">
        <v>69</v>
      </c>
      <c r="H26" s="79">
        <v>45</v>
      </c>
      <c r="I26" s="413">
        <f t="shared" si="1"/>
        <v>149</v>
      </c>
      <c r="J26" s="79">
        <v>46</v>
      </c>
      <c r="K26" s="79">
        <v>54</v>
      </c>
      <c r="L26" s="79">
        <v>46</v>
      </c>
      <c r="M26" s="413">
        <f t="shared" si="2"/>
        <v>146</v>
      </c>
      <c r="N26" s="79">
        <v>26</v>
      </c>
      <c r="O26" s="79">
        <v>51</v>
      </c>
      <c r="P26" s="79">
        <v>12</v>
      </c>
      <c r="Q26" s="413">
        <f t="shared" si="3"/>
        <v>89</v>
      </c>
      <c r="R26" s="79">
        <v>23</v>
      </c>
      <c r="S26" s="79">
        <v>55</v>
      </c>
      <c r="T26" s="79">
        <v>38</v>
      </c>
      <c r="U26" s="413">
        <f t="shared" si="4"/>
        <v>116</v>
      </c>
      <c r="V26" s="79">
        <v>45</v>
      </c>
      <c r="W26" s="79">
        <v>79</v>
      </c>
      <c r="X26" s="79">
        <v>27</v>
      </c>
      <c r="Y26" s="413">
        <f t="shared" si="5"/>
        <v>151</v>
      </c>
      <c r="Z26" s="79">
        <v>39</v>
      </c>
      <c r="AA26" s="79">
        <v>75</v>
      </c>
      <c r="AB26" s="79">
        <v>101</v>
      </c>
      <c r="AC26" s="413">
        <f t="shared" si="6"/>
        <v>215</v>
      </c>
      <c r="AD26" s="84" t="s">
        <v>108</v>
      </c>
      <c r="AE26" s="167"/>
      <c r="AS26" s="152"/>
      <c r="AT26" s="152"/>
      <c r="AU26" s="152"/>
    </row>
    <row r="27" spans="1:47" ht="20.25">
      <c r="A27" s="84" t="s">
        <v>107</v>
      </c>
      <c r="B27" s="82">
        <v>10</v>
      </c>
      <c r="C27" s="82">
        <v>107</v>
      </c>
      <c r="D27" s="82">
        <v>46</v>
      </c>
      <c r="E27" s="413">
        <f t="shared" si="0"/>
        <v>163</v>
      </c>
      <c r="F27" s="82">
        <v>1</v>
      </c>
      <c r="G27" s="82">
        <v>36</v>
      </c>
      <c r="H27" s="82">
        <v>38</v>
      </c>
      <c r="I27" s="413">
        <f t="shared" si="1"/>
        <v>75</v>
      </c>
      <c r="J27" s="82">
        <v>13</v>
      </c>
      <c r="K27" s="82">
        <v>31</v>
      </c>
      <c r="L27" s="82">
        <v>26</v>
      </c>
      <c r="M27" s="413">
        <f t="shared" si="2"/>
        <v>70</v>
      </c>
      <c r="N27" s="82">
        <v>1</v>
      </c>
      <c r="O27" s="82">
        <v>40</v>
      </c>
      <c r="P27" s="82">
        <v>18</v>
      </c>
      <c r="Q27" s="413">
        <f t="shared" si="3"/>
        <v>59</v>
      </c>
      <c r="R27" s="82">
        <v>2</v>
      </c>
      <c r="S27" s="82">
        <v>48</v>
      </c>
      <c r="T27" s="82">
        <v>22</v>
      </c>
      <c r="U27" s="413">
        <f t="shared" si="4"/>
        <v>72</v>
      </c>
      <c r="V27" s="82">
        <v>4</v>
      </c>
      <c r="W27" s="82">
        <v>62</v>
      </c>
      <c r="X27" s="82">
        <v>19</v>
      </c>
      <c r="Y27" s="413">
        <f t="shared" si="5"/>
        <v>85</v>
      </c>
      <c r="Z27" s="82">
        <v>11</v>
      </c>
      <c r="AA27" s="82">
        <v>53</v>
      </c>
      <c r="AB27" s="82">
        <v>37</v>
      </c>
      <c r="AC27" s="413">
        <f t="shared" si="6"/>
        <v>101</v>
      </c>
      <c r="AD27" s="84" t="s">
        <v>106</v>
      </c>
      <c r="AE27" s="167"/>
      <c r="AS27" s="152"/>
      <c r="AT27" s="152"/>
      <c r="AU27" s="152"/>
    </row>
    <row r="28" spans="1:47" ht="20.25">
      <c r="A28" s="84" t="s">
        <v>105</v>
      </c>
      <c r="B28" s="79">
        <v>70</v>
      </c>
      <c r="C28" s="79">
        <v>228</v>
      </c>
      <c r="D28" s="79">
        <v>152</v>
      </c>
      <c r="E28" s="413">
        <f t="shared" si="0"/>
        <v>450</v>
      </c>
      <c r="F28" s="79">
        <v>21</v>
      </c>
      <c r="G28" s="79">
        <v>89</v>
      </c>
      <c r="H28" s="79">
        <v>53</v>
      </c>
      <c r="I28" s="413">
        <f t="shared" si="1"/>
        <v>163</v>
      </c>
      <c r="J28" s="79">
        <v>44</v>
      </c>
      <c r="K28" s="79">
        <v>75</v>
      </c>
      <c r="L28" s="79">
        <v>43</v>
      </c>
      <c r="M28" s="413">
        <f t="shared" si="2"/>
        <v>162</v>
      </c>
      <c r="N28" s="79">
        <v>29</v>
      </c>
      <c r="O28" s="79">
        <v>61</v>
      </c>
      <c r="P28" s="79">
        <v>28</v>
      </c>
      <c r="Q28" s="413">
        <f t="shared" si="3"/>
        <v>118</v>
      </c>
      <c r="R28" s="79">
        <v>24</v>
      </c>
      <c r="S28" s="79">
        <v>69</v>
      </c>
      <c r="T28" s="79">
        <v>48</v>
      </c>
      <c r="U28" s="413">
        <f t="shared" si="4"/>
        <v>141</v>
      </c>
      <c r="V28" s="79">
        <v>41</v>
      </c>
      <c r="W28" s="79">
        <v>68</v>
      </c>
      <c r="X28" s="79">
        <v>27</v>
      </c>
      <c r="Y28" s="413">
        <f t="shared" si="5"/>
        <v>136</v>
      </c>
      <c r="Z28" s="79">
        <v>57</v>
      </c>
      <c r="AA28" s="79">
        <v>87</v>
      </c>
      <c r="AB28" s="79">
        <v>87</v>
      </c>
      <c r="AC28" s="413">
        <f t="shared" si="6"/>
        <v>231</v>
      </c>
      <c r="AD28" s="84" t="s">
        <v>104</v>
      </c>
      <c r="AE28" s="167"/>
      <c r="AS28" s="152"/>
      <c r="AT28" s="152"/>
      <c r="AU28" s="152"/>
    </row>
    <row r="29" spans="1:47" ht="20.25">
      <c r="A29" s="84" t="s">
        <v>103</v>
      </c>
      <c r="B29" s="82">
        <v>14</v>
      </c>
      <c r="C29" s="82">
        <v>11</v>
      </c>
      <c r="D29" s="82">
        <v>18</v>
      </c>
      <c r="E29" s="413">
        <f t="shared" si="0"/>
        <v>43</v>
      </c>
      <c r="F29" s="82">
        <v>7</v>
      </c>
      <c r="G29" s="82">
        <v>8</v>
      </c>
      <c r="H29" s="82">
        <v>3</v>
      </c>
      <c r="I29" s="413">
        <f t="shared" si="1"/>
        <v>18</v>
      </c>
      <c r="J29" s="82">
        <v>8</v>
      </c>
      <c r="K29" s="82">
        <v>8</v>
      </c>
      <c r="L29" s="82">
        <v>7</v>
      </c>
      <c r="M29" s="413">
        <f t="shared" si="2"/>
        <v>23</v>
      </c>
      <c r="N29" s="82">
        <v>6</v>
      </c>
      <c r="O29" s="82">
        <v>9</v>
      </c>
      <c r="P29" s="82">
        <v>1</v>
      </c>
      <c r="Q29" s="413">
        <f t="shared" si="3"/>
        <v>16</v>
      </c>
      <c r="R29" s="82">
        <v>5</v>
      </c>
      <c r="S29" s="82">
        <v>9</v>
      </c>
      <c r="T29" s="82">
        <v>3</v>
      </c>
      <c r="U29" s="413">
        <f t="shared" si="4"/>
        <v>17</v>
      </c>
      <c r="V29" s="82">
        <v>7</v>
      </c>
      <c r="W29" s="82">
        <v>9</v>
      </c>
      <c r="X29" s="82">
        <v>3</v>
      </c>
      <c r="Y29" s="413">
        <f t="shared" si="5"/>
        <v>19</v>
      </c>
      <c r="Z29" s="82">
        <v>6</v>
      </c>
      <c r="AA29" s="82">
        <v>12</v>
      </c>
      <c r="AB29" s="82">
        <v>2</v>
      </c>
      <c r="AC29" s="413">
        <f t="shared" si="6"/>
        <v>20</v>
      </c>
      <c r="AD29" s="84" t="s">
        <v>102</v>
      </c>
      <c r="AE29" s="167"/>
      <c r="AS29" s="152"/>
      <c r="AT29" s="152"/>
      <c r="AU29" s="152"/>
    </row>
    <row r="30" spans="1:47" ht="20.25">
      <c r="A30" s="84" t="s">
        <v>101</v>
      </c>
      <c r="B30" s="79">
        <v>391</v>
      </c>
      <c r="C30" s="79">
        <v>382</v>
      </c>
      <c r="D30" s="79">
        <v>239</v>
      </c>
      <c r="E30" s="413">
        <f t="shared" si="0"/>
        <v>1012</v>
      </c>
      <c r="F30" s="79">
        <v>135</v>
      </c>
      <c r="G30" s="79">
        <v>142</v>
      </c>
      <c r="H30" s="79">
        <v>80</v>
      </c>
      <c r="I30" s="413">
        <f t="shared" si="1"/>
        <v>357</v>
      </c>
      <c r="J30" s="79">
        <v>204</v>
      </c>
      <c r="K30" s="79">
        <v>132</v>
      </c>
      <c r="L30" s="79">
        <v>110</v>
      </c>
      <c r="M30" s="413">
        <f t="shared" si="2"/>
        <v>446</v>
      </c>
      <c r="N30" s="79">
        <v>101</v>
      </c>
      <c r="O30" s="79">
        <v>109</v>
      </c>
      <c r="P30" s="79">
        <v>43</v>
      </c>
      <c r="Q30" s="413">
        <f t="shared" si="3"/>
        <v>253</v>
      </c>
      <c r="R30" s="79">
        <v>166</v>
      </c>
      <c r="S30" s="79">
        <v>124</v>
      </c>
      <c r="T30" s="79">
        <v>94</v>
      </c>
      <c r="U30" s="413">
        <f t="shared" si="4"/>
        <v>384</v>
      </c>
      <c r="V30" s="79">
        <v>166</v>
      </c>
      <c r="W30" s="79">
        <v>145</v>
      </c>
      <c r="X30" s="79">
        <v>67</v>
      </c>
      <c r="Y30" s="413">
        <f t="shared" si="5"/>
        <v>378</v>
      </c>
      <c r="Z30" s="79">
        <v>233</v>
      </c>
      <c r="AA30" s="79">
        <v>199</v>
      </c>
      <c r="AB30" s="79">
        <v>128</v>
      </c>
      <c r="AC30" s="413">
        <f t="shared" si="6"/>
        <v>560</v>
      </c>
      <c r="AD30" s="84" t="s">
        <v>100</v>
      </c>
      <c r="AE30" s="167"/>
      <c r="AS30" s="152"/>
      <c r="AT30" s="152"/>
      <c r="AU30" s="152"/>
    </row>
    <row r="31" spans="1:47" ht="20.25">
      <c r="A31" s="84" t="s">
        <v>99</v>
      </c>
      <c r="B31" s="82">
        <v>74</v>
      </c>
      <c r="C31" s="82">
        <v>72</v>
      </c>
      <c r="D31" s="82">
        <v>46</v>
      </c>
      <c r="E31" s="413">
        <f t="shared" si="0"/>
        <v>192</v>
      </c>
      <c r="F31" s="82">
        <v>0</v>
      </c>
      <c r="G31" s="82">
        <v>20</v>
      </c>
      <c r="H31" s="82">
        <v>12</v>
      </c>
      <c r="I31" s="413">
        <f t="shared" si="1"/>
        <v>32</v>
      </c>
      <c r="J31" s="82">
        <v>47</v>
      </c>
      <c r="K31" s="82">
        <v>35</v>
      </c>
      <c r="L31" s="82">
        <v>23</v>
      </c>
      <c r="M31" s="413">
        <f t="shared" si="2"/>
        <v>105</v>
      </c>
      <c r="N31" s="82">
        <v>35</v>
      </c>
      <c r="O31" s="82">
        <v>40</v>
      </c>
      <c r="P31" s="82">
        <v>13</v>
      </c>
      <c r="Q31" s="413">
        <f t="shared" si="3"/>
        <v>88</v>
      </c>
      <c r="R31" s="82">
        <v>11</v>
      </c>
      <c r="S31" s="82">
        <v>27</v>
      </c>
      <c r="T31" s="82">
        <v>10</v>
      </c>
      <c r="U31" s="413">
        <f t="shared" si="4"/>
        <v>48</v>
      </c>
      <c r="V31" s="82">
        <v>28</v>
      </c>
      <c r="W31" s="82">
        <v>29</v>
      </c>
      <c r="X31" s="82">
        <v>11</v>
      </c>
      <c r="Y31" s="413">
        <f t="shared" si="5"/>
        <v>68</v>
      </c>
      <c r="Z31" s="82">
        <v>38</v>
      </c>
      <c r="AA31" s="82">
        <v>39</v>
      </c>
      <c r="AB31" s="82">
        <v>25</v>
      </c>
      <c r="AC31" s="413">
        <f t="shared" si="6"/>
        <v>102</v>
      </c>
      <c r="AD31" s="84" t="s">
        <v>98</v>
      </c>
      <c r="AE31" s="167"/>
      <c r="AS31" s="152"/>
      <c r="AT31" s="152"/>
      <c r="AU31" s="152"/>
    </row>
    <row r="32" spans="1:47" ht="20.25">
      <c r="A32" s="84" t="s">
        <v>97</v>
      </c>
      <c r="B32" s="79">
        <v>4</v>
      </c>
      <c r="C32" s="79">
        <v>14</v>
      </c>
      <c r="D32" s="79">
        <v>3</v>
      </c>
      <c r="E32" s="413">
        <f t="shared" si="0"/>
        <v>21</v>
      </c>
      <c r="F32" s="79">
        <v>4</v>
      </c>
      <c r="G32" s="79">
        <v>8</v>
      </c>
      <c r="H32" s="79">
        <v>4</v>
      </c>
      <c r="I32" s="413">
        <f t="shared" si="1"/>
        <v>16</v>
      </c>
      <c r="J32" s="79">
        <v>7</v>
      </c>
      <c r="K32" s="79">
        <v>12</v>
      </c>
      <c r="L32" s="79">
        <v>4</v>
      </c>
      <c r="M32" s="413">
        <f t="shared" si="2"/>
        <v>23</v>
      </c>
      <c r="N32" s="79">
        <v>1</v>
      </c>
      <c r="O32" s="79">
        <v>2</v>
      </c>
      <c r="P32" s="79">
        <v>2</v>
      </c>
      <c r="Q32" s="413">
        <f t="shared" si="3"/>
        <v>5</v>
      </c>
      <c r="R32" s="79">
        <v>2</v>
      </c>
      <c r="S32" s="79">
        <v>8</v>
      </c>
      <c r="T32" s="79">
        <v>2</v>
      </c>
      <c r="U32" s="413">
        <f t="shared" si="4"/>
        <v>12</v>
      </c>
      <c r="V32" s="79">
        <v>2</v>
      </c>
      <c r="W32" s="79">
        <v>3</v>
      </c>
      <c r="X32" s="79">
        <v>1</v>
      </c>
      <c r="Y32" s="413">
        <f t="shared" si="5"/>
        <v>6</v>
      </c>
      <c r="Z32" s="79">
        <v>2</v>
      </c>
      <c r="AA32" s="79">
        <v>8</v>
      </c>
      <c r="AB32" s="79">
        <v>10</v>
      </c>
      <c r="AC32" s="413">
        <f t="shared" si="6"/>
        <v>20</v>
      </c>
      <c r="AD32" s="84" t="s">
        <v>96</v>
      </c>
      <c r="AE32" s="167"/>
      <c r="AS32" s="152"/>
      <c r="AT32" s="152"/>
      <c r="AU32" s="152"/>
    </row>
    <row r="33" spans="1:47" ht="20.25">
      <c r="A33" s="84" t="s">
        <v>95</v>
      </c>
      <c r="B33" s="82">
        <v>432</v>
      </c>
      <c r="C33" s="82">
        <v>131</v>
      </c>
      <c r="D33" s="82">
        <v>81</v>
      </c>
      <c r="E33" s="413">
        <f t="shared" si="0"/>
        <v>644</v>
      </c>
      <c r="F33" s="82">
        <v>154</v>
      </c>
      <c r="G33" s="82">
        <v>32</v>
      </c>
      <c r="H33" s="82">
        <v>41</v>
      </c>
      <c r="I33" s="413">
        <f t="shared" si="1"/>
        <v>227</v>
      </c>
      <c r="J33" s="82">
        <v>298</v>
      </c>
      <c r="K33" s="82">
        <v>63</v>
      </c>
      <c r="L33" s="82">
        <v>41</v>
      </c>
      <c r="M33" s="413">
        <f t="shared" si="2"/>
        <v>402</v>
      </c>
      <c r="N33" s="82">
        <v>64</v>
      </c>
      <c r="O33" s="82">
        <v>15</v>
      </c>
      <c r="P33" s="82">
        <v>9</v>
      </c>
      <c r="Q33" s="413">
        <f t="shared" si="3"/>
        <v>88</v>
      </c>
      <c r="R33" s="82">
        <v>137</v>
      </c>
      <c r="S33" s="82">
        <v>47</v>
      </c>
      <c r="T33" s="82">
        <v>58</v>
      </c>
      <c r="U33" s="413">
        <f t="shared" si="4"/>
        <v>242</v>
      </c>
      <c r="V33" s="82">
        <v>111</v>
      </c>
      <c r="W33" s="82">
        <v>40</v>
      </c>
      <c r="X33" s="82">
        <v>22</v>
      </c>
      <c r="Y33" s="413">
        <f t="shared" si="5"/>
        <v>173</v>
      </c>
      <c r="Z33" s="82">
        <v>197</v>
      </c>
      <c r="AA33" s="82">
        <v>103</v>
      </c>
      <c r="AB33" s="82">
        <v>57</v>
      </c>
      <c r="AC33" s="413">
        <f t="shared" si="6"/>
        <v>357</v>
      </c>
      <c r="AD33" s="84" t="s">
        <v>94</v>
      </c>
      <c r="AE33" s="167"/>
      <c r="AS33" s="152"/>
      <c r="AT33" s="152"/>
      <c r="AU33" s="152"/>
    </row>
    <row r="34" spans="1:47" ht="20.25">
      <c r="A34" s="84" t="s">
        <v>93</v>
      </c>
      <c r="B34" s="79">
        <v>348</v>
      </c>
      <c r="C34" s="79">
        <v>121</v>
      </c>
      <c r="D34" s="79">
        <v>88</v>
      </c>
      <c r="E34" s="413">
        <f t="shared" si="0"/>
        <v>557</v>
      </c>
      <c r="F34" s="79">
        <v>167</v>
      </c>
      <c r="G34" s="79">
        <v>50</v>
      </c>
      <c r="H34" s="79">
        <v>18</v>
      </c>
      <c r="I34" s="413">
        <f t="shared" si="1"/>
        <v>235</v>
      </c>
      <c r="J34" s="79">
        <v>179</v>
      </c>
      <c r="K34" s="79">
        <v>36</v>
      </c>
      <c r="L34" s="79">
        <v>17</v>
      </c>
      <c r="M34" s="413">
        <f t="shared" si="2"/>
        <v>232</v>
      </c>
      <c r="N34" s="79">
        <v>103</v>
      </c>
      <c r="O34" s="79">
        <v>16</v>
      </c>
      <c r="P34" s="79">
        <v>7</v>
      </c>
      <c r="Q34" s="413">
        <f t="shared" si="3"/>
        <v>126</v>
      </c>
      <c r="R34" s="79">
        <v>238</v>
      </c>
      <c r="S34" s="79">
        <v>30</v>
      </c>
      <c r="T34" s="79">
        <v>14</v>
      </c>
      <c r="U34" s="413">
        <f t="shared" si="4"/>
        <v>282</v>
      </c>
      <c r="V34" s="79">
        <v>160</v>
      </c>
      <c r="W34" s="79">
        <v>18</v>
      </c>
      <c r="X34" s="79">
        <v>10</v>
      </c>
      <c r="Y34" s="413">
        <f t="shared" si="5"/>
        <v>188</v>
      </c>
      <c r="Z34" s="79">
        <v>160</v>
      </c>
      <c r="AA34" s="79">
        <v>37</v>
      </c>
      <c r="AB34" s="79">
        <v>38</v>
      </c>
      <c r="AC34" s="413">
        <f t="shared" si="6"/>
        <v>235</v>
      </c>
      <c r="AD34" s="84" t="s">
        <v>92</v>
      </c>
      <c r="AE34" s="167"/>
      <c r="AS34" s="152"/>
      <c r="AT34" s="152"/>
      <c r="AU34" s="152"/>
    </row>
    <row r="35" spans="1:47" ht="20.25">
      <c r="A35" s="84" t="s">
        <v>91</v>
      </c>
      <c r="B35" s="82">
        <v>134</v>
      </c>
      <c r="C35" s="82">
        <v>139</v>
      </c>
      <c r="D35" s="82">
        <v>80</v>
      </c>
      <c r="E35" s="413">
        <f t="shared" si="0"/>
        <v>353</v>
      </c>
      <c r="F35" s="82">
        <v>155</v>
      </c>
      <c r="G35" s="82">
        <v>75</v>
      </c>
      <c r="H35" s="82">
        <v>29</v>
      </c>
      <c r="I35" s="413">
        <f t="shared" si="1"/>
        <v>259</v>
      </c>
      <c r="J35" s="82">
        <v>101</v>
      </c>
      <c r="K35" s="82">
        <v>58</v>
      </c>
      <c r="L35" s="82">
        <v>16</v>
      </c>
      <c r="M35" s="413">
        <f t="shared" si="2"/>
        <v>175</v>
      </c>
      <c r="N35" s="82">
        <v>47</v>
      </c>
      <c r="O35" s="82">
        <v>15</v>
      </c>
      <c r="P35" s="82">
        <v>6</v>
      </c>
      <c r="Q35" s="413">
        <f t="shared" si="3"/>
        <v>68</v>
      </c>
      <c r="R35" s="82">
        <v>107</v>
      </c>
      <c r="S35" s="82">
        <v>59</v>
      </c>
      <c r="T35" s="82">
        <v>23</v>
      </c>
      <c r="U35" s="413">
        <f t="shared" si="4"/>
        <v>189</v>
      </c>
      <c r="V35" s="82">
        <v>69</v>
      </c>
      <c r="W35" s="82">
        <v>45</v>
      </c>
      <c r="X35" s="82">
        <v>6</v>
      </c>
      <c r="Y35" s="413">
        <f t="shared" si="5"/>
        <v>120</v>
      </c>
      <c r="Z35" s="82">
        <v>67</v>
      </c>
      <c r="AA35" s="82">
        <v>51</v>
      </c>
      <c r="AB35" s="82">
        <v>20</v>
      </c>
      <c r="AC35" s="413">
        <f t="shared" si="6"/>
        <v>138</v>
      </c>
      <c r="AD35" s="84" t="s">
        <v>90</v>
      </c>
      <c r="AE35" s="167"/>
      <c r="AS35" s="152"/>
      <c r="AT35" s="152"/>
      <c r="AU35" s="152"/>
    </row>
    <row r="36" spans="1:47" ht="20.25">
      <c r="A36" s="84" t="s">
        <v>89</v>
      </c>
      <c r="B36" s="79">
        <v>49</v>
      </c>
      <c r="C36" s="79">
        <v>65</v>
      </c>
      <c r="D36" s="79">
        <v>37</v>
      </c>
      <c r="E36" s="413">
        <f t="shared" si="0"/>
        <v>151</v>
      </c>
      <c r="F36" s="79">
        <v>12</v>
      </c>
      <c r="G36" s="79">
        <v>19</v>
      </c>
      <c r="H36" s="79">
        <v>10</v>
      </c>
      <c r="I36" s="413">
        <f t="shared" si="1"/>
        <v>41</v>
      </c>
      <c r="J36" s="79">
        <v>15</v>
      </c>
      <c r="K36" s="79">
        <v>14</v>
      </c>
      <c r="L36" s="79">
        <v>14</v>
      </c>
      <c r="M36" s="413">
        <f t="shared" si="2"/>
        <v>43</v>
      </c>
      <c r="N36" s="79">
        <v>14</v>
      </c>
      <c r="O36" s="79">
        <v>16</v>
      </c>
      <c r="P36" s="79">
        <v>10</v>
      </c>
      <c r="Q36" s="413">
        <f t="shared" si="3"/>
        <v>40</v>
      </c>
      <c r="R36" s="79">
        <v>8</v>
      </c>
      <c r="S36" s="79">
        <v>26</v>
      </c>
      <c r="T36" s="79">
        <v>10</v>
      </c>
      <c r="U36" s="413">
        <f t="shared" si="4"/>
        <v>44</v>
      </c>
      <c r="V36" s="79">
        <v>18</v>
      </c>
      <c r="W36" s="79">
        <v>17</v>
      </c>
      <c r="X36" s="79">
        <v>7</v>
      </c>
      <c r="Y36" s="413">
        <f t="shared" si="5"/>
        <v>42</v>
      </c>
      <c r="Z36" s="79">
        <v>30</v>
      </c>
      <c r="AA36" s="79">
        <v>19</v>
      </c>
      <c r="AB36" s="79">
        <v>20</v>
      </c>
      <c r="AC36" s="413">
        <f t="shared" si="6"/>
        <v>69</v>
      </c>
      <c r="AD36" s="84" t="s">
        <v>88</v>
      </c>
      <c r="AE36" s="167"/>
      <c r="AS36" s="152"/>
      <c r="AT36" s="152"/>
      <c r="AU36" s="152"/>
    </row>
    <row r="37" spans="1:47" ht="20.25">
      <c r="A37" s="84" t="s">
        <v>87</v>
      </c>
      <c r="B37" s="82">
        <v>15</v>
      </c>
      <c r="C37" s="82">
        <v>55</v>
      </c>
      <c r="D37" s="82">
        <v>14</v>
      </c>
      <c r="E37" s="413">
        <f t="shared" si="0"/>
        <v>84</v>
      </c>
      <c r="F37" s="82">
        <v>9</v>
      </c>
      <c r="G37" s="82">
        <v>4</v>
      </c>
      <c r="H37" s="82">
        <v>6</v>
      </c>
      <c r="I37" s="413">
        <f t="shared" si="1"/>
        <v>19</v>
      </c>
      <c r="J37" s="82">
        <v>3</v>
      </c>
      <c r="K37" s="82">
        <v>4</v>
      </c>
      <c r="L37" s="82">
        <v>5</v>
      </c>
      <c r="M37" s="413">
        <f t="shared" si="2"/>
        <v>12</v>
      </c>
      <c r="N37" s="82">
        <v>7</v>
      </c>
      <c r="O37" s="82">
        <v>8</v>
      </c>
      <c r="P37" s="82">
        <v>5</v>
      </c>
      <c r="Q37" s="413">
        <f t="shared" si="3"/>
        <v>20</v>
      </c>
      <c r="R37" s="82">
        <v>10</v>
      </c>
      <c r="S37" s="82">
        <v>11</v>
      </c>
      <c r="T37" s="82">
        <v>4</v>
      </c>
      <c r="U37" s="413">
        <f t="shared" si="4"/>
        <v>25</v>
      </c>
      <c r="V37" s="82">
        <v>8</v>
      </c>
      <c r="W37" s="82">
        <v>10</v>
      </c>
      <c r="X37" s="82">
        <v>5</v>
      </c>
      <c r="Y37" s="413">
        <f t="shared" si="5"/>
        <v>23</v>
      </c>
      <c r="Z37" s="82">
        <v>5</v>
      </c>
      <c r="AA37" s="82">
        <v>10</v>
      </c>
      <c r="AB37" s="82">
        <v>12</v>
      </c>
      <c r="AC37" s="413">
        <f t="shared" si="6"/>
        <v>27</v>
      </c>
      <c r="AD37" s="84" t="s">
        <v>86</v>
      </c>
      <c r="AE37" s="167"/>
      <c r="AS37" s="152"/>
      <c r="AT37" s="152"/>
      <c r="AU37" s="152"/>
    </row>
    <row r="38" spans="1:47" ht="20.25">
      <c r="A38" s="84" t="s">
        <v>85</v>
      </c>
      <c r="B38" s="79">
        <v>1</v>
      </c>
      <c r="C38" s="79">
        <v>13</v>
      </c>
      <c r="D38" s="79">
        <v>31</v>
      </c>
      <c r="E38" s="413">
        <f t="shared" si="0"/>
        <v>45</v>
      </c>
      <c r="F38" s="79">
        <v>1</v>
      </c>
      <c r="G38" s="79">
        <v>9</v>
      </c>
      <c r="H38" s="79">
        <v>14</v>
      </c>
      <c r="I38" s="413">
        <f t="shared" si="1"/>
        <v>24</v>
      </c>
      <c r="J38" s="79">
        <v>0</v>
      </c>
      <c r="K38" s="79">
        <v>1</v>
      </c>
      <c r="L38" s="79">
        <v>11</v>
      </c>
      <c r="M38" s="413">
        <f t="shared" si="2"/>
        <v>12</v>
      </c>
      <c r="N38" s="79">
        <v>0</v>
      </c>
      <c r="O38" s="79">
        <v>1</v>
      </c>
      <c r="P38" s="79">
        <v>4</v>
      </c>
      <c r="Q38" s="413">
        <f t="shared" si="3"/>
        <v>5</v>
      </c>
      <c r="R38" s="79">
        <v>1</v>
      </c>
      <c r="S38" s="79">
        <v>1</v>
      </c>
      <c r="T38" s="79">
        <v>2</v>
      </c>
      <c r="U38" s="413">
        <f t="shared" si="4"/>
        <v>4</v>
      </c>
      <c r="V38" s="79">
        <v>0</v>
      </c>
      <c r="W38" s="79">
        <v>2</v>
      </c>
      <c r="X38" s="79">
        <v>7</v>
      </c>
      <c r="Y38" s="413">
        <f t="shared" si="5"/>
        <v>9</v>
      </c>
      <c r="Z38" s="79">
        <v>3</v>
      </c>
      <c r="AA38" s="79">
        <v>9</v>
      </c>
      <c r="AB38" s="79">
        <v>12</v>
      </c>
      <c r="AC38" s="413">
        <f t="shared" si="6"/>
        <v>24</v>
      </c>
      <c r="AD38" s="84" t="s">
        <v>1169</v>
      </c>
      <c r="AE38" s="167"/>
      <c r="AS38" s="152"/>
      <c r="AT38" s="152"/>
      <c r="AU38" s="152"/>
    </row>
    <row r="39" spans="1:47" ht="20.25">
      <c r="A39" s="84" t="s">
        <v>84</v>
      </c>
      <c r="B39" s="82">
        <v>1</v>
      </c>
      <c r="C39" s="82">
        <v>25</v>
      </c>
      <c r="D39" s="82">
        <v>33</v>
      </c>
      <c r="E39" s="413">
        <f t="shared" si="0"/>
        <v>59</v>
      </c>
      <c r="F39" s="82">
        <v>3</v>
      </c>
      <c r="G39" s="82">
        <v>15</v>
      </c>
      <c r="H39" s="82">
        <v>17</v>
      </c>
      <c r="I39" s="413">
        <f t="shared" si="1"/>
        <v>35</v>
      </c>
      <c r="J39" s="82">
        <v>1</v>
      </c>
      <c r="K39" s="82">
        <v>7</v>
      </c>
      <c r="L39" s="82">
        <v>12</v>
      </c>
      <c r="M39" s="413">
        <f t="shared" si="2"/>
        <v>20</v>
      </c>
      <c r="N39" s="82">
        <v>0</v>
      </c>
      <c r="O39" s="82">
        <v>9</v>
      </c>
      <c r="P39" s="82">
        <v>8</v>
      </c>
      <c r="Q39" s="413">
        <f t="shared" si="3"/>
        <v>17</v>
      </c>
      <c r="R39" s="82">
        <v>2</v>
      </c>
      <c r="S39" s="82">
        <v>7</v>
      </c>
      <c r="T39" s="82">
        <v>8</v>
      </c>
      <c r="U39" s="413">
        <f t="shared" si="4"/>
        <v>17</v>
      </c>
      <c r="V39" s="82">
        <v>5</v>
      </c>
      <c r="W39" s="82">
        <v>14</v>
      </c>
      <c r="X39" s="82">
        <v>8</v>
      </c>
      <c r="Y39" s="413">
        <f t="shared" si="5"/>
        <v>27</v>
      </c>
      <c r="Z39" s="82">
        <v>0</v>
      </c>
      <c r="AA39" s="82">
        <v>9</v>
      </c>
      <c r="AB39" s="82">
        <v>24</v>
      </c>
      <c r="AC39" s="413">
        <f t="shared" si="6"/>
        <v>33</v>
      </c>
      <c r="AD39" s="84" t="s">
        <v>83</v>
      </c>
      <c r="AE39" s="167"/>
      <c r="AS39" s="152"/>
      <c r="AT39" s="152"/>
      <c r="AU39" s="152"/>
    </row>
    <row r="40" spans="1:47" ht="20.25">
      <c r="A40" s="84" t="s">
        <v>82</v>
      </c>
      <c r="B40" s="79">
        <v>1</v>
      </c>
      <c r="C40" s="79">
        <v>11</v>
      </c>
      <c r="D40" s="79">
        <v>40</v>
      </c>
      <c r="E40" s="413">
        <f t="shared" si="0"/>
        <v>52</v>
      </c>
      <c r="F40" s="79">
        <v>8</v>
      </c>
      <c r="G40" s="79">
        <v>8</v>
      </c>
      <c r="H40" s="79">
        <v>16</v>
      </c>
      <c r="I40" s="413">
        <f t="shared" si="1"/>
        <v>32</v>
      </c>
      <c r="J40" s="79">
        <v>2</v>
      </c>
      <c r="K40" s="79">
        <v>3</v>
      </c>
      <c r="L40" s="79">
        <v>12</v>
      </c>
      <c r="M40" s="413">
        <f t="shared" si="2"/>
        <v>17</v>
      </c>
      <c r="N40" s="79">
        <v>5</v>
      </c>
      <c r="O40" s="79">
        <v>5</v>
      </c>
      <c r="P40" s="79">
        <v>8</v>
      </c>
      <c r="Q40" s="413">
        <f t="shared" si="3"/>
        <v>18</v>
      </c>
      <c r="R40" s="79">
        <v>6</v>
      </c>
      <c r="S40" s="79">
        <v>4</v>
      </c>
      <c r="T40" s="79">
        <v>6</v>
      </c>
      <c r="U40" s="413">
        <f t="shared" si="4"/>
        <v>16</v>
      </c>
      <c r="V40" s="79">
        <v>3</v>
      </c>
      <c r="W40" s="79">
        <v>7</v>
      </c>
      <c r="X40" s="79">
        <v>11</v>
      </c>
      <c r="Y40" s="413">
        <f t="shared" si="5"/>
        <v>21</v>
      </c>
      <c r="Z40" s="79">
        <v>1</v>
      </c>
      <c r="AA40" s="79">
        <v>9</v>
      </c>
      <c r="AB40" s="79">
        <v>23</v>
      </c>
      <c r="AC40" s="413">
        <f t="shared" si="6"/>
        <v>33</v>
      </c>
      <c r="AD40" s="84" t="s">
        <v>81</v>
      </c>
      <c r="AE40" s="167"/>
      <c r="AS40" s="152"/>
      <c r="AT40" s="152"/>
      <c r="AU40" s="152"/>
    </row>
    <row r="41" spans="1:47" ht="20.25">
      <c r="A41" s="84" t="s">
        <v>80</v>
      </c>
      <c r="B41" s="82">
        <v>1</v>
      </c>
      <c r="C41" s="82">
        <v>15</v>
      </c>
      <c r="D41" s="82">
        <v>30</v>
      </c>
      <c r="E41" s="413">
        <f t="shared" si="0"/>
        <v>46</v>
      </c>
      <c r="F41" s="82">
        <v>3</v>
      </c>
      <c r="G41" s="82">
        <v>21</v>
      </c>
      <c r="H41" s="82">
        <v>19</v>
      </c>
      <c r="I41" s="413">
        <f t="shared" si="1"/>
        <v>43</v>
      </c>
      <c r="J41" s="82">
        <v>0</v>
      </c>
      <c r="K41" s="82">
        <v>1</v>
      </c>
      <c r="L41" s="82">
        <v>2</v>
      </c>
      <c r="M41" s="413">
        <f t="shared" si="2"/>
        <v>3</v>
      </c>
      <c r="N41" s="82">
        <v>0</v>
      </c>
      <c r="O41" s="82">
        <v>5</v>
      </c>
      <c r="P41" s="82">
        <v>4</v>
      </c>
      <c r="Q41" s="413">
        <f t="shared" si="3"/>
        <v>9</v>
      </c>
      <c r="R41" s="82">
        <v>0</v>
      </c>
      <c r="S41" s="82">
        <v>5</v>
      </c>
      <c r="T41" s="82">
        <v>4</v>
      </c>
      <c r="U41" s="413">
        <f t="shared" si="4"/>
        <v>9</v>
      </c>
      <c r="V41" s="82">
        <v>13</v>
      </c>
      <c r="W41" s="82">
        <v>17</v>
      </c>
      <c r="X41" s="82">
        <v>7</v>
      </c>
      <c r="Y41" s="413">
        <f t="shared" si="5"/>
        <v>37</v>
      </c>
      <c r="Z41" s="82">
        <v>3</v>
      </c>
      <c r="AA41" s="82">
        <v>43</v>
      </c>
      <c r="AB41" s="82">
        <v>36</v>
      </c>
      <c r="AC41" s="413">
        <f t="shared" si="6"/>
        <v>82</v>
      </c>
      <c r="AD41" s="84" t="s">
        <v>79</v>
      </c>
      <c r="AE41" s="167"/>
      <c r="AS41" s="152"/>
      <c r="AT41" s="152"/>
      <c r="AU41" s="152"/>
    </row>
    <row r="42" spans="1:47" ht="20.25">
      <c r="A42" s="84" t="s">
        <v>78</v>
      </c>
      <c r="B42" s="79">
        <v>6</v>
      </c>
      <c r="C42" s="79">
        <v>17</v>
      </c>
      <c r="D42" s="79">
        <v>11</v>
      </c>
      <c r="E42" s="413">
        <f t="shared" si="0"/>
        <v>34</v>
      </c>
      <c r="F42" s="79">
        <v>2</v>
      </c>
      <c r="G42" s="79">
        <v>11</v>
      </c>
      <c r="H42" s="79">
        <v>6</v>
      </c>
      <c r="I42" s="413">
        <f t="shared" si="1"/>
        <v>19</v>
      </c>
      <c r="J42" s="79">
        <v>1</v>
      </c>
      <c r="K42" s="79">
        <v>7</v>
      </c>
      <c r="L42" s="79">
        <v>8</v>
      </c>
      <c r="M42" s="413">
        <f t="shared" si="2"/>
        <v>16</v>
      </c>
      <c r="N42" s="79">
        <v>5</v>
      </c>
      <c r="O42" s="79">
        <v>5</v>
      </c>
      <c r="P42" s="79">
        <v>0</v>
      </c>
      <c r="Q42" s="413">
        <f t="shared" si="3"/>
        <v>10</v>
      </c>
      <c r="R42" s="79">
        <v>4</v>
      </c>
      <c r="S42" s="79">
        <v>5</v>
      </c>
      <c r="T42" s="79">
        <v>3</v>
      </c>
      <c r="U42" s="413">
        <f t="shared" si="4"/>
        <v>12</v>
      </c>
      <c r="V42" s="79">
        <v>2</v>
      </c>
      <c r="W42" s="79">
        <v>4</v>
      </c>
      <c r="X42" s="79">
        <v>4</v>
      </c>
      <c r="Y42" s="413">
        <f t="shared" si="5"/>
        <v>10</v>
      </c>
      <c r="Z42" s="79">
        <v>1</v>
      </c>
      <c r="AA42" s="79">
        <v>11</v>
      </c>
      <c r="AB42" s="79">
        <v>4</v>
      </c>
      <c r="AC42" s="413">
        <f t="shared" si="6"/>
        <v>16</v>
      </c>
      <c r="AD42" s="84" t="s">
        <v>77</v>
      </c>
      <c r="AE42" s="167"/>
      <c r="AS42" s="152"/>
      <c r="AT42" s="152"/>
      <c r="AU42" s="152"/>
    </row>
    <row r="43" spans="1:47" ht="20.25">
      <c r="A43" s="84" t="s">
        <v>76</v>
      </c>
      <c r="B43" s="82">
        <v>281</v>
      </c>
      <c r="C43" s="82">
        <v>122</v>
      </c>
      <c r="D43" s="82">
        <v>198</v>
      </c>
      <c r="E43" s="413">
        <f t="shared" si="0"/>
        <v>601</v>
      </c>
      <c r="F43" s="82">
        <v>145</v>
      </c>
      <c r="G43" s="82">
        <v>37</v>
      </c>
      <c r="H43" s="82">
        <v>36</v>
      </c>
      <c r="I43" s="413">
        <f t="shared" si="1"/>
        <v>218</v>
      </c>
      <c r="J43" s="82">
        <v>175</v>
      </c>
      <c r="K43" s="82">
        <v>5</v>
      </c>
      <c r="L43" s="82">
        <v>0</v>
      </c>
      <c r="M43" s="413">
        <f t="shared" si="2"/>
        <v>180</v>
      </c>
      <c r="N43" s="82">
        <v>233</v>
      </c>
      <c r="O43" s="82">
        <v>16</v>
      </c>
      <c r="P43" s="82">
        <v>2</v>
      </c>
      <c r="Q43" s="413">
        <f t="shared" si="3"/>
        <v>251</v>
      </c>
      <c r="R43" s="82">
        <v>93</v>
      </c>
      <c r="S43" s="82">
        <v>5</v>
      </c>
      <c r="T43" s="82">
        <v>1</v>
      </c>
      <c r="U43" s="413">
        <f t="shared" si="4"/>
        <v>99</v>
      </c>
      <c r="V43" s="82">
        <v>57</v>
      </c>
      <c r="W43" s="82">
        <v>1</v>
      </c>
      <c r="X43" s="82">
        <v>0</v>
      </c>
      <c r="Y43" s="413">
        <f t="shared" si="5"/>
        <v>58</v>
      </c>
      <c r="Z43" s="82">
        <v>24</v>
      </c>
      <c r="AA43" s="82">
        <v>20</v>
      </c>
      <c r="AB43" s="82">
        <v>45</v>
      </c>
      <c r="AC43" s="413">
        <f t="shared" si="6"/>
        <v>89</v>
      </c>
      <c r="AD43" s="84" t="s">
        <v>75</v>
      </c>
      <c r="AE43" s="167"/>
      <c r="AS43" s="152"/>
      <c r="AT43" s="152"/>
      <c r="AU43" s="152"/>
    </row>
    <row r="44" spans="1:47" ht="20.25">
      <c r="A44" s="216" t="s">
        <v>9</v>
      </c>
      <c r="B44" s="212">
        <f>SUM(B8:B43)</f>
        <v>5405</v>
      </c>
      <c r="C44" s="212">
        <f t="shared" ref="C44:AC44" si="7">SUM(C8:C43)</f>
        <v>3221</v>
      </c>
      <c r="D44" s="212">
        <f t="shared" si="7"/>
        <v>2270</v>
      </c>
      <c r="E44" s="212">
        <f t="shared" si="7"/>
        <v>10896</v>
      </c>
      <c r="F44" s="212">
        <f t="shared" si="7"/>
        <v>1890</v>
      </c>
      <c r="G44" s="212">
        <f t="shared" si="7"/>
        <v>1313</v>
      </c>
      <c r="H44" s="212">
        <f t="shared" si="7"/>
        <v>826</v>
      </c>
      <c r="I44" s="212">
        <f t="shared" si="7"/>
        <v>4029</v>
      </c>
      <c r="J44" s="212">
        <f t="shared" si="7"/>
        <v>2687</v>
      </c>
      <c r="K44" s="212">
        <f t="shared" si="7"/>
        <v>1069</v>
      </c>
      <c r="L44" s="212">
        <f t="shared" si="7"/>
        <v>825</v>
      </c>
      <c r="M44" s="212">
        <f t="shared" si="7"/>
        <v>4581</v>
      </c>
      <c r="N44" s="212">
        <f t="shared" si="7"/>
        <v>1385</v>
      </c>
      <c r="O44" s="212">
        <f t="shared" si="7"/>
        <v>890</v>
      </c>
      <c r="P44" s="212">
        <f t="shared" si="7"/>
        <v>326</v>
      </c>
      <c r="Q44" s="212">
        <f t="shared" si="7"/>
        <v>2601</v>
      </c>
      <c r="R44" s="212">
        <f t="shared" si="7"/>
        <v>1830</v>
      </c>
      <c r="S44" s="212">
        <f t="shared" si="7"/>
        <v>1113</v>
      </c>
      <c r="T44" s="212">
        <f t="shared" si="7"/>
        <v>687</v>
      </c>
      <c r="U44" s="212">
        <f t="shared" si="7"/>
        <v>3630</v>
      </c>
      <c r="V44" s="212">
        <f t="shared" si="7"/>
        <v>1521</v>
      </c>
      <c r="W44" s="212">
        <f t="shared" si="7"/>
        <v>1230</v>
      </c>
      <c r="X44" s="212">
        <f t="shared" si="7"/>
        <v>508</v>
      </c>
      <c r="Y44" s="212">
        <f t="shared" si="7"/>
        <v>3259</v>
      </c>
      <c r="Z44" s="212">
        <f t="shared" si="7"/>
        <v>2650</v>
      </c>
      <c r="AA44" s="212">
        <f t="shared" si="7"/>
        <v>1441</v>
      </c>
      <c r="AB44" s="212">
        <f t="shared" si="7"/>
        <v>1158</v>
      </c>
      <c r="AC44" s="212">
        <f t="shared" si="7"/>
        <v>5249</v>
      </c>
      <c r="AD44" s="216" t="s">
        <v>8</v>
      </c>
      <c r="AE44" s="167"/>
    </row>
    <row r="45" spans="1:47" ht="23.25">
      <c r="A45" s="751"/>
      <c r="B45" s="751"/>
      <c r="C45" s="751"/>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row>
    <row r="46" spans="1:47" ht="26.25" customHeight="1">
      <c r="A46" s="569" t="s">
        <v>796</v>
      </c>
      <c r="B46" s="569"/>
      <c r="C46" s="569"/>
      <c r="D46" s="569"/>
      <c r="E46" s="569"/>
      <c r="F46" s="569"/>
      <c r="G46" s="569"/>
      <c r="H46" s="569"/>
      <c r="I46" s="569"/>
      <c r="J46" s="569"/>
      <c r="K46" s="569"/>
      <c r="L46" s="569"/>
      <c r="M46" s="569"/>
      <c r="N46" s="569"/>
      <c r="O46" s="569"/>
      <c r="P46" s="569"/>
      <c r="Q46" s="569"/>
      <c r="R46" s="569"/>
      <c r="S46" s="569"/>
      <c r="T46" s="569"/>
      <c r="U46" s="595"/>
      <c r="V46" s="632" t="s">
        <v>1553</v>
      </c>
      <c r="W46" s="752"/>
      <c r="X46" s="752"/>
      <c r="Y46" s="752"/>
      <c r="Z46" s="752"/>
      <c r="AA46" s="752"/>
      <c r="AB46" s="752"/>
      <c r="AC46" s="752"/>
      <c r="AD46" s="752"/>
      <c r="AE46" s="167"/>
    </row>
    <row r="47" spans="1:47" ht="23.25">
      <c r="A47" s="753" t="s">
        <v>232</v>
      </c>
      <c r="B47" s="636" t="s">
        <v>45</v>
      </c>
      <c r="C47" s="636"/>
      <c r="D47" s="636" t="s">
        <v>160</v>
      </c>
      <c r="E47" s="636"/>
      <c r="F47" s="636" t="s">
        <v>43</v>
      </c>
      <c r="G47" s="636"/>
      <c r="H47" s="636" t="s">
        <v>42</v>
      </c>
      <c r="I47" s="636"/>
      <c r="J47" s="636" t="s">
        <v>41</v>
      </c>
      <c r="K47" s="636"/>
      <c r="L47" s="636" t="s">
        <v>40</v>
      </c>
      <c r="M47" s="636"/>
      <c r="N47" s="636" t="s">
        <v>159</v>
      </c>
      <c r="O47" s="636"/>
      <c r="P47" s="636" t="s">
        <v>38</v>
      </c>
      <c r="Q47" s="636"/>
      <c r="R47" s="636" t="s">
        <v>37</v>
      </c>
      <c r="S47" s="636"/>
      <c r="T47" s="636" t="s">
        <v>36</v>
      </c>
      <c r="U47" s="636"/>
      <c r="V47" s="636" t="s">
        <v>35</v>
      </c>
      <c r="W47" s="636"/>
      <c r="X47" s="636" t="s">
        <v>158</v>
      </c>
      <c r="Y47" s="636"/>
      <c r="Z47" s="636" t="s">
        <v>33</v>
      </c>
      <c r="AA47" s="636"/>
      <c r="AB47" s="636" t="s">
        <v>32</v>
      </c>
      <c r="AC47" s="636"/>
      <c r="AD47" s="753" t="s">
        <v>597</v>
      </c>
      <c r="AE47" s="167"/>
    </row>
    <row r="48" spans="1:47" ht="23.25">
      <c r="A48" s="753"/>
      <c r="B48" s="636" t="s">
        <v>160</v>
      </c>
      <c r="C48" s="636"/>
      <c r="D48" s="636"/>
      <c r="E48" s="636"/>
      <c r="F48" s="636" t="s">
        <v>42</v>
      </c>
      <c r="G48" s="636"/>
      <c r="H48" s="636"/>
      <c r="I48" s="636"/>
      <c r="J48" s="636" t="s">
        <v>40</v>
      </c>
      <c r="K48" s="636"/>
      <c r="L48" s="636"/>
      <c r="M48" s="636"/>
      <c r="N48" s="636" t="s">
        <v>38</v>
      </c>
      <c r="O48" s="636"/>
      <c r="P48" s="636"/>
      <c r="Q48" s="636"/>
      <c r="R48" s="636" t="s">
        <v>36</v>
      </c>
      <c r="S48" s="636"/>
      <c r="T48" s="636"/>
      <c r="U48" s="636"/>
      <c r="V48" s="636" t="s">
        <v>158</v>
      </c>
      <c r="W48" s="636"/>
      <c r="X48" s="636"/>
      <c r="Y48" s="636"/>
      <c r="Z48" s="636" t="s">
        <v>1527</v>
      </c>
      <c r="AA48" s="636"/>
      <c r="AB48" s="636"/>
      <c r="AC48" s="636"/>
      <c r="AD48" s="753"/>
      <c r="AE48" s="167"/>
    </row>
    <row r="49" spans="1:31" ht="15.75">
      <c r="A49" s="753"/>
      <c r="B49" s="214" t="s">
        <v>150</v>
      </c>
      <c r="C49" s="214" t="s">
        <v>149</v>
      </c>
      <c r="D49" s="214" t="s">
        <v>148</v>
      </c>
      <c r="E49" s="214" t="s">
        <v>9</v>
      </c>
      <c r="F49" s="214" t="s">
        <v>150</v>
      </c>
      <c r="G49" s="214" t="s">
        <v>149</v>
      </c>
      <c r="H49" s="214" t="s">
        <v>148</v>
      </c>
      <c r="I49" s="214" t="s">
        <v>9</v>
      </c>
      <c r="J49" s="214" t="s">
        <v>150</v>
      </c>
      <c r="K49" s="214" t="s">
        <v>149</v>
      </c>
      <c r="L49" s="214" t="s">
        <v>148</v>
      </c>
      <c r="M49" s="214" t="s">
        <v>9</v>
      </c>
      <c r="N49" s="214" t="s">
        <v>150</v>
      </c>
      <c r="O49" s="214" t="s">
        <v>149</v>
      </c>
      <c r="P49" s="214" t="s">
        <v>148</v>
      </c>
      <c r="Q49" s="214" t="s">
        <v>9</v>
      </c>
      <c r="R49" s="214" t="s">
        <v>150</v>
      </c>
      <c r="S49" s="214" t="s">
        <v>149</v>
      </c>
      <c r="T49" s="214" t="s">
        <v>148</v>
      </c>
      <c r="U49" s="214" t="s">
        <v>9</v>
      </c>
      <c r="V49" s="214" t="s">
        <v>150</v>
      </c>
      <c r="W49" s="214" t="s">
        <v>149</v>
      </c>
      <c r="X49" s="214" t="s">
        <v>148</v>
      </c>
      <c r="Y49" s="214" t="s">
        <v>9</v>
      </c>
      <c r="Z49" s="214" t="s">
        <v>150</v>
      </c>
      <c r="AA49" s="214" t="s">
        <v>149</v>
      </c>
      <c r="AB49" s="214" t="s">
        <v>148</v>
      </c>
      <c r="AC49" s="214" t="s">
        <v>9</v>
      </c>
      <c r="AD49" s="753"/>
      <c r="AE49" s="167"/>
    </row>
    <row r="50" spans="1:31" ht="62.25">
      <c r="A50" s="753"/>
      <c r="B50" s="215" t="s">
        <v>147</v>
      </c>
      <c r="C50" s="215" t="s">
        <v>146</v>
      </c>
      <c r="D50" s="215" t="s">
        <v>145</v>
      </c>
      <c r="E50" s="215" t="s">
        <v>8</v>
      </c>
      <c r="F50" s="215" t="s">
        <v>147</v>
      </c>
      <c r="G50" s="215" t="s">
        <v>146</v>
      </c>
      <c r="H50" s="215" t="s">
        <v>145</v>
      </c>
      <c r="I50" s="215" t="s">
        <v>8</v>
      </c>
      <c r="J50" s="215" t="s">
        <v>147</v>
      </c>
      <c r="K50" s="215" t="s">
        <v>146</v>
      </c>
      <c r="L50" s="215" t="s">
        <v>145</v>
      </c>
      <c r="M50" s="215" t="s">
        <v>8</v>
      </c>
      <c r="N50" s="215" t="s">
        <v>147</v>
      </c>
      <c r="O50" s="215" t="s">
        <v>146</v>
      </c>
      <c r="P50" s="215" t="s">
        <v>145</v>
      </c>
      <c r="Q50" s="215" t="s">
        <v>8</v>
      </c>
      <c r="R50" s="215" t="s">
        <v>147</v>
      </c>
      <c r="S50" s="215" t="s">
        <v>146</v>
      </c>
      <c r="T50" s="215" t="s">
        <v>145</v>
      </c>
      <c r="U50" s="215" t="s">
        <v>8</v>
      </c>
      <c r="V50" s="215" t="s">
        <v>147</v>
      </c>
      <c r="W50" s="215" t="s">
        <v>146</v>
      </c>
      <c r="X50" s="215" t="s">
        <v>145</v>
      </c>
      <c r="Y50" s="215" t="s">
        <v>8</v>
      </c>
      <c r="Z50" s="215" t="s">
        <v>147</v>
      </c>
      <c r="AA50" s="215" t="s">
        <v>146</v>
      </c>
      <c r="AB50" s="215" t="s">
        <v>145</v>
      </c>
      <c r="AC50" s="215" t="s">
        <v>8</v>
      </c>
      <c r="AD50" s="753"/>
      <c r="AE50" s="167"/>
    </row>
    <row r="51" spans="1:31" ht="20.25">
      <c r="A51" s="84" t="s">
        <v>144</v>
      </c>
      <c r="B51" s="79">
        <v>354</v>
      </c>
      <c r="C51" s="79">
        <v>0</v>
      </c>
      <c r="D51" s="79">
        <v>0</v>
      </c>
      <c r="E51" s="184">
        <f>SUM(B51:D51)</f>
        <v>354</v>
      </c>
      <c r="F51" s="79">
        <v>107</v>
      </c>
      <c r="G51" s="79">
        <v>0</v>
      </c>
      <c r="H51" s="79">
        <v>0</v>
      </c>
      <c r="I51" s="184">
        <f>SUM(F51:H51)</f>
        <v>107</v>
      </c>
      <c r="J51" s="79">
        <v>535</v>
      </c>
      <c r="K51" s="79">
        <v>0</v>
      </c>
      <c r="L51" s="79">
        <v>0</v>
      </c>
      <c r="M51" s="184">
        <f>SUM(J51:L51)</f>
        <v>535</v>
      </c>
      <c r="N51" s="79">
        <v>138</v>
      </c>
      <c r="O51" s="79">
        <v>0</v>
      </c>
      <c r="P51" s="79">
        <v>0</v>
      </c>
      <c r="Q51" s="184">
        <f>SUM(N51:P51)</f>
        <v>138</v>
      </c>
      <c r="R51" s="79">
        <v>219</v>
      </c>
      <c r="S51" s="79">
        <v>0</v>
      </c>
      <c r="T51" s="79">
        <v>0</v>
      </c>
      <c r="U51" s="184">
        <f>SUM(R51:T51)</f>
        <v>219</v>
      </c>
      <c r="V51" s="79">
        <v>280</v>
      </c>
      <c r="W51" s="79">
        <v>0</v>
      </c>
      <c r="X51" s="79">
        <v>0</v>
      </c>
      <c r="Y51" s="184">
        <f>SUM(V51:X51)</f>
        <v>280</v>
      </c>
      <c r="Z51" s="79">
        <v>188</v>
      </c>
      <c r="AA51" s="79">
        <v>0</v>
      </c>
      <c r="AB51" s="79">
        <v>0</v>
      </c>
      <c r="AC51" s="184">
        <f>SUM(Z51:AB51)</f>
        <v>188</v>
      </c>
      <c r="AD51" s="84" t="s">
        <v>143</v>
      </c>
      <c r="AE51" s="167"/>
    </row>
    <row r="52" spans="1:31" ht="20.25">
      <c r="A52" s="84" t="s">
        <v>142</v>
      </c>
      <c r="B52" s="82">
        <v>45</v>
      </c>
      <c r="C52" s="82">
        <v>27</v>
      </c>
      <c r="D52" s="82">
        <v>18</v>
      </c>
      <c r="E52" s="413">
        <f t="shared" ref="E52:E86" si="8">SUM(B52:D52)</f>
        <v>90</v>
      </c>
      <c r="F52" s="82">
        <v>91</v>
      </c>
      <c r="G52" s="82">
        <v>8</v>
      </c>
      <c r="H52" s="82">
        <v>3</v>
      </c>
      <c r="I52" s="413">
        <f t="shared" ref="I52:I86" si="9">SUM(F52:H52)</f>
        <v>102</v>
      </c>
      <c r="J52" s="82">
        <v>248</v>
      </c>
      <c r="K52" s="82">
        <v>62</v>
      </c>
      <c r="L52" s="82">
        <v>26</v>
      </c>
      <c r="M52" s="413">
        <f t="shared" ref="M52:M86" si="10">SUM(J52:L52)</f>
        <v>336</v>
      </c>
      <c r="N52" s="82">
        <v>55</v>
      </c>
      <c r="O52" s="82">
        <v>29</v>
      </c>
      <c r="P52" s="82">
        <v>4</v>
      </c>
      <c r="Q52" s="413">
        <f t="shared" ref="Q52:Q86" si="11">SUM(N52:P52)</f>
        <v>88</v>
      </c>
      <c r="R52" s="82">
        <v>94</v>
      </c>
      <c r="S52" s="82">
        <v>25</v>
      </c>
      <c r="T52" s="82">
        <v>13</v>
      </c>
      <c r="U52" s="413">
        <f t="shared" ref="U52:U86" si="12">SUM(R52:T52)</f>
        <v>132</v>
      </c>
      <c r="V52" s="82">
        <v>75</v>
      </c>
      <c r="W52" s="82">
        <v>37</v>
      </c>
      <c r="X52" s="82">
        <v>13</v>
      </c>
      <c r="Y52" s="413">
        <f t="shared" ref="Y52:Y86" si="13">SUM(V52:X52)</f>
        <v>125</v>
      </c>
      <c r="Z52" s="82">
        <v>79</v>
      </c>
      <c r="AA52" s="82">
        <v>39</v>
      </c>
      <c r="AB52" s="82">
        <v>5</v>
      </c>
      <c r="AC52" s="413">
        <f t="shared" ref="AC52:AC86" si="14">SUM(Z52:AB52)</f>
        <v>123</v>
      </c>
      <c r="AD52" s="84" t="s">
        <v>141</v>
      </c>
      <c r="AE52" s="167"/>
    </row>
    <row r="53" spans="1:31" ht="20.25">
      <c r="A53" s="84" t="s">
        <v>140</v>
      </c>
      <c r="B53" s="79">
        <v>85</v>
      </c>
      <c r="C53" s="79">
        <v>83</v>
      </c>
      <c r="D53" s="79">
        <v>20</v>
      </c>
      <c r="E53" s="413">
        <f t="shared" si="8"/>
        <v>188</v>
      </c>
      <c r="F53" s="79">
        <v>21</v>
      </c>
      <c r="G53" s="79">
        <v>16</v>
      </c>
      <c r="H53" s="79">
        <v>5</v>
      </c>
      <c r="I53" s="413">
        <f t="shared" si="9"/>
        <v>42</v>
      </c>
      <c r="J53" s="79">
        <v>47</v>
      </c>
      <c r="K53" s="79">
        <v>67</v>
      </c>
      <c r="L53" s="79">
        <v>40</v>
      </c>
      <c r="M53" s="413">
        <f t="shared" si="10"/>
        <v>154</v>
      </c>
      <c r="N53" s="79">
        <v>23</v>
      </c>
      <c r="O53" s="79">
        <v>26</v>
      </c>
      <c r="P53" s="79">
        <v>9</v>
      </c>
      <c r="Q53" s="413">
        <f t="shared" si="11"/>
        <v>58</v>
      </c>
      <c r="R53" s="79">
        <v>71</v>
      </c>
      <c r="S53" s="79">
        <v>43</v>
      </c>
      <c r="T53" s="79">
        <v>17</v>
      </c>
      <c r="U53" s="413">
        <f t="shared" si="12"/>
        <v>131</v>
      </c>
      <c r="V53" s="79">
        <v>65</v>
      </c>
      <c r="W53" s="79">
        <v>54</v>
      </c>
      <c r="X53" s="79">
        <v>19</v>
      </c>
      <c r="Y53" s="413">
        <f t="shared" si="13"/>
        <v>138</v>
      </c>
      <c r="Z53" s="79">
        <v>21</v>
      </c>
      <c r="AA53" s="79">
        <v>38</v>
      </c>
      <c r="AB53" s="79">
        <v>7</v>
      </c>
      <c r="AC53" s="413">
        <f t="shared" si="14"/>
        <v>66</v>
      </c>
      <c r="AD53" s="84" t="s">
        <v>139</v>
      </c>
      <c r="AE53" s="167"/>
    </row>
    <row r="54" spans="1:31" ht="20.25">
      <c r="A54" s="84" t="s">
        <v>138</v>
      </c>
      <c r="B54" s="82">
        <v>52</v>
      </c>
      <c r="C54" s="82">
        <v>57</v>
      </c>
      <c r="D54" s="82">
        <v>20</v>
      </c>
      <c r="E54" s="413">
        <f t="shared" si="8"/>
        <v>129</v>
      </c>
      <c r="F54" s="82">
        <v>37</v>
      </c>
      <c r="G54" s="82">
        <v>24</v>
      </c>
      <c r="H54" s="82">
        <v>13</v>
      </c>
      <c r="I54" s="413">
        <f t="shared" si="9"/>
        <v>74</v>
      </c>
      <c r="J54" s="82">
        <v>47</v>
      </c>
      <c r="K54" s="82">
        <v>63</v>
      </c>
      <c r="L54" s="82">
        <v>36</v>
      </c>
      <c r="M54" s="413">
        <f t="shared" si="10"/>
        <v>146</v>
      </c>
      <c r="N54" s="82">
        <v>25</v>
      </c>
      <c r="O54" s="82">
        <v>21</v>
      </c>
      <c r="P54" s="82">
        <v>12</v>
      </c>
      <c r="Q54" s="413">
        <f t="shared" si="11"/>
        <v>58</v>
      </c>
      <c r="R54" s="82">
        <v>67</v>
      </c>
      <c r="S54" s="82">
        <v>48</v>
      </c>
      <c r="T54" s="82">
        <v>21</v>
      </c>
      <c r="U54" s="413">
        <f t="shared" si="12"/>
        <v>136</v>
      </c>
      <c r="V54" s="82">
        <v>27</v>
      </c>
      <c r="W54" s="82">
        <v>42</v>
      </c>
      <c r="X54" s="82">
        <v>14</v>
      </c>
      <c r="Y54" s="413">
        <f t="shared" si="13"/>
        <v>83</v>
      </c>
      <c r="Z54" s="82">
        <v>30</v>
      </c>
      <c r="AA54" s="82">
        <v>23</v>
      </c>
      <c r="AB54" s="82">
        <v>18</v>
      </c>
      <c r="AC54" s="413">
        <f t="shared" si="14"/>
        <v>71</v>
      </c>
      <c r="AD54" s="84" t="s">
        <v>137</v>
      </c>
      <c r="AE54" s="167"/>
    </row>
    <row r="55" spans="1:31" ht="20.25">
      <c r="A55" s="84" t="s">
        <v>136</v>
      </c>
      <c r="B55" s="79">
        <v>26</v>
      </c>
      <c r="C55" s="79">
        <v>25</v>
      </c>
      <c r="D55" s="79">
        <v>13</v>
      </c>
      <c r="E55" s="413">
        <f t="shared" si="8"/>
        <v>64</v>
      </c>
      <c r="F55" s="79">
        <v>11</v>
      </c>
      <c r="G55" s="79">
        <v>20</v>
      </c>
      <c r="H55" s="79">
        <v>12</v>
      </c>
      <c r="I55" s="413">
        <f t="shared" si="9"/>
        <v>43</v>
      </c>
      <c r="J55" s="79">
        <v>21</v>
      </c>
      <c r="K55" s="79">
        <v>52</v>
      </c>
      <c r="L55" s="79">
        <v>29</v>
      </c>
      <c r="M55" s="413">
        <f t="shared" si="10"/>
        <v>102</v>
      </c>
      <c r="N55" s="79">
        <v>7</v>
      </c>
      <c r="O55" s="79">
        <v>19</v>
      </c>
      <c r="P55" s="79">
        <v>10</v>
      </c>
      <c r="Q55" s="413">
        <f t="shared" si="11"/>
        <v>36</v>
      </c>
      <c r="R55" s="79">
        <v>19</v>
      </c>
      <c r="S55" s="79">
        <v>30</v>
      </c>
      <c r="T55" s="79">
        <v>9</v>
      </c>
      <c r="U55" s="413">
        <f t="shared" si="12"/>
        <v>58</v>
      </c>
      <c r="V55" s="79">
        <v>17</v>
      </c>
      <c r="W55" s="79">
        <v>34</v>
      </c>
      <c r="X55" s="79">
        <v>8</v>
      </c>
      <c r="Y55" s="413">
        <f t="shared" si="13"/>
        <v>59</v>
      </c>
      <c r="Z55" s="79">
        <v>10</v>
      </c>
      <c r="AA55" s="79">
        <v>16</v>
      </c>
      <c r="AB55" s="79">
        <v>6</v>
      </c>
      <c r="AC55" s="413">
        <f t="shared" si="14"/>
        <v>32</v>
      </c>
      <c r="AD55" s="84" t="s">
        <v>135</v>
      </c>
      <c r="AE55" s="167"/>
    </row>
    <row r="56" spans="1:31" ht="20.25">
      <c r="A56" s="84" t="s">
        <v>134</v>
      </c>
      <c r="B56" s="82">
        <v>10</v>
      </c>
      <c r="C56" s="82">
        <v>13</v>
      </c>
      <c r="D56" s="82">
        <v>7</v>
      </c>
      <c r="E56" s="413">
        <f t="shared" si="8"/>
        <v>30</v>
      </c>
      <c r="F56" s="82">
        <v>0</v>
      </c>
      <c r="G56" s="82">
        <v>7</v>
      </c>
      <c r="H56" s="82">
        <v>4</v>
      </c>
      <c r="I56" s="413">
        <f t="shared" si="9"/>
        <v>11</v>
      </c>
      <c r="J56" s="82">
        <v>5</v>
      </c>
      <c r="K56" s="82">
        <v>21</v>
      </c>
      <c r="L56" s="82">
        <v>17</v>
      </c>
      <c r="M56" s="413">
        <f t="shared" si="10"/>
        <v>43</v>
      </c>
      <c r="N56" s="82">
        <v>2</v>
      </c>
      <c r="O56" s="82">
        <v>6</v>
      </c>
      <c r="P56" s="82">
        <v>5</v>
      </c>
      <c r="Q56" s="413">
        <f t="shared" si="11"/>
        <v>13</v>
      </c>
      <c r="R56" s="82">
        <v>2</v>
      </c>
      <c r="S56" s="82">
        <v>10</v>
      </c>
      <c r="T56" s="82">
        <v>8</v>
      </c>
      <c r="U56" s="413">
        <f t="shared" si="12"/>
        <v>20</v>
      </c>
      <c r="V56" s="82">
        <v>2</v>
      </c>
      <c r="W56" s="82">
        <v>15</v>
      </c>
      <c r="X56" s="82">
        <v>4</v>
      </c>
      <c r="Y56" s="413">
        <f t="shared" si="13"/>
        <v>21</v>
      </c>
      <c r="Z56" s="82">
        <v>5</v>
      </c>
      <c r="AA56" s="82">
        <v>8</v>
      </c>
      <c r="AB56" s="82">
        <v>3</v>
      </c>
      <c r="AC56" s="413">
        <f t="shared" si="14"/>
        <v>16</v>
      </c>
      <c r="AD56" s="84" t="s">
        <v>133</v>
      </c>
      <c r="AE56" s="167"/>
    </row>
    <row r="57" spans="1:31" ht="20.25">
      <c r="A57" s="84" t="s">
        <v>132</v>
      </c>
      <c r="B57" s="79">
        <v>0</v>
      </c>
      <c r="C57" s="79">
        <v>7</v>
      </c>
      <c r="D57" s="79">
        <v>7</v>
      </c>
      <c r="E57" s="413">
        <f t="shared" si="8"/>
        <v>14</v>
      </c>
      <c r="F57" s="79">
        <v>0</v>
      </c>
      <c r="G57" s="79">
        <v>0</v>
      </c>
      <c r="H57" s="79">
        <v>2</v>
      </c>
      <c r="I57" s="413">
        <f t="shared" si="9"/>
        <v>2</v>
      </c>
      <c r="J57" s="79">
        <v>0</v>
      </c>
      <c r="K57" s="79">
        <v>5</v>
      </c>
      <c r="L57" s="79">
        <v>13</v>
      </c>
      <c r="M57" s="413">
        <f t="shared" si="10"/>
        <v>18</v>
      </c>
      <c r="N57" s="79">
        <v>0</v>
      </c>
      <c r="O57" s="79">
        <v>1</v>
      </c>
      <c r="P57" s="79">
        <v>2</v>
      </c>
      <c r="Q57" s="413">
        <f t="shared" si="11"/>
        <v>3</v>
      </c>
      <c r="R57" s="79">
        <v>0</v>
      </c>
      <c r="S57" s="79">
        <v>1</v>
      </c>
      <c r="T57" s="79">
        <v>6</v>
      </c>
      <c r="U57" s="413">
        <f t="shared" si="12"/>
        <v>7</v>
      </c>
      <c r="V57" s="79">
        <v>0</v>
      </c>
      <c r="W57" s="79">
        <v>3</v>
      </c>
      <c r="X57" s="79">
        <v>8</v>
      </c>
      <c r="Y57" s="413">
        <f t="shared" si="13"/>
        <v>11</v>
      </c>
      <c r="Z57" s="79">
        <v>0</v>
      </c>
      <c r="AA57" s="79">
        <v>5</v>
      </c>
      <c r="AB57" s="79">
        <v>6</v>
      </c>
      <c r="AC57" s="413">
        <f t="shared" si="14"/>
        <v>11</v>
      </c>
      <c r="AD57" s="84" t="s">
        <v>131</v>
      </c>
      <c r="AE57" s="167"/>
    </row>
    <row r="58" spans="1:31" ht="20.25">
      <c r="A58" s="84" t="s">
        <v>130</v>
      </c>
      <c r="B58" s="82">
        <v>3</v>
      </c>
      <c r="C58" s="82">
        <v>6</v>
      </c>
      <c r="D58" s="82">
        <v>10</v>
      </c>
      <c r="E58" s="413">
        <f t="shared" si="8"/>
        <v>19</v>
      </c>
      <c r="F58" s="82">
        <v>0</v>
      </c>
      <c r="G58" s="82">
        <v>5</v>
      </c>
      <c r="H58" s="82">
        <v>3</v>
      </c>
      <c r="I58" s="413">
        <f t="shared" si="9"/>
        <v>8</v>
      </c>
      <c r="J58" s="82">
        <v>9</v>
      </c>
      <c r="K58" s="82">
        <v>13</v>
      </c>
      <c r="L58" s="82">
        <v>15</v>
      </c>
      <c r="M58" s="413">
        <f t="shared" si="10"/>
        <v>37</v>
      </c>
      <c r="N58" s="82">
        <v>1</v>
      </c>
      <c r="O58" s="82">
        <v>3</v>
      </c>
      <c r="P58" s="82">
        <v>3</v>
      </c>
      <c r="Q58" s="413">
        <f t="shared" si="11"/>
        <v>7</v>
      </c>
      <c r="R58" s="82">
        <v>1</v>
      </c>
      <c r="S58" s="82">
        <v>10</v>
      </c>
      <c r="T58" s="82">
        <v>8</v>
      </c>
      <c r="U58" s="413">
        <f t="shared" si="12"/>
        <v>19</v>
      </c>
      <c r="V58" s="82">
        <v>1</v>
      </c>
      <c r="W58" s="82">
        <v>3</v>
      </c>
      <c r="X58" s="82">
        <v>3</v>
      </c>
      <c r="Y58" s="413">
        <f t="shared" si="13"/>
        <v>7</v>
      </c>
      <c r="Z58" s="82">
        <v>2</v>
      </c>
      <c r="AA58" s="82">
        <v>1</v>
      </c>
      <c r="AB58" s="82">
        <v>5</v>
      </c>
      <c r="AC58" s="413">
        <f t="shared" si="14"/>
        <v>8</v>
      </c>
      <c r="AD58" s="84" t="s">
        <v>129</v>
      </c>
      <c r="AE58" s="167"/>
    </row>
    <row r="59" spans="1:31" ht="20.25">
      <c r="A59" s="84" t="s">
        <v>128</v>
      </c>
      <c r="B59" s="79">
        <v>1</v>
      </c>
      <c r="C59" s="79">
        <v>2</v>
      </c>
      <c r="D59" s="79">
        <v>1</v>
      </c>
      <c r="E59" s="413">
        <f t="shared" si="8"/>
        <v>4</v>
      </c>
      <c r="F59" s="79">
        <v>0</v>
      </c>
      <c r="G59" s="79">
        <v>3</v>
      </c>
      <c r="H59" s="79">
        <v>3</v>
      </c>
      <c r="I59" s="413">
        <f t="shared" si="9"/>
        <v>6</v>
      </c>
      <c r="J59" s="79">
        <v>0</v>
      </c>
      <c r="K59" s="79">
        <v>4</v>
      </c>
      <c r="L59" s="79">
        <v>2</v>
      </c>
      <c r="M59" s="413">
        <f t="shared" si="10"/>
        <v>6</v>
      </c>
      <c r="N59" s="79">
        <v>0</v>
      </c>
      <c r="O59" s="79">
        <v>1</v>
      </c>
      <c r="P59" s="79">
        <v>1</v>
      </c>
      <c r="Q59" s="413">
        <f t="shared" si="11"/>
        <v>2</v>
      </c>
      <c r="R59" s="79">
        <v>0</v>
      </c>
      <c r="S59" s="79">
        <v>1</v>
      </c>
      <c r="T59" s="79">
        <v>0</v>
      </c>
      <c r="U59" s="413">
        <f t="shared" si="12"/>
        <v>1</v>
      </c>
      <c r="V59" s="79">
        <v>2</v>
      </c>
      <c r="W59" s="79">
        <v>3</v>
      </c>
      <c r="X59" s="79">
        <v>1</v>
      </c>
      <c r="Y59" s="413">
        <f t="shared" si="13"/>
        <v>6</v>
      </c>
      <c r="Z59" s="79">
        <v>1</v>
      </c>
      <c r="AA59" s="79">
        <v>1</v>
      </c>
      <c r="AB59" s="79">
        <v>1</v>
      </c>
      <c r="AC59" s="413">
        <f t="shared" si="14"/>
        <v>3</v>
      </c>
      <c r="AD59" s="84" t="s">
        <v>127</v>
      </c>
      <c r="AE59" s="167"/>
    </row>
    <row r="60" spans="1:31" ht="20.25">
      <c r="A60" s="84" t="s">
        <v>126</v>
      </c>
      <c r="B60" s="82">
        <v>5</v>
      </c>
      <c r="C60" s="82">
        <v>11</v>
      </c>
      <c r="D60" s="82">
        <v>8</v>
      </c>
      <c r="E60" s="413">
        <f t="shared" si="8"/>
        <v>24</v>
      </c>
      <c r="F60" s="82">
        <v>1</v>
      </c>
      <c r="G60" s="82">
        <v>10</v>
      </c>
      <c r="H60" s="82">
        <v>4</v>
      </c>
      <c r="I60" s="413">
        <f t="shared" si="9"/>
        <v>15</v>
      </c>
      <c r="J60" s="82">
        <v>10</v>
      </c>
      <c r="K60" s="82">
        <v>29</v>
      </c>
      <c r="L60" s="82">
        <v>24</v>
      </c>
      <c r="M60" s="413">
        <f t="shared" si="10"/>
        <v>63</v>
      </c>
      <c r="N60" s="82">
        <v>1</v>
      </c>
      <c r="O60" s="82">
        <v>12</v>
      </c>
      <c r="P60" s="82">
        <v>1</v>
      </c>
      <c r="Q60" s="413">
        <f t="shared" si="11"/>
        <v>14</v>
      </c>
      <c r="R60" s="82">
        <v>3</v>
      </c>
      <c r="S60" s="82">
        <v>21</v>
      </c>
      <c r="T60" s="82">
        <v>7</v>
      </c>
      <c r="U60" s="413">
        <f t="shared" si="12"/>
        <v>31</v>
      </c>
      <c r="V60" s="82">
        <v>3</v>
      </c>
      <c r="W60" s="82">
        <v>9</v>
      </c>
      <c r="X60" s="82">
        <v>3</v>
      </c>
      <c r="Y60" s="413">
        <f t="shared" si="13"/>
        <v>15</v>
      </c>
      <c r="Z60" s="82">
        <v>3</v>
      </c>
      <c r="AA60" s="82">
        <v>9</v>
      </c>
      <c r="AB60" s="82">
        <v>4</v>
      </c>
      <c r="AC60" s="413">
        <f t="shared" si="14"/>
        <v>16</v>
      </c>
      <c r="AD60" s="84" t="s">
        <v>125</v>
      </c>
      <c r="AE60" s="167"/>
    </row>
    <row r="61" spans="1:31" ht="20.25">
      <c r="A61" s="84" t="s">
        <v>124</v>
      </c>
      <c r="B61" s="79">
        <v>5</v>
      </c>
      <c r="C61" s="79">
        <v>14</v>
      </c>
      <c r="D61" s="79">
        <v>5</v>
      </c>
      <c r="E61" s="413">
        <f t="shared" si="8"/>
        <v>24</v>
      </c>
      <c r="F61" s="79">
        <v>0</v>
      </c>
      <c r="G61" s="79">
        <v>1</v>
      </c>
      <c r="H61" s="79">
        <v>1</v>
      </c>
      <c r="I61" s="413">
        <f t="shared" si="9"/>
        <v>2</v>
      </c>
      <c r="J61" s="79">
        <v>7</v>
      </c>
      <c r="K61" s="79">
        <v>25</v>
      </c>
      <c r="L61" s="79">
        <v>10</v>
      </c>
      <c r="M61" s="413">
        <f t="shared" si="10"/>
        <v>42</v>
      </c>
      <c r="N61" s="79">
        <v>3</v>
      </c>
      <c r="O61" s="79">
        <v>9</v>
      </c>
      <c r="P61" s="79">
        <v>4</v>
      </c>
      <c r="Q61" s="413">
        <f t="shared" si="11"/>
        <v>16</v>
      </c>
      <c r="R61" s="79">
        <v>9</v>
      </c>
      <c r="S61" s="79">
        <v>20</v>
      </c>
      <c r="T61" s="79">
        <v>5</v>
      </c>
      <c r="U61" s="413">
        <f t="shared" si="12"/>
        <v>34</v>
      </c>
      <c r="V61" s="79">
        <v>4</v>
      </c>
      <c r="W61" s="79">
        <v>21</v>
      </c>
      <c r="X61" s="79">
        <v>3</v>
      </c>
      <c r="Y61" s="413">
        <f t="shared" si="13"/>
        <v>28</v>
      </c>
      <c r="Z61" s="79">
        <v>2</v>
      </c>
      <c r="AA61" s="79">
        <v>15</v>
      </c>
      <c r="AB61" s="79">
        <v>5</v>
      </c>
      <c r="AC61" s="413">
        <f t="shared" si="14"/>
        <v>22</v>
      </c>
      <c r="AD61" s="84" t="s">
        <v>123</v>
      </c>
      <c r="AE61" s="167"/>
    </row>
    <row r="62" spans="1:31" ht="20.25">
      <c r="A62" s="84" t="s">
        <v>122</v>
      </c>
      <c r="B62" s="82">
        <v>75</v>
      </c>
      <c r="C62" s="82">
        <v>55</v>
      </c>
      <c r="D62" s="82">
        <v>21</v>
      </c>
      <c r="E62" s="413">
        <f t="shared" si="8"/>
        <v>151</v>
      </c>
      <c r="F62" s="82">
        <v>28</v>
      </c>
      <c r="G62" s="82">
        <v>29</v>
      </c>
      <c r="H62" s="82">
        <v>15</v>
      </c>
      <c r="I62" s="413">
        <f t="shared" si="9"/>
        <v>72</v>
      </c>
      <c r="J62" s="82">
        <v>62</v>
      </c>
      <c r="K62" s="82">
        <v>77</v>
      </c>
      <c r="L62" s="82">
        <v>22</v>
      </c>
      <c r="M62" s="413">
        <f t="shared" si="10"/>
        <v>161</v>
      </c>
      <c r="N62" s="82">
        <v>26</v>
      </c>
      <c r="O62" s="82">
        <v>25</v>
      </c>
      <c r="P62" s="82">
        <v>11</v>
      </c>
      <c r="Q62" s="413">
        <f t="shared" si="11"/>
        <v>62</v>
      </c>
      <c r="R62" s="82">
        <v>52</v>
      </c>
      <c r="S62" s="82">
        <v>53</v>
      </c>
      <c r="T62" s="82">
        <v>22</v>
      </c>
      <c r="U62" s="413">
        <f t="shared" si="12"/>
        <v>127</v>
      </c>
      <c r="V62" s="82">
        <v>22</v>
      </c>
      <c r="W62" s="82">
        <v>55</v>
      </c>
      <c r="X62" s="82">
        <v>18</v>
      </c>
      <c r="Y62" s="413">
        <f t="shared" si="13"/>
        <v>95</v>
      </c>
      <c r="Z62" s="82">
        <v>32</v>
      </c>
      <c r="AA62" s="82">
        <v>42</v>
      </c>
      <c r="AB62" s="82">
        <v>18</v>
      </c>
      <c r="AC62" s="413">
        <f t="shared" si="14"/>
        <v>92</v>
      </c>
      <c r="AD62" s="84" t="s">
        <v>121</v>
      </c>
      <c r="AE62" s="167"/>
    </row>
    <row r="63" spans="1:31" ht="20.25">
      <c r="A63" s="84" t="s">
        <v>120</v>
      </c>
      <c r="B63" s="79">
        <v>20</v>
      </c>
      <c r="C63" s="79">
        <v>18</v>
      </c>
      <c r="D63" s="79">
        <v>11</v>
      </c>
      <c r="E63" s="413">
        <f t="shared" si="8"/>
        <v>49</v>
      </c>
      <c r="F63" s="79">
        <v>1</v>
      </c>
      <c r="G63" s="79">
        <v>7</v>
      </c>
      <c r="H63" s="79">
        <v>3</v>
      </c>
      <c r="I63" s="413">
        <f t="shared" si="9"/>
        <v>11</v>
      </c>
      <c r="J63" s="79">
        <v>10</v>
      </c>
      <c r="K63" s="79">
        <v>26</v>
      </c>
      <c r="L63" s="79">
        <v>10</v>
      </c>
      <c r="M63" s="413">
        <f t="shared" si="10"/>
        <v>46</v>
      </c>
      <c r="N63" s="79">
        <v>3</v>
      </c>
      <c r="O63" s="79">
        <v>9</v>
      </c>
      <c r="P63" s="79">
        <v>9</v>
      </c>
      <c r="Q63" s="413">
        <f t="shared" si="11"/>
        <v>21</v>
      </c>
      <c r="R63" s="79">
        <v>1</v>
      </c>
      <c r="S63" s="79">
        <v>16</v>
      </c>
      <c r="T63" s="79">
        <v>7</v>
      </c>
      <c r="U63" s="413">
        <f t="shared" si="12"/>
        <v>24</v>
      </c>
      <c r="V63" s="79">
        <v>19</v>
      </c>
      <c r="W63" s="79">
        <v>25</v>
      </c>
      <c r="X63" s="79">
        <v>6</v>
      </c>
      <c r="Y63" s="413">
        <f t="shared" si="13"/>
        <v>50</v>
      </c>
      <c r="Z63" s="79">
        <v>22</v>
      </c>
      <c r="AA63" s="79">
        <v>16</v>
      </c>
      <c r="AB63" s="79">
        <v>4</v>
      </c>
      <c r="AC63" s="413">
        <f t="shared" si="14"/>
        <v>42</v>
      </c>
      <c r="AD63" s="84" t="s">
        <v>119</v>
      </c>
      <c r="AE63" s="167"/>
    </row>
    <row r="64" spans="1:31" ht="20.25">
      <c r="A64" s="84" t="s">
        <v>118</v>
      </c>
      <c r="B64" s="82">
        <v>0</v>
      </c>
      <c r="C64" s="82">
        <v>6</v>
      </c>
      <c r="D64" s="82">
        <v>2</v>
      </c>
      <c r="E64" s="413">
        <f t="shared" si="8"/>
        <v>8</v>
      </c>
      <c r="F64" s="82">
        <v>0</v>
      </c>
      <c r="G64" s="82">
        <v>3</v>
      </c>
      <c r="H64" s="82">
        <v>2</v>
      </c>
      <c r="I64" s="413">
        <f t="shared" si="9"/>
        <v>5</v>
      </c>
      <c r="J64" s="82">
        <v>0</v>
      </c>
      <c r="K64" s="82">
        <v>12</v>
      </c>
      <c r="L64" s="82">
        <v>4</v>
      </c>
      <c r="M64" s="413">
        <f t="shared" si="10"/>
        <v>16</v>
      </c>
      <c r="N64" s="82">
        <v>0</v>
      </c>
      <c r="O64" s="82">
        <v>2</v>
      </c>
      <c r="P64" s="82">
        <v>2</v>
      </c>
      <c r="Q64" s="413">
        <f t="shared" si="11"/>
        <v>4</v>
      </c>
      <c r="R64" s="82">
        <v>2</v>
      </c>
      <c r="S64" s="82">
        <v>11</v>
      </c>
      <c r="T64" s="82">
        <v>5</v>
      </c>
      <c r="U64" s="413">
        <f t="shared" si="12"/>
        <v>18</v>
      </c>
      <c r="V64" s="82">
        <v>3</v>
      </c>
      <c r="W64" s="82">
        <v>16</v>
      </c>
      <c r="X64" s="82">
        <v>4</v>
      </c>
      <c r="Y64" s="413">
        <f t="shared" si="13"/>
        <v>23</v>
      </c>
      <c r="Z64" s="82">
        <v>2</v>
      </c>
      <c r="AA64" s="82">
        <v>10</v>
      </c>
      <c r="AB64" s="82">
        <v>3</v>
      </c>
      <c r="AC64" s="413">
        <f t="shared" si="14"/>
        <v>15</v>
      </c>
      <c r="AD64" s="84" t="s">
        <v>117</v>
      </c>
      <c r="AE64" s="167"/>
    </row>
    <row r="65" spans="1:31" ht="20.25">
      <c r="A65" s="84" t="s">
        <v>116</v>
      </c>
      <c r="B65" s="79">
        <v>0</v>
      </c>
      <c r="C65" s="79">
        <v>8</v>
      </c>
      <c r="D65" s="79">
        <v>6</v>
      </c>
      <c r="E65" s="413">
        <f t="shared" si="8"/>
        <v>14</v>
      </c>
      <c r="F65" s="79">
        <v>1</v>
      </c>
      <c r="G65" s="79">
        <v>8</v>
      </c>
      <c r="H65" s="79">
        <v>3</v>
      </c>
      <c r="I65" s="413">
        <f t="shared" si="9"/>
        <v>12</v>
      </c>
      <c r="J65" s="79">
        <v>1</v>
      </c>
      <c r="K65" s="79">
        <v>23</v>
      </c>
      <c r="L65" s="79">
        <v>10</v>
      </c>
      <c r="M65" s="413">
        <f t="shared" si="10"/>
        <v>34</v>
      </c>
      <c r="N65" s="79">
        <v>0</v>
      </c>
      <c r="O65" s="79">
        <v>6</v>
      </c>
      <c r="P65" s="79">
        <v>1</v>
      </c>
      <c r="Q65" s="413">
        <f t="shared" si="11"/>
        <v>7</v>
      </c>
      <c r="R65" s="79">
        <v>8</v>
      </c>
      <c r="S65" s="79">
        <v>17</v>
      </c>
      <c r="T65" s="79">
        <v>2</v>
      </c>
      <c r="U65" s="413">
        <f t="shared" si="12"/>
        <v>27</v>
      </c>
      <c r="V65" s="79">
        <v>1</v>
      </c>
      <c r="W65" s="79">
        <v>11</v>
      </c>
      <c r="X65" s="79">
        <v>0</v>
      </c>
      <c r="Y65" s="413">
        <f t="shared" si="13"/>
        <v>12</v>
      </c>
      <c r="Z65" s="79">
        <v>4</v>
      </c>
      <c r="AA65" s="79">
        <v>9</v>
      </c>
      <c r="AB65" s="79">
        <v>2</v>
      </c>
      <c r="AC65" s="413">
        <f t="shared" si="14"/>
        <v>15</v>
      </c>
      <c r="AD65" s="84" t="s">
        <v>115</v>
      </c>
      <c r="AE65" s="167"/>
    </row>
    <row r="66" spans="1:31" ht="20.25">
      <c r="A66" s="84" t="s">
        <v>114</v>
      </c>
      <c r="B66" s="82">
        <v>3</v>
      </c>
      <c r="C66" s="82">
        <v>3</v>
      </c>
      <c r="D66" s="82">
        <v>3</v>
      </c>
      <c r="E66" s="413">
        <f t="shared" si="8"/>
        <v>9</v>
      </c>
      <c r="F66" s="82">
        <v>0</v>
      </c>
      <c r="G66" s="82">
        <v>1</v>
      </c>
      <c r="H66" s="82">
        <v>0</v>
      </c>
      <c r="I66" s="413">
        <f t="shared" si="9"/>
        <v>1</v>
      </c>
      <c r="J66" s="82">
        <v>1</v>
      </c>
      <c r="K66" s="82">
        <v>4</v>
      </c>
      <c r="L66" s="82">
        <v>9</v>
      </c>
      <c r="M66" s="413">
        <f t="shared" si="10"/>
        <v>14</v>
      </c>
      <c r="N66" s="82">
        <v>0</v>
      </c>
      <c r="O66" s="82">
        <v>3</v>
      </c>
      <c r="P66" s="82">
        <v>1</v>
      </c>
      <c r="Q66" s="413">
        <f t="shared" si="11"/>
        <v>4</v>
      </c>
      <c r="R66" s="82">
        <v>2</v>
      </c>
      <c r="S66" s="82">
        <v>5</v>
      </c>
      <c r="T66" s="82">
        <v>2</v>
      </c>
      <c r="U66" s="413">
        <f t="shared" si="12"/>
        <v>9</v>
      </c>
      <c r="V66" s="82">
        <v>0</v>
      </c>
      <c r="W66" s="82">
        <v>3</v>
      </c>
      <c r="X66" s="82">
        <v>2</v>
      </c>
      <c r="Y66" s="413">
        <f t="shared" si="13"/>
        <v>5</v>
      </c>
      <c r="Z66" s="82">
        <v>0</v>
      </c>
      <c r="AA66" s="82">
        <v>4</v>
      </c>
      <c r="AB66" s="82">
        <v>1</v>
      </c>
      <c r="AC66" s="413">
        <f t="shared" si="14"/>
        <v>5</v>
      </c>
      <c r="AD66" s="84" t="s">
        <v>113</v>
      </c>
      <c r="AE66" s="167"/>
    </row>
    <row r="67" spans="1:31" ht="25.5">
      <c r="A67" s="84" t="s">
        <v>112</v>
      </c>
      <c r="B67" s="79">
        <v>7</v>
      </c>
      <c r="C67" s="79">
        <v>8</v>
      </c>
      <c r="D67" s="79">
        <v>1</v>
      </c>
      <c r="E67" s="413">
        <f t="shared" si="8"/>
        <v>16</v>
      </c>
      <c r="F67" s="79">
        <v>0</v>
      </c>
      <c r="G67" s="79">
        <v>2</v>
      </c>
      <c r="H67" s="79">
        <v>0</v>
      </c>
      <c r="I67" s="413">
        <f t="shared" si="9"/>
        <v>2</v>
      </c>
      <c r="J67" s="79">
        <v>5</v>
      </c>
      <c r="K67" s="79">
        <v>11</v>
      </c>
      <c r="L67" s="79">
        <v>7</v>
      </c>
      <c r="M67" s="413">
        <f t="shared" si="10"/>
        <v>23</v>
      </c>
      <c r="N67" s="79">
        <v>0</v>
      </c>
      <c r="O67" s="79">
        <v>2</v>
      </c>
      <c r="P67" s="79">
        <v>0</v>
      </c>
      <c r="Q67" s="413">
        <f t="shared" si="11"/>
        <v>2</v>
      </c>
      <c r="R67" s="79">
        <v>6</v>
      </c>
      <c r="S67" s="79">
        <v>9</v>
      </c>
      <c r="T67" s="79">
        <v>1</v>
      </c>
      <c r="U67" s="413">
        <f t="shared" si="12"/>
        <v>16</v>
      </c>
      <c r="V67" s="79">
        <v>2</v>
      </c>
      <c r="W67" s="79">
        <v>1</v>
      </c>
      <c r="X67" s="79">
        <v>5</v>
      </c>
      <c r="Y67" s="413">
        <f t="shared" si="13"/>
        <v>8</v>
      </c>
      <c r="Z67" s="79">
        <v>0</v>
      </c>
      <c r="AA67" s="79">
        <v>1</v>
      </c>
      <c r="AB67" s="79">
        <v>1</v>
      </c>
      <c r="AC67" s="413">
        <f t="shared" si="14"/>
        <v>2</v>
      </c>
      <c r="AD67" s="470" t="s">
        <v>1520</v>
      </c>
      <c r="AE67" s="167"/>
    </row>
    <row r="68" spans="1:31" ht="20.25">
      <c r="A68" s="84" t="s">
        <v>110</v>
      </c>
      <c r="B68" s="82">
        <v>0</v>
      </c>
      <c r="C68" s="82">
        <v>1</v>
      </c>
      <c r="D68" s="82">
        <v>2</v>
      </c>
      <c r="E68" s="413">
        <f t="shared" si="8"/>
        <v>3</v>
      </c>
      <c r="F68" s="82">
        <v>0</v>
      </c>
      <c r="G68" s="82">
        <v>1</v>
      </c>
      <c r="H68" s="82">
        <v>1</v>
      </c>
      <c r="I68" s="413">
        <f t="shared" si="9"/>
        <v>2</v>
      </c>
      <c r="J68" s="82">
        <v>0</v>
      </c>
      <c r="K68" s="82">
        <v>3</v>
      </c>
      <c r="L68" s="82">
        <v>5</v>
      </c>
      <c r="M68" s="413">
        <f t="shared" si="10"/>
        <v>8</v>
      </c>
      <c r="N68" s="82">
        <v>0</v>
      </c>
      <c r="O68" s="82">
        <v>1</v>
      </c>
      <c r="P68" s="82">
        <v>1</v>
      </c>
      <c r="Q68" s="413">
        <f t="shared" si="11"/>
        <v>2</v>
      </c>
      <c r="R68" s="82">
        <v>0</v>
      </c>
      <c r="S68" s="82">
        <v>4</v>
      </c>
      <c r="T68" s="82">
        <v>3</v>
      </c>
      <c r="U68" s="413">
        <f t="shared" si="12"/>
        <v>7</v>
      </c>
      <c r="V68" s="82">
        <v>0</v>
      </c>
      <c r="W68" s="82">
        <v>2</v>
      </c>
      <c r="X68" s="82">
        <v>1</v>
      </c>
      <c r="Y68" s="413">
        <f t="shared" si="13"/>
        <v>3</v>
      </c>
      <c r="Z68" s="82">
        <v>0</v>
      </c>
      <c r="AA68" s="82">
        <v>0</v>
      </c>
      <c r="AB68" s="82">
        <v>0</v>
      </c>
      <c r="AC68" s="413">
        <f t="shared" si="14"/>
        <v>0</v>
      </c>
      <c r="AD68" s="334" t="s">
        <v>1168</v>
      </c>
      <c r="AE68" s="167"/>
    </row>
    <row r="69" spans="1:31" ht="20.25">
      <c r="A69" s="84" t="s">
        <v>109</v>
      </c>
      <c r="B69" s="79">
        <v>21</v>
      </c>
      <c r="C69" s="79">
        <v>23</v>
      </c>
      <c r="D69" s="79">
        <v>16</v>
      </c>
      <c r="E69" s="413">
        <f t="shared" si="8"/>
        <v>60</v>
      </c>
      <c r="F69" s="79">
        <v>2</v>
      </c>
      <c r="G69" s="79">
        <v>17</v>
      </c>
      <c r="H69" s="79">
        <v>4</v>
      </c>
      <c r="I69" s="413">
        <f t="shared" si="9"/>
        <v>23</v>
      </c>
      <c r="J69" s="79">
        <v>37</v>
      </c>
      <c r="K69" s="79">
        <v>61</v>
      </c>
      <c r="L69" s="79">
        <v>24</v>
      </c>
      <c r="M69" s="413">
        <f t="shared" si="10"/>
        <v>122</v>
      </c>
      <c r="N69" s="79">
        <v>6</v>
      </c>
      <c r="O69" s="79">
        <v>17</v>
      </c>
      <c r="P69" s="79">
        <v>6</v>
      </c>
      <c r="Q69" s="413">
        <f t="shared" si="11"/>
        <v>29</v>
      </c>
      <c r="R69" s="79">
        <v>15</v>
      </c>
      <c r="S69" s="79">
        <v>27</v>
      </c>
      <c r="T69" s="79">
        <v>16</v>
      </c>
      <c r="U69" s="413">
        <f t="shared" si="12"/>
        <v>58</v>
      </c>
      <c r="V69" s="79">
        <v>7</v>
      </c>
      <c r="W69" s="79">
        <v>39</v>
      </c>
      <c r="X69" s="79">
        <v>12</v>
      </c>
      <c r="Y69" s="413">
        <f t="shared" si="13"/>
        <v>58</v>
      </c>
      <c r="Z69" s="79">
        <v>7</v>
      </c>
      <c r="AA69" s="79">
        <v>28</v>
      </c>
      <c r="AB69" s="79">
        <v>9</v>
      </c>
      <c r="AC69" s="413">
        <f t="shared" si="14"/>
        <v>44</v>
      </c>
      <c r="AD69" s="84" t="s">
        <v>108</v>
      </c>
      <c r="AE69" s="167"/>
    </row>
    <row r="70" spans="1:31" ht="20.25">
      <c r="A70" s="84" t="s">
        <v>107</v>
      </c>
      <c r="B70" s="82">
        <v>0</v>
      </c>
      <c r="C70" s="82">
        <v>26</v>
      </c>
      <c r="D70" s="82">
        <v>16</v>
      </c>
      <c r="E70" s="413">
        <f t="shared" si="8"/>
        <v>42</v>
      </c>
      <c r="F70" s="82">
        <v>0</v>
      </c>
      <c r="G70" s="82">
        <v>13</v>
      </c>
      <c r="H70" s="82">
        <v>6</v>
      </c>
      <c r="I70" s="413">
        <f t="shared" si="9"/>
        <v>19</v>
      </c>
      <c r="J70" s="82">
        <v>0</v>
      </c>
      <c r="K70" s="82">
        <v>59</v>
      </c>
      <c r="L70" s="82">
        <v>11</v>
      </c>
      <c r="M70" s="413">
        <f t="shared" si="10"/>
        <v>70</v>
      </c>
      <c r="N70" s="82">
        <v>0</v>
      </c>
      <c r="O70" s="82">
        <v>17</v>
      </c>
      <c r="P70" s="82">
        <v>3</v>
      </c>
      <c r="Q70" s="413">
        <f t="shared" si="11"/>
        <v>20</v>
      </c>
      <c r="R70" s="82">
        <v>2</v>
      </c>
      <c r="S70" s="82">
        <v>27</v>
      </c>
      <c r="T70" s="82">
        <v>15</v>
      </c>
      <c r="U70" s="413">
        <f t="shared" si="12"/>
        <v>44</v>
      </c>
      <c r="V70" s="82">
        <v>4</v>
      </c>
      <c r="W70" s="82">
        <v>33</v>
      </c>
      <c r="X70" s="82">
        <v>20</v>
      </c>
      <c r="Y70" s="413">
        <f t="shared" si="13"/>
        <v>57</v>
      </c>
      <c r="Z70" s="82">
        <v>0</v>
      </c>
      <c r="AA70" s="82">
        <v>15</v>
      </c>
      <c r="AB70" s="82">
        <v>8</v>
      </c>
      <c r="AC70" s="413">
        <f t="shared" si="14"/>
        <v>23</v>
      </c>
      <c r="AD70" s="84" t="s">
        <v>106</v>
      </c>
      <c r="AE70" s="167"/>
    </row>
    <row r="71" spans="1:31" ht="20.25">
      <c r="A71" s="84" t="s">
        <v>105</v>
      </c>
      <c r="B71" s="79">
        <v>40</v>
      </c>
      <c r="C71" s="79">
        <v>47</v>
      </c>
      <c r="D71" s="79">
        <v>26</v>
      </c>
      <c r="E71" s="413">
        <f t="shared" si="8"/>
        <v>113</v>
      </c>
      <c r="F71" s="79">
        <v>6</v>
      </c>
      <c r="G71" s="79">
        <v>19</v>
      </c>
      <c r="H71" s="79">
        <v>10</v>
      </c>
      <c r="I71" s="413">
        <f t="shared" si="9"/>
        <v>35</v>
      </c>
      <c r="J71" s="79">
        <v>7</v>
      </c>
      <c r="K71" s="79">
        <v>64</v>
      </c>
      <c r="L71" s="79">
        <v>27</v>
      </c>
      <c r="M71" s="413">
        <f t="shared" si="10"/>
        <v>98</v>
      </c>
      <c r="N71" s="79">
        <v>2</v>
      </c>
      <c r="O71" s="79">
        <v>21</v>
      </c>
      <c r="P71" s="79">
        <v>11</v>
      </c>
      <c r="Q71" s="413">
        <f t="shared" si="11"/>
        <v>34</v>
      </c>
      <c r="R71" s="79">
        <v>9</v>
      </c>
      <c r="S71" s="79">
        <v>48</v>
      </c>
      <c r="T71" s="79">
        <v>22</v>
      </c>
      <c r="U71" s="413">
        <f t="shared" si="12"/>
        <v>79</v>
      </c>
      <c r="V71" s="79">
        <v>21</v>
      </c>
      <c r="W71" s="79">
        <v>40</v>
      </c>
      <c r="X71" s="79">
        <v>17</v>
      </c>
      <c r="Y71" s="413">
        <f t="shared" si="13"/>
        <v>78</v>
      </c>
      <c r="Z71" s="79">
        <v>9</v>
      </c>
      <c r="AA71" s="79">
        <v>34</v>
      </c>
      <c r="AB71" s="79">
        <v>16</v>
      </c>
      <c r="AC71" s="413">
        <f t="shared" si="14"/>
        <v>59</v>
      </c>
      <c r="AD71" s="84" t="s">
        <v>104</v>
      </c>
      <c r="AE71" s="167"/>
    </row>
    <row r="72" spans="1:31" ht="20.25">
      <c r="A72" s="84" t="s">
        <v>103</v>
      </c>
      <c r="B72" s="82">
        <v>2</v>
      </c>
      <c r="C72" s="82">
        <v>10</v>
      </c>
      <c r="D72" s="82">
        <v>3</v>
      </c>
      <c r="E72" s="413">
        <f t="shared" si="8"/>
        <v>15</v>
      </c>
      <c r="F72" s="82">
        <v>3</v>
      </c>
      <c r="G72" s="82">
        <v>2</v>
      </c>
      <c r="H72" s="82">
        <v>0</v>
      </c>
      <c r="I72" s="413">
        <f t="shared" si="9"/>
        <v>5</v>
      </c>
      <c r="J72" s="82">
        <v>8</v>
      </c>
      <c r="K72" s="82">
        <v>11</v>
      </c>
      <c r="L72" s="82">
        <v>4</v>
      </c>
      <c r="M72" s="413">
        <f t="shared" si="10"/>
        <v>23</v>
      </c>
      <c r="N72" s="82">
        <v>2</v>
      </c>
      <c r="O72" s="82">
        <v>3</v>
      </c>
      <c r="P72" s="82">
        <v>1</v>
      </c>
      <c r="Q72" s="413">
        <f t="shared" si="11"/>
        <v>6</v>
      </c>
      <c r="R72" s="82">
        <v>2</v>
      </c>
      <c r="S72" s="82">
        <v>4</v>
      </c>
      <c r="T72" s="82">
        <v>1</v>
      </c>
      <c r="U72" s="413">
        <f t="shared" si="12"/>
        <v>7</v>
      </c>
      <c r="V72" s="82">
        <v>2</v>
      </c>
      <c r="W72" s="82">
        <v>5</v>
      </c>
      <c r="X72" s="82">
        <v>4</v>
      </c>
      <c r="Y72" s="413">
        <f t="shared" si="13"/>
        <v>11</v>
      </c>
      <c r="Z72" s="82">
        <v>3</v>
      </c>
      <c r="AA72" s="82">
        <v>3</v>
      </c>
      <c r="AB72" s="82">
        <v>0</v>
      </c>
      <c r="AC72" s="413">
        <f t="shared" si="14"/>
        <v>6</v>
      </c>
      <c r="AD72" s="84" t="s">
        <v>102</v>
      </c>
      <c r="AE72" s="167"/>
    </row>
    <row r="73" spans="1:31" ht="20.25">
      <c r="A73" s="84" t="s">
        <v>101</v>
      </c>
      <c r="B73" s="79">
        <v>116</v>
      </c>
      <c r="C73" s="79">
        <v>84</v>
      </c>
      <c r="D73" s="79">
        <v>64</v>
      </c>
      <c r="E73" s="413">
        <f t="shared" si="8"/>
        <v>264</v>
      </c>
      <c r="F73" s="79">
        <v>41</v>
      </c>
      <c r="G73" s="79">
        <v>40</v>
      </c>
      <c r="H73" s="79">
        <v>15</v>
      </c>
      <c r="I73" s="413">
        <f t="shared" si="9"/>
        <v>96</v>
      </c>
      <c r="J73" s="79">
        <v>113</v>
      </c>
      <c r="K73" s="79">
        <v>126</v>
      </c>
      <c r="L73" s="79">
        <v>62</v>
      </c>
      <c r="M73" s="413">
        <f t="shared" si="10"/>
        <v>301</v>
      </c>
      <c r="N73" s="79">
        <v>55</v>
      </c>
      <c r="O73" s="79">
        <v>42</v>
      </c>
      <c r="P73" s="79">
        <v>14</v>
      </c>
      <c r="Q73" s="413">
        <f t="shared" si="11"/>
        <v>111</v>
      </c>
      <c r="R73" s="79">
        <v>90</v>
      </c>
      <c r="S73" s="79">
        <v>95</v>
      </c>
      <c r="T73" s="79">
        <v>31</v>
      </c>
      <c r="U73" s="413">
        <f t="shared" si="12"/>
        <v>216</v>
      </c>
      <c r="V73" s="79">
        <v>55</v>
      </c>
      <c r="W73" s="79">
        <v>90</v>
      </c>
      <c r="X73" s="79">
        <v>30</v>
      </c>
      <c r="Y73" s="413">
        <f t="shared" si="13"/>
        <v>175</v>
      </c>
      <c r="Z73" s="79">
        <v>54</v>
      </c>
      <c r="AA73" s="79">
        <v>71</v>
      </c>
      <c r="AB73" s="79">
        <v>25</v>
      </c>
      <c r="AC73" s="413">
        <f t="shared" si="14"/>
        <v>150</v>
      </c>
      <c r="AD73" s="84" t="s">
        <v>100</v>
      </c>
      <c r="AE73" s="167"/>
    </row>
    <row r="74" spans="1:31" ht="20.25">
      <c r="A74" s="84" t="s">
        <v>99</v>
      </c>
      <c r="B74" s="82">
        <v>6</v>
      </c>
      <c r="C74" s="82">
        <v>12</v>
      </c>
      <c r="D74" s="82">
        <v>9</v>
      </c>
      <c r="E74" s="413">
        <f t="shared" si="8"/>
        <v>27</v>
      </c>
      <c r="F74" s="82">
        <v>7</v>
      </c>
      <c r="G74" s="82">
        <v>8</v>
      </c>
      <c r="H74" s="82">
        <v>4</v>
      </c>
      <c r="I74" s="413">
        <f t="shared" si="9"/>
        <v>19</v>
      </c>
      <c r="J74" s="82">
        <v>6</v>
      </c>
      <c r="K74" s="82">
        <v>25</v>
      </c>
      <c r="L74" s="82">
        <v>10</v>
      </c>
      <c r="M74" s="413">
        <f t="shared" si="10"/>
        <v>41</v>
      </c>
      <c r="N74" s="82">
        <v>2</v>
      </c>
      <c r="O74" s="82">
        <v>13</v>
      </c>
      <c r="P74" s="82">
        <v>2</v>
      </c>
      <c r="Q74" s="413">
        <f t="shared" si="11"/>
        <v>17</v>
      </c>
      <c r="R74" s="82">
        <v>19</v>
      </c>
      <c r="S74" s="82">
        <v>19</v>
      </c>
      <c r="T74" s="82">
        <v>6</v>
      </c>
      <c r="U74" s="413">
        <f t="shared" si="12"/>
        <v>44</v>
      </c>
      <c r="V74" s="82">
        <v>4</v>
      </c>
      <c r="W74" s="82">
        <v>10</v>
      </c>
      <c r="X74" s="82">
        <v>5</v>
      </c>
      <c r="Y74" s="413">
        <f t="shared" si="13"/>
        <v>19</v>
      </c>
      <c r="Z74" s="82">
        <v>10</v>
      </c>
      <c r="AA74" s="82">
        <v>12</v>
      </c>
      <c r="AB74" s="82">
        <v>6</v>
      </c>
      <c r="AC74" s="413">
        <f t="shared" si="14"/>
        <v>28</v>
      </c>
      <c r="AD74" s="84" t="s">
        <v>98</v>
      </c>
      <c r="AE74" s="167"/>
    </row>
    <row r="75" spans="1:31" ht="20.25">
      <c r="A75" s="84" t="s">
        <v>97</v>
      </c>
      <c r="B75" s="79">
        <v>0</v>
      </c>
      <c r="C75" s="79">
        <v>2</v>
      </c>
      <c r="D75" s="79">
        <v>2</v>
      </c>
      <c r="E75" s="413">
        <f t="shared" si="8"/>
        <v>4</v>
      </c>
      <c r="F75" s="79">
        <v>1</v>
      </c>
      <c r="G75" s="79">
        <v>1</v>
      </c>
      <c r="H75" s="79">
        <v>0</v>
      </c>
      <c r="I75" s="413">
        <f t="shared" si="9"/>
        <v>2</v>
      </c>
      <c r="J75" s="79">
        <v>0</v>
      </c>
      <c r="K75" s="79">
        <v>3</v>
      </c>
      <c r="L75" s="79">
        <v>2</v>
      </c>
      <c r="M75" s="413">
        <f t="shared" si="10"/>
        <v>5</v>
      </c>
      <c r="N75" s="79">
        <v>0</v>
      </c>
      <c r="O75" s="79">
        <v>2</v>
      </c>
      <c r="P75" s="79">
        <v>0</v>
      </c>
      <c r="Q75" s="413">
        <f t="shared" si="11"/>
        <v>2</v>
      </c>
      <c r="R75" s="79">
        <v>0</v>
      </c>
      <c r="S75" s="79">
        <v>4</v>
      </c>
      <c r="T75" s="79">
        <v>0</v>
      </c>
      <c r="U75" s="413">
        <f t="shared" si="12"/>
        <v>4</v>
      </c>
      <c r="V75" s="79">
        <v>1</v>
      </c>
      <c r="W75" s="79">
        <v>3</v>
      </c>
      <c r="X75" s="79">
        <v>1</v>
      </c>
      <c r="Y75" s="413">
        <f t="shared" si="13"/>
        <v>5</v>
      </c>
      <c r="Z75" s="79">
        <v>0</v>
      </c>
      <c r="AA75" s="79">
        <v>2</v>
      </c>
      <c r="AB75" s="79">
        <v>0</v>
      </c>
      <c r="AC75" s="413">
        <f t="shared" si="14"/>
        <v>2</v>
      </c>
      <c r="AD75" s="84" t="s">
        <v>96</v>
      </c>
      <c r="AE75" s="167"/>
    </row>
    <row r="76" spans="1:31" ht="20.25">
      <c r="A76" s="84" t="s">
        <v>95</v>
      </c>
      <c r="B76" s="82">
        <v>81</v>
      </c>
      <c r="C76" s="82">
        <v>15</v>
      </c>
      <c r="D76" s="82">
        <v>5</v>
      </c>
      <c r="E76" s="413">
        <f t="shared" si="8"/>
        <v>101</v>
      </c>
      <c r="F76" s="82">
        <v>15</v>
      </c>
      <c r="G76" s="82">
        <v>2</v>
      </c>
      <c r="H76" s="82">
        <v>5</v>
      </c>
      <c r="I76" s="413">
        <f t="shared" si="9"/>
        <v>22</v>
      </c>
      <c r="J76" s="82">
        <v>90</v>
      </c>
      <c r="K76" s="82">
        <v>32</v>
      </c>
      <c r="L76" s="82">
        <v>17</v>
      </c>
      <c r="M76" s="413">
        <f t="shared" si="10"/>
        <v>139</v>
      </c>
      <c r="N76" s="82">
        <v>10</v>
      </c>
      <c r="O76" s="82">
        <v>8</v>
      </c>
      <c r="P76" s="82">
        <v>0</v>
      </c>
      <c r="Q76" s="413">
        <f t="shared" si="11"/>
        <v>18</v>
      </c>
      <c r="R76" s="82">
        <v>63</v>
      </c>
      <c r="S76" s="82">
        <v>16</v>
      </c>
      <c r="T76" s="82">
        <v>23</v>
      </c>
      <c r="U76" s="413">
        <f t="shared" si="12"/>
        <v>102</v>
      </c>
      <c r="V76" s="82">
        <v>40</v>
      </c>
      <c r="W76" s="82">
        <v>23</v>
      </c>
      <c r="X76" s="82">
        <v>6</v>
      </c>
      <c r="Y76" s="413">
        <f t="shared" si="13"/>
        <v>69</v>
      </c>
      <c r="Z76" s="82">
        <v>9</v>
      </c>
      <c r="AA76" s="82">
        <v>5</v>
      </c>
      <c r="AB76" s="82">
        <v>4</v>
      </c>
      <c r="AC76" s="413">
        <f t="shared" si="14"/>
        <v>18</v>
      </c>
      <c r="AD76" s="84" t="s">
        <v>94</v>
      </c>
      <c r="AE76" s="167"/>
    </row>
    <row r="77" spans="1:31" ht="20.25">
      <c r="A77" s="84" t="s">
        <v>93</v>
      </c>
      <c r="B77" s="79">
        <v>51</v>
      </c>
      <c r="C77" s="79">
        <v>8</v>
      </c>
      <c r="D77" s="79">
        <v>3</v>
      </c>
      <c r="E77" s="413">
        <f t="shared" si="8"/>
        <v>62</v>
      </c>
      <c r="F77" s="79">
        <v>42</v>
      </c>
      <c r="G77" s="79">
        <v>8</v>
      </c>
      <c r="H77" s="79">
        <v>2</v>
      </c>
      <c r="I77" s="413">
        <f t="shared" si="9"/>
        <v>52</v>
      </c>
      <c r="J77" s="79">
        <v>101</v>
      </c>
      <c r="K77" s="79">
        <v>14</v>
      </c>
      <c r="L77" s="79">
        <v>8</v>
      </c>
      <c r="M77" s="413">
        <f t="shared" si="10"/>
        <v>123</v>
      </c>
      <c r="N77" s="79">
        <v>44</v>
      </c>
      <c r="O77" s="79">
        <v>2</v>
      </c>
      <c r="P77" s="79">
        <v>0</v>
      </c>
      <c r="Q77" s="413">
        <f t="shared" si="11"/>
        <v>46</v>
      </c>
      <c r="R77" s="79">
        <v>107</v>
      </c>
      <c r="S77" s="79">
        <v>14</v>
      </c>
      <c r="T77" s="79">
        <v>0</v>
      </c>
      <c r="U77" s="413">
        <f t="shared" si="12"/>
        <v>121</v>
      </c>
      <c r="V77" s="79">
        <v>85</v>
      </c>
      <c r="W77" s="79">
        <v>14</v>
      </c>
      <c r="X77" s="79">
        <v>1</v>
      </c>
      <c r="Y77" s="413">
        <f t="shared" si="13"/>
        <v>100</v>
      </c>
      <c r="Z77" s="79">
        <v>56</v>
      </c>
      <c r="AA77" s="79">
        <v>7</v>
      </c>
      <c r="AB77" s="79">
        <v>3</v>
      </c>
      <c r="AC77" s="413">
        <f t="shared" si="14"/>
        <v>66</v>
      </c>
      <c r="AD77" s="84" t="s">
        <v>92</v>
      </c>
      <c r="AE77" s="167"/>
    </row>
    <row r="78" spans="1:31" ht="20.25">
      <c r="A78" s="84" t="s">
        <v>91</v>
      </c>
      <c r="B78" s="82">
        <v>47</v>
      </c>
      <c r="C78" s="82">
        <v>18</v>
      </c>
      <c r="D78" s="82">
        <v>7</v>
      </c>
      <c r="E78" s="413">
        <f t="shared" si="8"/>
        <v>72</v>
      </c>
      <c r="F78" s="82">
        <v>22</v>
      </c>
      <c r="G78" s="82">
        <v>2</v>
      </c>
      <c r="H78" s="82">
        <v>0</v>
      </c>
      <c r="I78" s="413">
        <f t="shared" si="9"/>
        <v>24</v>
      </c>
      <c r="J78" s="82">
        <v>53</v>
      </c>
      <c r="K78" s="82">
        <v>30</v>
      </c>
      <c r="L78" s="82">
        <v>18</v>
      </c>
      <c r="M78" s="413">
        <f t="shared" si="10"/>
        <v>101</v>
      </c>
      <c r="N78" s="82">
        <v>22</v>
      </c>
      <c r="O78" s="82">
        <v>13</v>
      </c>
      <c r="P78" s="82">
        <v>3</v>
      </c>
      <c r="Q78" s="413">
        <f t="shared" si="11"/>
        <v>38</v>
      </c>
      <c r="R78" s="82">
        <v>44</v>
      </c>
      <c r="S78" s="82">
        <v>32</v>
      </c>
      <c r="T78" s="82">
        <v>5</v>
      </c>
      <c r="U78" s="413">
        <f t="shared" si="12"/>
        <v>81</v>
      </c>
      <c r="V78" s="82">
        <v>20</v>
      </c>
      <c r="W78" s="82">
        <v>10</v>
      </c>
      <c r="X78" s="82">
        <v>2</v>
      </c>
      <c r="Y78" s="413">
        <f t="shared" si="13"/>
        <v>32</v>
      </c>
      <c r="Z78" s="82">
        <v>25</v>
      </c>
      <c r="AA78" s="82">
        <v>5</v>
      </c>
      <c r="AB78" s="82">
        <v>4</v>
      </c>
      <c r="AC78" s="413">
        <f t="shared" si="14"/>
        <v>34</v>
      </c>
      <c r="AD78" s="84" t="s">
        <v>90</v>
      </c>
      <c r="AE78" s="167"/>
    </row>
    <row r="79" spans="1:31" ht="20.25">
      <c r="A79" s="84" t="s">
        <v>89</v>
      </c>
      <c r="B79" s="79">
        <v>6</v>
      </c>
      <c r="C79" s="79">
        <v>9</v>
      </c>
      <c r="D79" s="79">
        <v>3</v>
      </c>
      <c r="E79" s="413">
        <f t="shared" si="8"/>
        <v>18</v>
      </c>
      <c r="F79" s="79">
        <v>9</v>
      </c>
      <c r="G79" s="79">
        <v>5</v>
      </c>
      <c r="H79" s="79">
        <v>1</v>
      </c>
      <c r="I79" s="413">
        <f t="shared" si="9"/>
        <v>15</v>
      </c>
      <c r="J79" s="79">
        <v>16</v>
      </c>
      <c r="K79" s="79">
        <v>24</v>
      </c>
      <c r="L79" s="79">
        <v>7</v>
      </c>
      <c r="M79" s="413">
        <f t="shared" si="10"/>
        <v>47</v>
      </c>
      <c r="N79" s="79">
        <v>1</v>
      </c>
      <c r="O79" s="79">
        <v>6</v>
      </c>
      <c r="P79" s="79">
        <v>1</v>
      </c>
      <c r="Q79" s="413">
        <f t="shared" si="11"/>
        <v>8</v>
      </c>
      <c r="R79" s="79">
        <v>9</v>
      </c>
      <c r="S79" s="79">
        <v>11</v>
      </c>
      <c r="T79" s="79">
        <v>4</v>
      </c>
      <c r="U79" s="413">
        <f t="shared" si="12"/>
        <v>24</v>
      </c>
      <c r="V79" s="79">
        <v>8</v>
      </c>
      <c r="W79" s="79">
        <v>3</v>
      </c>
      <c r="X79" s="79">
        <v>3</v>
      </c>
      <c r="Y79" s="413">
        <f t="shared" si="13"/>
        <v>14</v>
      </c>
      <c r="Z79" s="79">
        <v>4</v>
      </c>
      <c r="AA79" s="79">
        <v>4</v>
      </c>
      <c r="AB79" s="79">
        <v>3</v>
      </c>
      <c r="AC79" s="413">
        <f t="shared" si="14"/>
        <v>11</v>
      </c>
      <c r="AD79" s="84" t="s">
        <v>88</v>
      </c>
      <c r="AE79" s="167"/>
    </row>
    <row r="80" spans="1:31" ht="20.25">
      <c r="A80" s="84" t="s">
        <v>87</v>
      </c>
      <c r="B80" s="82">
        <v>3</v>
      </c>
      <c r="C80" s="82">
        <v>6</v>
      </c>
      <c r="D80" s="82">
        <v>5</v>
      </c>
      <c r="E80" s="413">
        <f t="shared" si="8"/>
        <v>14</v>
      </c>
      <c r="F80" s="82">
        <v>4</v>
      </c>
      <c r="G80" s="82">
        <v>4</v>
      </c>
      <c r="H80" s="82">
        <v>3</v>
      </c>
      <c r="I80" s="413">
        <f t="shared" si="9"/>
        <v>11</v>
      </c>
      <c r="J80" s="82">
        <v>4</v>
      </c>
      <c r="K80" s="82">
        <v>13</v>
      </c>
      <c r="L80" s="82">
        <v>5</v>
      </c>
      <c r="M80" s="413">
        <f t="shared" si="10"/>
        <v>22</v>
      </c>
      <c r="N80" s="82">
        <v>5</v>
      </c>
      <c r="O80" s="82">
        <v>4</v>
      </c>
      <c r="P80" s="82">
        <v>3</v>
      </c>
      <c r="Q80" s="413">
        <f t="shared" si="11"/>
        <v>12</v>
      </c>
      <c r="R80" s="82">
        <v>3</v>
      </c>
      <c r="S80" s="82">
        <v>5</v>
      </c>
      <c r="T80" s="82">
        <v>4</v>
      </c>
      <c r="U80" s="413">
        <f t="shared" si="12"/>
        <v>12</v>
      </c>
      <c r="V80" s="82">
        <v>2</v>
      </c>
      <c r="W80" s="82">
        <v>5</v>
      </c>
      <c r="X80" s="82">
        <v>3</v>
      </c>
      <c r="Y80" s="413">
        <f t="shared" si="13"/>
        <v>10</v>
      </c>
      <c r="Z80" s="82">
        <v>3</v>
      </c>
      <c r="AA80" s="82">
        <v>6</v>
      </c>
      <c r="AB80" s="82">
        <v>4</v>
      </c>
      <c r="AC80" s="413">
        <f t="shared" si="14"/>
        <v>13</v>
      </c>
      <c r="AD80" s="84" t="s">
        <v>86</v>
      </c>
      <c r="AE80" s="167"/>
    </row>
    <row r="81" spans="1:31" ht="20.25">
      <c r="A81" s="84" t="s">
        <v>85</v>
      </c>
      <c r="B81" s="79">
        <v>0</v>
      </c>
      <c r="C81" s="79">
        <v>0</v>
      </c>
      <c r="D81" s="79">
        <v>6</v>
      </c>
      <c r="E81" s="413">
        <f t="shared" si="8"/>
        <v>6</v>
      </c>
      <c r="F81" s="79">
        <v>0</v>
      </c>
      <c r="G81" s="79">
        <v>1</v>
      </c>
      <c r="H81" s="79">
        <v>0</v>
      </c>
      <c r="I81" s="413">
        <f t="shared" si="9"/>
        <v>1</v>
      </c>
      <c r="J81" s="79">
        <v>0</v>
      </c>
      <c r="K81" s="79">
        <v>3</v>
      </c>
      <c r="L81" s="79">
        <v>6</v>
      </c>
      <c r="M81" s="413">
        <f t="shared" si="10"/>
        <v>9</v>
      </c>
      <c r="N81" s="79">
        <v>0</v>
      </c>
      <c r="O81" s="79">
        <v>0</v>
      </c>
      <c r="P81" s="79">
        <v>3</v>
      </c>
      <c r="Q81" s="413">
        <f t="shared" si="11"/>
        <v>3</v>
      </c>
      <c r="R81" s="79">
        <v>0</v>
      </c>
      <c r="S81" s="79">
        <v>0</v>
      </c>
      <c r="T81" s="79">
        <v>3</v>
      </c>
      <c r="U81" s="413">
        <f t="shared" si="12"/>
        <v>3</v>
      </c>
      <c r="V81" s="79">
        <v>0</v>
      </c>
      <c r="W81" s="79">
        <v>2</v>
      </c>
      <c r="X81" s="79">
        <v>2</v>
      </c>
      <c r="Y81" s="413">
        <f t="shared" si="13"/>
        <v>4</v>
      </c>
      <c r="Z81" s="79">
        <v>0</v>
      </c>
      <c r="AA81" s="79">
        <v>0</v>
      </c>
      <c r="AB81" s="79">
        <v>1</v>
      </c>
      <c r="AC81" s="413">
        <f t="shared" si="14"/>
        <v>1</v>
      </c>
      <c r="AD81" s="84" t="s">
        <v>1169</v>
      </c>
      <c r="AE81" s="167"/>
    </row>
    <row r="82" spans="1:31" ht="20.25">
      <c r="A82" s="84" t="s">
        <v>84</v>
      </c>
      <c r="B82" s="82">
        <v>0</v>
      </c>
      <c r="C82" s="82">
        <v>3</v>
      </c>
      <c r="D82" s="82">
        <v>4</v>
      </c>
      <c r="E82" s="413">
        <f t="shared" si="8"/>
        <v>7</v>
      </c>
      <c r="F82" s="82">
        <v>0</v>
      </c>
      <c r="G82" s="82">
        <v>1</v>
      </c>
      <c r="H82" s="82">
        <v>3</v>
      </c>
      <c r="I82" s="413">
        <f t="shared" si="9"/>
        <v>4</v>
      </c>
      <c r="J82" s="82">
        <v>0</v>
      </c>
      <c r="K82" s="82">
        <v>0</v>
      </c>
      <c r="L82" s="82">
        <v>3</v>
      </c>
      <c r="M82" s="413">
        <f t="shared" si="10"/>
        <v>3</v>
      </c>
      <c r="N82" s="82">
        <v>1</v>
      </c>
      <c r="O82" s="82">
        <v>5</v>
      </c>
      <c r="P82" s="82">
        <v>0</v>
      </c>
      <c r="Q82" s="413">
        <f t="shared" si="11"/>
        <v>6</v>
      </c>
      <c r="R82" s="82">
        <v>0</v>
      </c>
      <c r="S82" s="82">
        <v>2</v>
      </c>
      <c r="T82" s="82">
        <v>1</v>
      </c>
      <c r="U82" s="413">
        <f t="shared" si="12"/>
        <v>3</v>
      </c>
      <c r="V82" s="82">
        <v>0</v>
      </c>
      <c r="W82" s="82">
        <v>15</v>
      </c>
      <c r="X82" s="82">
        <v>2</v>
      </c>
      <c r="Y82" s="413">
        <f t="shared" si="13"/>
        <v>17</v>
      </c>
      <c r="Z82" s="82">
        <v>0</v>
      </c>
      <c r="AA82" s="82">
        <v>2</v>
      </c>
      <c r="AB82" s="82">
        <v>2</v>
      </c>
      <c r="AC82" s="413">
        <f t="shared" si="14"/>
        <v>4</v>
      </c>
      <c r="AD82" s="84" t="s">
        <v>83</v>
      </c>
      <c r="AE82" s="167"/>
    </row>
    <row r="83" spans="1:31" ht="20.25">
      <c r="A83" s="84" t="s">
        <v>82</v>
      </c>
      <c r="B83" s="79">
        <v>2</v>
      </c>
      <c r="C83" s="79">
        <v>0</v>
      </c>
      <c r="D83" s="79">
        <v>6</v>
      </c>
      <c r="E83" s="413">
        <f t="shared" si="8"/>
        <v>8</v>
      </c>
      <c r="F83" s="79">
        <v>3</v>
      </c>
      <c r="G83" s="79">
        <v>1</v>
      </c>
      <c r="H83" s="79">
        <v>1</v>
      </c>
      <c r="I83" s="413">
        <f t="shared" si="9"/>
        <v>5</v>
      </c>
      <c r="J83" s="79">
        <v>1</v>
      </c>
      <c r="K83" s="79">
        <v>2</v>
      </c>
      <c r="L83" s="79">
        <v>9</v>
      </c>
      <c r="M83" s="413">
        <f t="shared" si="10"/>
        <v>12</v>
      </c>
      <c r="N83" s="79">
        <v>3</v>
      </c>
      <c r="O83" s="79">
        <v>1</v>
      </c>
      <c r="P83" s="79">
        <v>3</v>
      </c>
      <c r="Q83" s="413">
        <f t="shared" si="11"/>
        <v>7</v>
      </c>
      <c r="R83" s="79">
        <v>4</v>
      </c>
      <c r="S83" s="79">
        <v>3</v>
      </c>
      <c r="T83" s="79">
        <v>3</v>
      </c>
      <c r="U83" s="413">
        <f t="shared" si="12"/>
        <v>10</v>
      </c>
      <c r="V83" s="79">
        <v>4</v>
      </c>
      <c r="W83" s="79">
        <v>7</v>
      </c>
      <c r="X83" s="79">
        <v>5</v>
      </c>
      <c r="Y83" s="413">
        <f t="shared" si="13"/>
        <v>16</v>
      </c>
      <c r="Z83" s="79">
        <v>3</v>
      </c>
      <c r="AA83" s="79">
        <v>0</v>
      </c>
      <c r="AB83" s="79">
        <v>3</v>
      </c>
      <c r="AC83" s="413">
        <f t="shared" si="14"/>
        <v>6</v>
      </c>
      <c r="AD83" s="84" t="s">
        <v>81</v>
      </c>
      <c r="AE83" s="167"/>
    </row>
    <row r="84" spans="1:31" ht="20.25">
      <c r="A84" s="84" t="s">
        <v>80</v>
      </c>
      <c r="B84" s="82">
        <v>0</v>
      </c>
      <c r="C84" s="82">
        <v>5</v>
      </c>
      <c r="D84" s="82">
        <v>1</v>
      </c>
      <c r="E84" s="413">
        <f t="shared" si="8"/>
        <v>6</v>
      </c>
      <c r="F84" s="82">
        <v>0</v>
      </c>
      <c r="G84" s="82">
        <v>0</v>
      </c>
      <c r="H84" s="82">
        <v>0</v>
      </c>
      <c r="I84" s="413">
        <f t="shared" si="9"/>
        <v>0</v>
      </c>
      <c r="J84" s="82">
        <v>0</v>
      </c>
      <c r="K84" s="82">
        <v>5</v>
      </c>
      <c r="L84" s="82">
        <v>3</v>
      </c>
      <c r="M84" s="413">
        <f t="shared" si="10"/>
        <v>8</v>
      </c>
      <c r="N84" s="82">
        <v>0</v>
      </c>
      <c r="O84" s="82">
        <v>1</v>
      </c>
      <c r="P84" s="82">
        <v>0</v>
      </c>
      <c r="Q84" s="413">
        <f t="shared" si="11"/>
        <v>1</v>
      </c>
      <c r="R84" s="82">
        <v>0</v>
      </c>
      <c r="S84" s="82">
        <v>1</v>
      </c>
      <c r="T84" s="82">
        <v>1</v>
      </c>
      <c r="U84" s="413">
        <f t="shared" si="12"/>
        <v>2</v>
      </c>
      <c r="V84" s="82">
        <v>4</v>
      </c>
      <c r="W84" s="82">
        <v>8</v>
      </c>
      <c r="X84" s="82">
        <v>2</v>
      </c>
      <c r="Y84" s="413">
        <f t="shared" si="13"/>
        <v>14</v>
      </c>
      <c r="Z84" s="82">
        <v>0</v>
      </c>
      <c r="AA84" s="82">
        <v>3</v>
      </c>
      <c r="AB84" s="82">
        <v>0</v>
      </c>
      <c r="AC84" s="413">
        <f t="shared" si="14"/>
        <v>3</v>
      </c>
      <c r="AD84" s="84" t="s">
        <v>79</v>
      </c>
      <c r="AE84" s="167"/>
    </row>
    <row r="85" spans="1:31" ht="20.25">
      <c r="A85" s="84" t="s">
        <v>78</v>
      </c>
      <c r="B85" s="79">
        <v>0</v>
      </c>
      <c r="C85" s="79">
        <v>3</v>
      </c>
      <c r="D85" s="79">
        <v>3</v>
      </c>
      <c r="E85" s="413">
        <f t="shared" si="8"/>
        <v>6</v>
      </c>
      <c r="F85" s="79">
        <v>0</v>
      </c>
      <c r="G85" s="79">
        <v>3</v>
      </c>
      <c r="H85" s="79">
        <v>0</v>
      </c>
      <c r="I85" s="413">
        <f t="shared" si="9"/>
        <v>3</v>
      </c>
      <c r="J85" s="79">
        <v>1</v>
      </c>
      <c r="K85" s="79">
        <v>4</v>
      </c>
      <c r="L85" s="79">
        <v>2</v>
      </c>
      <c r="M85" s="413">
        <f t="shared" si="10"/>
        <v>7</v>
      </c>
      <c r="N85" s="79">
        <v>0</v>
      </c>
      <c r="O85" s="79">
        <v>0</v>
      </c>
      <c r="P85" s="79">
        <v>0</v>
      </c>
      <c r="Q85" s="413">
        <f t="shared" si="11"/>
        <v>0</v>
      </c>
      <c r="R85" s="79">
        <v>0</v>
      </c>
      <c r="S85" s="79">
        <v>4</v>
      </c>
      <c r="T85" s="79">
        <v>1</v>
      </c>
      <c r="U85" s="413">
        <f t="shared" si="12"/>
        <v>5</v>
      </c>
      <c r="V85" s="79">
        <v>0</v>
      </c>
      <c r="W85" s="79">
        <v>3</v>
      </c>
      <c r="X85" s="79">
        <v>1</v>
      </c>
      <c r="Y85" s="413">
        <f t="shared" si="13"/>
        <v>4</v>
      </c>
      <c r="Z85" s="79">
        <v>0</v>
      </c>
      <c r="AA85" s="79">
        <v>1</v>
      </c>
      <c r="AB85" s="79">
        <v>0</v>
      </c>
      <c r="AC85" s="413">
        <f t="shared" si="14"/>
        <v>1</v>
      </c>
      <c r="AD85" s="84" t="s">
        <v>77</v>
      </c>
      <c r="AE85" s="167"/>
    </row>
    <row r="86" spans="1:31" ht="20.25">
      <c r="A86" s="84" t="s">
        <v>76</v>
      </c>
      <c r="B86" s="82">
        <v>77</v>
      </c>
      <c r="C86" s="82">
        <v>2</v>
      </c>
      <c r="D86" s="82">
        <v>2</v>
      </c>
      <c r="E86" s="413">
        <f t="shared" si="8"/>
        <v>81</v>
      </c>
      <c r="F86" s="82">
        <v>1</v>
      </c>
      <c r="G86" s="82">
        <v>3</v>
      </c>
      <c r="H86" s="82">
        <v>0</v>
      </c>
      <c r="I86" s="413">
        <f t="shared" si="9"/>
        <v>4</v>
      </c>
      <c r="J86" s="82">
        <v>83</v>
      </c>
      <c r="K86" s="82">
        <v>0</v>
      </c>
      <c r="L86" s="82">
        <v>3</v>
      </c>
      <c r="M86" s="413">
        <f t="shared" si="10"/>
        <v>86</v>
      </c>
      <c r="N86" s="82">
        <v>3</v>
      </c>
      <c r="O86" s="82">
        <v>1</v>
      </c>
      <c r="P86" s="82">
        <v>0</v>
      </c>
      <c r="Q86" s="413">
        <f t="shared" si="11"/>
        <v>4</v>
      </c>
      <c r="R86" s="82">
        <v>6</v>
      </c>
      <c r="S86" s="82">
        <v>2</v>
      </c>
      <c r="T86" s="82">
        <v>1</v>
      </c>
      <c r="U86" s="413">
        <f t="shared" si="12"/>
        <v>9</v>
      </c>
      <c r="V86" s="82">
        <v>5</v>
      </c>
      <c r="W86" s="82">
        <v>3</v>
      </c>
      <c r="X86" s="82">
        <v>2</v>
      </c>
      <c r="Y86" s="413">
        <f t="shared" si="13"/>
        <v>10</v>
      </c>
      <c r="Z86" s="82">
        <v>3</v>
      </c>
      <c r="AA86" s="82">
        <v>1</v>
      </c>
      <c r="AB86" s="82">
        <v>0</v>
      </c>
      <c r="AC86" s="413">
        <f t="shared" si="14"/>
        <v>4</v>
      </c>
      <c r="AD86" s="84" t="s">
        <v>75</v>
      </c>
      <c r="AE86" s="167"/>
    </row>
    <row r="87" spans="1:31" ht="20.25">
      <c r="A87" s="217" t="s">
        <v>9</v>
      </c>
      <c r="B87" s="212">
        <f>SUM(B51:B86)</f>
        <v>1143</v>
      </c>
      <c r="C87" s="212">
        <f t="shared" ref="C87:AC87" si="15">SUM(C51:C86)</f>
        <v>617</v>
      </c>
      <c r="D87" s="212">
        <f t="shared" si="15"/>
        <v>336</v>
      </c>
      <c r="E87" s="212">
        <f t="shared" si="15"/>
        <v>2096</v>
      </c>
      <c r="F87" s="212">
        <f t="shared" si="15"/>
        <v>454</v>
      </c>
      <c r="G87" s="212">
        <f t="shared" si="15"/>
        <v>275</v>
      </c>
      <c r="H87" s="212">
        <f t="shared" si="15"/>
        <v>128</v>
      </c>
      <c r="I87" s="212">
        <f t="shared" si="15"/>
        <v>857</v>
      </c>
      <c r="J87" s="212">
        <f t="shared" si="15"/>
        <v>1528</v>
      </c>
      <c r="K87" s="212">
        <f t="shared" si="15"/>
        <v>973</v>
      </c>
      <c r="L87" s="212">
        <f t="shared" si="15"/>
        <v>500</v>
      </c>
      <c r="M87" s="212">
        <f t="shared" si="15"/>
        <v>3001</v>
      </c>
      <c r="N87" s="212">
        <f t="shared" si="15"/>
        <v>440</v>
      </c>
      <c r="O87" s="212">
        <f t="shared" si="15"/>
        <v>331</v>
      </c>
      <c r="P87" s="212">
        <f t="shared" si="15"/>
        <v>126</v>
      </c>
      <c r="Q87" s="212">
        <f t="shared" si="15"/>
        <v>897</v>
      </c>
      <c r="R87" s="212">
        <f t="shared" si="15"/>
        <v>929</v>
      </c>
      <c r="S87" s="212">
        <f t="shared" si="15"/>
        <v>638</v>
      </c>
      <c r="T87" s="212">
        <f t="shared" si="15"/>
        <v>273</v>
      </c>
      <c r="U87" s="212">
        <f t="shared" si="15"/>
        <v>1840</v>
      </c>
      <c r="V87" s="212">
        <f t="shared" si="15"/>
        <v>785</v>
      </c>
      <c r="W87" s="212">
        <f t="shared" si="15"/>
        <v>647</v>
      </c>
      <c r="X87" s="212">
        <f t="shared" si="15"/>
        <v>230</v>
      </c>
      <c r="Y87" s="212">
        <f t="shared" si="15"/>
        <v>1662</v>
      </c>
      <c r="Z87" s="212">
        <f t="shared" si="15"/>
        <v>587</v>
      </c>
      <c r="AA87" s="212">
        <f t="shared" si="15"/>
        <v>436</v>
      </c>
      <c r="AB87" s="212">
        <f t="shared" si="15"/>
        <v>177</v>
      </c>
      <c r="AC87" s="212">
        <f t="shared" si="15"/>
        <v>1200</v>
      </c>
      <c r="AD87" s="216" t="s">
        <v>8</v>
      </c>
      <c r="AE87" s="167"/>
    </row>
    <row r="88" spans="1:31" ht="23.25">
      <c r="A88" s="751"/>
      <c r="B88" s="751"/>
      <c r="C88" s="751"/>
      <c r="D88" s="751"/>
      <c r="E88" s="751"/>
      <c r="F88" s="751"/>
      <c r="G88" s="751"/>
      <c r="H88" s="751"/>
      <c r="I88" s="751"/>
      <c r="J88" s="751"/>
      <c r="K88" s="751"/>
      <c r="L88" s="751"/>
      <c r="M88" s="751"/>
      <c r="N88" s="751"/>
      <c r="O88" s="751"/>
      <c r="P88" s="751"/>
      <c r="Q88" s="751"/>
      <c r="R88" s="751"/>
      <c r="S88" s="751"/>
      <c r="T88" s="751"/>
      <c r="U88" s="751"/>
      <c r="V88" s="751"/>
      <c r="W88" s="751"/>
      <c r="X88" s="751"/>
      <c r="Y88" s="751"/>
      <c r="Z88" s="751"/>
      <c r="AA88" s="751"/>
      <c r="AB88" s="751"/>
      <c r="AC88" s="751"/>
      <c r="AD88" s="751"/>
    </row>
    <row r="89" spans="1:31" ht="26.25" customHeight="1">
      <c r="A89" s="569" t="s">
        <v>796</v>
      </c>
      <c r="B89" s="569"/>
      <c r="C89" s="569"/>
      <c r="D89" s="569"/>
      <c r="E89" s="569"/>
      <c r="F89" s="569"/>
      <c r="G89" s="569"/>
      <c r="H89" s="569"/>
      <c r="I89" s="569"/>
      <c r="J89" s="569"/>
      <c r="K89" s="569"/>
      <c r="L89" s="569"/>
      <c r="M89" s="569"/>
      <c r="N89" s="569"/>
      <c r="O89" s="569"/>
      <c r="P89" s="569"/>
      <c r="Q89" s="569"/>
      <c r="R89" s="569"/>
      <c r="S89" s="569"/>
      <c r="T89" s="569"/>
      <c r="U89" s="595"/>
      <c r="V89" s="632" t="s">
        <v>1553</v>
      </c>
      <c r="W89" s="752"/>
      <c r="X89" s="752"/>
      <c r="Y89" s="752"/>
      <c r="Z89" s="752"/>
      <c r="AA89" s="752"/>
      <c r="AB89" s="752"/>
      <c r="AC89" s="752"/>
      <c r="AD89" s="752"/>
      <c r="AE89" s="167"/>
    </row>
    <row r="90" spans="1:31" ht="23.25">
      <c r="A90" s="753" t="s">
        <v>232</v>
      </c>
      <c r="B90" s="636" t="s">
        <v>31</v>
      </c>
      <c r="C90" s="636"/>
      <c r="D90" s="636" t="s">
        <v>30</v>
      </c>
      <c r="E90" s="636"/>
      <c r="F90" s="636" t="s">
        <v>29</v>
      </c>
      <c r="G90" s="636"/>
      <c r="H90" s="636" t="s">
        <v>28</v>
      </c>
      <c r="I90" s="636"/>
      <c r="J90" s="636" t="s">
        <v>27</v>
      </c>
      <c r="K90" s="636"/>
      <c r="L90" s="636" t="s">
        <v>26</v>
      </c>
      <c r="M90" s="636"/>
      <c r="N90" s="636" t="s">
        <v>25</v>
      </c>
      <c r="O90" s="636"/>
      <c r="P90" s="636" t="s">
        <v>24</v>
      </c>
      <c r="Q90" s="636"/>
      <c r="R90" s="636" t="s">
        <v>23</v>
      </c>
      <c r="S90" s="636"/>
      <c r="T90" s="636" t="s">
        <v>22</v>
      </c>
      <c r="U90" s="636"/>
      <c r="V90" s="636" t="s">
        <v>21</v>
      </c>
      <c r="W90" s="636"/>
      <c r="X90" s="636" t="s">
        <v>20</v>
      </c>
      <c r="Y90" s="636"/>
      <c r="Z90" s="636" t="s">
        <v>19</v>
      </c>
      <c r="AA90" s="636"/>
      <c r="AB90" s="636" t="s">
        <v>8</v>
      </c>
      <c r="AC90" s="636"/>
      <c r="AD90" s="753" t="s">
        <v>597</v>
      </c>
      <c r="AE90" s="167"/>
    </row>
    <row r="91" spans="1:31" ht="23.25">
      <c r="A91" s="753"/>
      <c r="B91" s="636" t="s">
        <v>30</v>
      </c>
      <c r="C91" s="636"/>
      <c r="D91" s="636"/>
      <c r="E91" s="636"/>
      <c r="F91" s="636" t="s">
        <v>28</v>
      </c>
      <c r="G91" s="636"/>
      <c r="H91" s="636"/>
      <c r="I91" s="636"/>
      <c r="J91" s="636" t="s">
        <v>26</v>
      </c>
      <c r="K91" s="636"/>
      <c r="L91" s="636"/>
      <c r="M91" s="636"/>
      <c r="N91" s="636" t="s">
        <v>24</v>
      </c>
      <c r="O91" s="636"/>
      <c r="P91" s="636"/>
      <c r="Q91" s="636"/>
      <c r="R91" s="636" t="s">
        <v>22</v>
      </c>
      <c r="S91" s="636"/>
      <c r="T91" s="636"/>
      <c r="U91" s="636"/>
      <c r="V91" s="636" t="s">
        <v>20</v>
      </c>
      <c r="W91" s="636"/>
      <c r="X91" s="636"/>
      <c r="Y91" s="636"/>
      <c r="Z91" s="218"/>
      <c r="AA91" s="754" t="s">
        <v>8</v>
      </c>
      <c r="AB91" s="754"/>
      <c r="AC91" s="754"/>
      <c r="AD91" s="753"/>
      <c r="AE91" s="167"/>
    </row>
    <row r="92" spans="1:31" ht="15.75">
      <c r="A92" s="753"/>
      <c r="B92" s="214" t="s">
        <v>150</v>
      </c>
      <c r="C92" s="214" t="s">
        <v>149</v>
      </c>
      <c r="D92" s="214" t="s">
        <v>148</v>
      </c>
      <c r="E92" s="214" t="s">
        <v>9</v>
      </c>
      <c r="F92" s="214" t="s">
        <v>150</v>
      </c>
      <c r="G92" s="214" t="s">
        <v>149</v>
      </c>
      <c r="H92" s="214" t="s">
        <v>148</v>
      </c>
      <c r="I92" s="214" t="s">
        <v>9</v>
      </c>
      <c r="J92" s="214" t="s">
        <v>150</v>
      </c>
      <c r="K92" s="214" t="s">
        <v>149</v>
      </c>
      <c r="L92" s="214" t="s">
        <v>148</v>
      </c>
      <c r="M92" s="214" t="s">
        <v>9</v>
      </c>
      <c r="N92" s="214" t="s">
        <v>150</v>
      </c>
      <c r="O92" s="214" t="s">
        <v>149</v>
      </c>
      <c r="P92" s="214" t="s">
        <v>148</v>
      </c>
      <c r="Q92" s="214" t="s">
        <v>9</v>
      </c>
      <c r="R92" s="214" t="s">
        <v>150</v>
      </c>
      <c r="S92" s="214" t="s">
        <v>149</v>
      </c>
      <c r="T92" s="214" t="s">
        <v>148</v>
      </c>
      <c r="U92" s="214" t="s">
        <v>9</v>
      </c>
      <c r="V92" s="214" t="s">
        <v>150</v>
      </c>
      <c r="W92" s="214" t="s">
        <v>149</v>
      </c>
      <c r="X92" s="214" t="s">
        <v>148</v>
      </c>
      <c r="Y92" s="214" t="s">
        <v>9</v>
      </c>
      <c r="Z92" s="214" t="s">
        <v>150</v>
      </c>
      <c r="AA92" s="214" t="s">
        <v>149</v>
      </c>
      <c r="AB92" s="214" t="s">
        <v>148</v>
      </c>
      <c r="AC92" s="214" t="s">
        <v>9</v>
      </c>
      <c r="AD92" s="753"/>
      <c r="AE92" s="167"/>
    </row>
    <row r="93" spans="1:31" ht="62.25">
      <c r="A93" s="753"/>
      <c r="B93" s="215" t="s">
        <v>147</v>
      </c>
      <c r="C93" s="215" t="s">
        <v>146</v>
      </c>
      <c r="D93" s="215" t="s">
        <v>145</v>
      </c>
      <c r="E93" s="215" t="s">
        <v>8</v>
      </c>
      <c r="F93" s="215" t="s">
        <v>147</v>
      </c>
      <c r="G93" s="215" t="s">
        <v>146</v>
      </c>
      <c r="H93" s="215" t="s">
        <v>145</v>
      </c>
      <c r="I93" s="215" t="s">
        <v>8</v>
      </c>
      <c r="J93" s="215" t="s">
        <v>147</v>
      </c>
      <c r="K93" s="215" t="s">
        <v>146</v>
      </c>
      <c r="L93" s="215" t="s">
        <v>145</v>
      </c>
      <c r="M93" s="215" t="s">
        <v>8</v>
      </c>
      <c r="N93" s="215" t="s">
        <v>147</v>
      </c>
      <c r="O93" s="215" t="s">
        <v>146</v>
      </c>
      <c r="P93" s="215" t="s">
        <v>145</v>
      </c>
      <c r="Q93" s="215" t="s">
        <v>8</v>
      </c>
      <c r="R93" s="215" t="s">
        <v>147</v>
      </c>
      <c r="S93" s="215" t="s">
        <v>146</v>
      </c>
      <c r="T93" s="215" t="s">
        <v>145</v>
      </c>
      <c r="U93" s="215" t="s">
        <v>8</v>
      </c>
      <c r="V93" s="215" t="s">
        <v>147</v>
      </c>
      <c r="W93" s="215" t="s">
        <v>146</v>
      </c>
      <c r="X93" s="215" t="s">
        <v>145</v>
      </c>
      <c r="Y93" s="215" t="s">
        <v>8</v>
      </c>
      <c r="Z93" s="215" t="s">
        <v>147</v>
      </c>
      <c r="AA93" s="215" t="s">
        <v>146</v>
      </c>
      <c r="AB93" s="215" t="s">
        <v>145</v>
      </c>
      <c r="AC93" s="215" t="s">
        <v>8</v>
      </c>
      <c r="AD93" s="753"/>
      <c r="AE93" s="167"/>
    </row>
    <row r="94" spans="1:31" ht="20.25">
      <c r="A94" s="84" t="s">
        <v>144</v>
      </c>
      <c r="B94" s="79">
        <v>307</v>
      </c>
      <c r="C94" s="79">
        <v>0</v>
      </c>
      <c r="D94" s="79">
        <v>0</v>
      </c>
      <c r="E94" s="184">
        <f>SUM(B94:D94)</f>
        <v>307</v>
      </c>
      <c r="F94" s="79">
        <v>42</v>
      </c>
      <c r="G94" s="79">
        <v>0</v>
      </c>
      <c r="H94" s="79">
        <v>0</v>
      </c>
      <c r="I94" s="184">
        <f>SUM(F94:H94)</f>
        <v>42</v>
      </c>
      <c r="J94" s="79">
        <v>141</v>
      </c>
      <c r="K94" s="79">
        <v>0</v>
      </c>
      <c r="L94" s="79">
        <v>0</v>
      </c>
      <c r="M94" s="184">
        <f>SUM(J94:L94)</f>
        <v>141</v>
      </c>
      <c r="N94" s="79">
        <v>116</v>
      </c>
      <c r="O94" s="79">
        <v>0</v>
      </c>
      <c r="P94" s="79">
        <v>0</v>
      </c>
      <c r="Q94" s="184">
        <f>SUM(N94:P94)</f>
        <v>116</v>
      </c>
      <c r="R94" s="79">
        <v>62</v>
      </c>
      <c r="S94" s="79">
        <v>0</v>
      </c>
      <c r="T94" s="79">
        <v>0</v>
      </c>
      <c r="U94" s="184">
        <f>SUM(R94:T94)</f>
        <v>62</v>
      </c>
      <c r="V94" s="79">
        <v>80</v>
      </c>
      <c r="W94" s="79">
        <v>0</v>
      </c>
      <c r="X94" s="79">
        <v>0</v>
      </c>
      <c r="Y94" s="184">
        <f>SUM(V94:X94)</f>
        <v>80</v>
      </c>
      <c r="Z94" s="79">
        <f>B51+F51+J51+N51+R51+V51+Z51+B94+F94+J94+N94+R94+V94+B8+F8+J8+N8+R8+V8+Z8</f>
        <v>5856</v>
      </c>
      <c r="AA94" s="410">
        <f>C51+G51+K51+O51+S51+W51+AA51+C94+G94+K94+O94+S94+W94+C8+G8+K8+O8+S8+W8+AA8</f>
        <v>0</v>
      </c>
      <c r="AB94" s="410">
        <f>D51+H51+L51+P51+T51+X51+AB51+D94+H94+L94+P94+T94+X94+D8+H8+L8+P8+T8+X8+AB8</f>
        <v>0</v>
      </c>
      <c r="AC94" s="410">
        <f>E51+I51+M51+Q51+U51+Y51+AC51+E94+I94+M94+Q94+U94+Y94+E8+I8+M8+Q8+U8+Y8+AC8</f>
        <v>5856</v>
      </c>
      <c r="AD94" s="84" t="s">
        <v>143</v>
      </c>
      <c r="AE94" s="167"/>
    </row>
    <row r="95" spans="1:31" ht="20.25">
      <c r="A95" s="84" t="s">
        <v>142</v>
      </c>
      <c r="B95" s="82">
        <v>112</v>
      </c>
      <c r="C95" s="82">
        <v>32</v>
      </c>
      <c r="D95" s="82">
        <v>11</v>
      </c>
      <c r="E95" s="413">
        <f t="shared" ref="E95:E129" si="16">SUM(B95:D95)</f>
        <v>155</v>
      </c>
      <c r="F95" s="82">
        <v>63</v>
      </c>
      <c r="G95" s="82">
        <v>11</v>
      </c>
      <c r="H95" s="82">
        <v>5</v>
      </c>
      <c r="I95" s="413">
        <f t="shared" ref="I95:I129" si="17">SUM(F95:H95)</f>
        <v>79</v>
      </c>
      <c r="J95" s="82">
        <v>36</v>
      </c>
      <c r="K95" s="82">
        <v>25</v>
      </c>
      <c r="L95" s="82">
        <v>7</v>
      </c>
      <c r="M95" s="413">
        <f t="shared" ref="M95:M129" si="18">SUM(J95:L95)</f>
        <v>68</v>
      </c>
      <c r="N95" s="82">
        <v>32</v>
      </c>
      <c r="O95" s="82">
        <v>34</v>
      </c>
      <c r="P95" s="82">
        <v>11</v>
      </c>
      <c r="Q95" s="413">
        <f t="shared" ref="Q95:Q129" si="19">SUM(N95:P95)</f>
        <v>77</v>
      </c>
      <c r="R95" s="82">
        <v>26</v>
      </c>
      <c r="S95" s="82">
        <v>17</v>
      </c>
      <c r="T95" s="82">
        <v>4</v>
      </c>
      <c r="U95" s="413">
        <f t="shared" ref="U95:U129" si="20">SUM(R95:T95)</f>
        <v>47</v>
      </c>
      <c r="V95" s="82">
        <v>23</v>
      </c>
      <c r="W95" s="82">
        <v>19</v>
      </c>
      <c r="X95" s="82">
        <v>0</v>
      </c>
      <c r="Y95" s="413">
        <f t="shared" ref="Y95:Y129" si="21">SUM(V95:X95)</f>
        <v>42</v>
      </c>
      <c r="Z95" s="410">
        <f t="shared" ref="Z95:Z130" si="22">B52+F52+J52+N52+R52+V52+Z52+B95+F95+J95+N95+R95+V95+B9+F9+J9+N9+R9+V9+Z9</f>
        <v>3113</v>
      </c>
      <c r="AA95" s="410">
        <f t="shared" ref="AA95:AA130" si="23">C52+G52+K52+O52+S52+W52+AA52+C95+G95+K95+O95+S95+W95+C9+G9+K9+O9+S9+W9+AA9</f>
        <v>978</v>
      </c>
      <c r="AB95" s="410">
        <f t="shared" ref="AB95:AB130" si="24">D52+H52+L52+P52+T52+X52+AB52+D95+H95+L95+P95+T95+X95+D9+H9+L9+P9+T9+X9+AB9</f>
        <v>575</v>
      </c>
      <c r="AC95" s="410">
        <f t="shared" ref="AC95:AC130" si="25">E52+I52+M52+Q52+U52+Y52+AC52+E95+I95+M95+Q95+U95+Y95+E9+I9+M9+Q9+U9+Y9+AC9</f>
        <v>4666</v>
      </c>
      <c r="AD95" s="84" t="s">
        <v>141</v>
      </c>
      <c r="AE95" s="167"/>
    </row>
    <row r="96" spans="1:31" ht="20.25">
      <c r="A96" s="84" t="s">
        <v>140</v>
      </c>
      <c r="B96" s="79">
        <v>99</v>
      </c>
      <c r="C96" s="79">
        <v>74</v>
      </c>
      <c r="D96" s="79">
        <v>34</v>
      </c>
      <c r="E96" s="413">
        <f t="shared" si="16"/>
        <v>207</v>
      </c>
      <c r="F96" s="79">
        <v>60</v>
      </c>
      <c r="G96" s="79">
        <v>45</v>
      </c>
      <c r="H96" s="79">
        <v>10</v>
      </c>
      <c r="I96" s="413">
        <f t="shared" si="17"/>
        <v>115</v>
      </c>
      <c r="J96" s="79">
        <v>32</v>
      </c>
      <c r="K96" s="79">
        <v>45</v>
      </c>
      <c r="L96" s="79">
        <v>15</v>
      </c>
      <c r="M96" s="413">
        <f t="shared" si="18"/>
        <v>92</v>
      </c>
      <c r="N96" s="79">
        <v>67</v>
      </c>
      <c r="O96" s="79">
        <v>49</v>
      </c>
      <c r="P96" s="79">
        <v>15</v>
      </c>
      <c r="Q96" s="413">
        <f t="shared" si="19"/>
        <v>131</v>
      </c>
      <c r="R96" s="79">
        <v>23</v>
      </c>
      <c r="S96" s="79">
        <v>12</v>
      </c>
      <c r="T96" s="79">
        <v>1</v>
      </c>
      <c r="U96" s="413">
        <f t="shared" si="20"/>
        <v>36</v>
      </c>
      <c r="V96" s="79">
        <v>17</v>
      </c>
      <c r="W96" s="79">
        <v>26</v>
      </c>
      <c r="X96" s="79">
        <v>5</v>
      </c>
      <c r="Y96" s="413">
        <f t="shared" si="21"/>
        <v>48</v>
      </c>
      <c r="Z96" s="410">
        <f t="shared" si="22"/>
        <v>2156</v>
      </c>
      <c r="AA96" s="410">
        <f t="shared" si="23"/>
        <v>1492</v>
      </c>
      <c r="AB96" s="410">
        <f t="shared" si="24"/>
        <v>570</v>
      </c>
      <c r="AC96" s="410">
        <f t="shared" si="25"/>
        <v>4218</v>
      </c>
      <c r="AD96" s="84" t="s">
        <v>139</v>
      </c>
      <c r="AE96" s="167"/>
    </row>
    <row r="97" spans="1:31" ht="20.25">
      <c r="A97" s="84" t="s">
        <v>138</v>
      </c>
      <c r="B97" s="82">
        <v>100</v>
      </c>
      <c r="C97" s="82">
        <v>65</v>
      </c>
      <c r="D97" s="82">
        <v>22</v>
      </c>
      <c r="E97" s="413">
        <f t="shared" si="16"/>
        <v>187</v>
      </c>
      <c r="F97" s="82">
        <v>80</v>
      </c>
      <c r="G97" s="82">
        <v>33</v>
      </c>
      <c r="H97" s="82">
        <v>20</v>
      </c>
      <c r="I97" s="413">
        <f t="shared" si="17"/>
        <v>133</v>
      </c>
      <c r="J97" s="82">
        <v>22</v>
      </c>
      <c r="K97" s="82">
        <v>35</v>
      </c>
      <c r="L97" s="82">
        <v>15</v>
      </c>
      <c r="M97" s="413">
        <f t="shared" si="18"/>
        <v>72</v>
      </c>
      <c r="N97" s="82">
        <v>37</v>
      </c>
      <c r="O97" s="82">
        <v>39</v>
      </c>
      <c r="P97" s="82">
        <v>17</v>
      </c>
      <c r="Q97" s="413">
        <f t="shared" si="19"/>
        <v>93</v>
      </c>
      <c r="R97" s="82">
        <v>25</v>
      </c>
      <c r="S97" s="82">
        <v>14</v>
      </c>
      <c r="T97" s="82">
        <v>6</v>
      </c>
      <c r="U97" s="413">
        <f t="shared" si="20"/>
        <v>45</v>
      </c>
      <c r="V97" s="82">
        <v>12</v>
      </c>
      <c r="W97" s="82">
        <v>24</v>
      </c>
      <c r="X97" s="82">
        <v>6</v>
      </c>
      <c r="Y97" s="413">
        <f t="shared" si="21"/>
        <v>42</v>
      </c>
      <c r="Z97" s="410">
        <f t="shared" si="22"/>
        <v>1862</v>
      </c>
      <c r="AA97" s="410">
        <f t="shared" si="23"/>
        <v>1173</v>
      </c>
      <c r="AB97" s="410">
        <f t="shared" si="24"/>
        <v>594</v>
      </c>
      <c r="AC97" s="410">
        <f t="shared" si="25"/>
        <v>3629</v>
      </c>
      <c r="AD97" s="84" t="s">
        <v>137</v>
      </c>
      <c r="AE97" s="167"/>
    </row>
    <row r="98" spans="1:31" ht="20.25">
      <c r="A98" s="84" t="s">
        <v>136</v>
      </c>
      <c r="B98" s="79">
        <v>11</v>
      </c>
      <c r="C98" s="79">
        <v>51</v>
      </c>
      <c r="D98" s="79">
        <v>15</v>
      </c>
      <c r="E98" s="413">
        <f t="shared" si="16"/>
        <v>77</v>
      </c>
      <c r="F98" s="79">
        <v>10</v>
      </c>
      <c r="G98" s="79">
        <v>31</v>
      </c>
      <c r="H98" s="79">
        <v>10</v>
      </c>
      <c r="I98" s="413">
        <f t="shared" si="17"/>
        <v>51</v>
      </c>
      <c r="J98" s="79">
        <v>19</v>
      </c>
      <c r="K98" s="79">
        <v>18</v>
      </c>
      <c r="L98" s="79">
        <v>13</v>
      </c>
      <c r="M98" s="413">
        <f t="shared" si="18"/>
        <v>50</v>
      </c>
      <c r="N98" s="79">
        <v>15</v>
      </c>
      <c r="O98" s="79">
        <v>22</v>
      </c>
      <c r="P98" s="79">
        <v>9</v>
      </c>
      <c r="Q98" s="413">
        <f t="shared" si="19"/>
        <v>46</v>
      </c>
      <c r="R98" s="79">
        <v>3</v>
      </c>
      <c r="S98" s="79">
        <v>8</v>
      </c>
      <c r="T98" s="79">
        <v>4</v>
      </c>
      <c r="U98" s="413">
        <f t="shared" si="20"/>
        <v>15</v>
      </c>
      <c r="V98" s="79">
        <v>4</v>
      </c>
      <c r="W98" s="79">
        <v>14</v>
      </c>
      <c r="X98" s="79">
        <v>4</v>
      </c>
      <c r="Y98" s="413">
        <f t="shared" si="21"/>
        <v>22</v>
      </c>
      <c r="Z98" s="410">
        <f t="shared" si="22"/>
        <v>500</v>
      </c>
      <c r="AA98" s="410">
        <f t="shared" si="23"/>
        <v>792</v>
      </c>
      <c r="AB98" s="410">
        <f t="shared" si="24"/>
        <v>371</v>
      </c>
      <c r="AC98" s="410">
        <f t="shared" si="25"/>
        <v>1663</v>
      </c>
      <c r="AD98" s="84" t="s">
        <v>135</v>
      </c>
      <c r="AE98" s="167"/>
    </row>
    <row r="99" spans="1:31" ht="20.25">
      <c r="A99" s="84" t="s">
        <v>134</v>
      </c>
      <c r="B99" s="82">
        <v>5</v>
      </c>
      <c r="C99" s="82">
        <v>24</v>
      </c>
      <c r="D99" s="82">
        <v>7</v>
      </c>
      <c r="E99" s="413">
        <f t="shared" si="16"/>
        <v>36</v>
      </c>
      <c r="F99" s="82">
        <v>2</v>
      </c>
      <c r="G99" s="82">
        <v>18</v>
      </c>
      <c r="H99" s="82">
        <v>7</v>
      </c>
      <c r="I99" s="413">
        <f t="shared" si="17"/>
        <v>27</v>
      </c>
      <c r="J99" s="82">
        <v>9</v>
      </c>
      <c r="K99" s="82">
        <v>13</v>
      </c>
      <c r="L99" s="82">
        <v>6</v>
      </c>
      <c r="M99" s="413">
        <f t="shared" si="18"/>
        <v>28</v>
      </c>
      <c r="N99" s="82">
        <v>5</v>
      </c>
      <c r="O99" s="82">
        <v>14</v>
      </c>
      <c r="P99" s="82">
        <v>4</v>
      </c>
      <c r="Q99" s="413">
        <f t="shared" si="19"/>
        <v>23</v>
      </c>
      <c r="R99" s="82">
        <v>1</v>
      </c>
      <c r="S99" s="82">
        <v>2</v>
      </c>
      <c r="T99" s="82">
        <v>2</v>
      </c>
      <c r="U99" s="413">
        <f t="shared" si="20"/>
        <v>5</v>
      </c>
      <c r="V99" s="82">
        <v>0</v>
      </c>
      <c r="W99" s="82">
        <v>6</v>
      </c>
      <c r="X99" s="82">
        <v>4</v>
      </c>
      <c r="Y99" s="413">
        <f t="shared" si="21"/>
        <v>10</v>
      </c>
      <c r="Z99" s="410">
        <f t="shared" si="22"/>
        <v>181</v>
      </c>
      <c r="AA99" s="410">
        <f t="shared" si="23"/>
        <v>363</v>
      </c>
      <c r="AB99" s="410">
        <f t="shared" si="24"/>
        <v>198</v>
      </c>
      <c r="AC99" s="410">
        <f t="shared" si="25"/>
        <v>742</v>
      </c>
      <c r="AD99" s="84" t="s">
        <v>133</v>
      </c>
      <c r="AE99" s="167"/>
    </row>
    <row r="100" spans="1:31" ht="20.25">
      <c r="A100" s="84" t="s">
        <v>132</v>
      </c>
      <c r="B100" s="79">
        <v>0</v>
      </c>
      <c r="C100" s="79">
        <v>5</v>
      </c>
      <c r="D100" s="79">
        <v>3</v>
      </c>
      <c r="E100" s="413">
        <f t="shared" si="16"/>
        <v>8</v>
      </c>
      <c r="F100" s="79">
        <v>0</v>
      </c>
      <c r="G100" s="79">
        <v>6</v>
      </c>
      <c r="H100" s="79">
        <v>6</v>
      </c>
      <c r="I100" s="413">
        <f t="shared" si="17"/>
        <v>12</v>
      </c>
      <c r="J100" s="79">
        <v>0</v>
      </c>
      <c r="K100" s="79">
        <v>5</v>
      </c>
      <c r="L100" s="79">
        <v>5</v>
      </c>
      <c r="M100" s="413">
        <f t="shared" si="18"/>
        <v>10</v>
      </c>
      <c r="N100" s="79">
        <v>0</v>
      </c>
      <c r="O100" s="79">
        <v>8</v>
      </c>
      <c r="P100" s="79">
        <v>3</v>
      </c>
      <c r="Q100" s="413">
        <f t="shared" si="19"/>
        <v>11</v>
      </c>
      <c r="R100" s="79">
        <v>0</v>
      </c>
      <c r="S100" s="79">
        <v>2</v>
      </c>
      <c r="T100" s="79">
        <v>3</v>
      </c>
      <c r="U100" s="413">
        <f t="shared" si="20"/>
        <v>5</v>
      </c>
      <c r="V100" s="79">
        <v>0</v>
      </c>
      <c r="W100" s="79">
        <v>0</v>
      </c>
      <c r="X100" s="79">
        <v>0</v>
      </c>
      <c r="Y100" s="413">
        <f t="shared" si="21"/>
        <v>0</v>
      </c>
      <c r="Z100" s="410">
        <f t="shared" si="22"/>
        <v>10</v>
      </c>
      <c r="AA100" s="410">
        <f t="shared" si="23"/>
        <v>136</v>
      </c>
      <c r="AB100" s="410">
        <f t="shared" si="24"/>
        <v>158</v>
      </c>
      <c r="AC100" s="410">
        <f t="shared" si="25"/>
        <v>304</v>
      </c>
      <c r="AD100" s="84" t="s">
        <v>131</v>
      </c>
      <c r="AE100" s="167"/>
    </row>
    <row r="101" spans="1:31" ht="20.25">
      <c r="A101" s="84" t="s">
        <v>130</v>
      </c>
      <c r="B101" s="82">
        <v>4</v>
      </c>
      <c r="C101" s="82">
        <v>6</v>
      </c>
      <c r="D101" s="82">
        <v>4</v>
      </c>
      <c r="E101" s="413">
        <f t="shared" si="16"/>
        <v>14</v>
      </c>
      <c r="F101" s="82">
        <v>3</v>
      </c>
      <c r="G101" s="82">
        <v>5</v>
      </c>
      <c r="H101" s="82">
        <v>8</v>
      </c>
      <c r="I101" s="413">
        <f t="shared" si="17"/>
        <v>16</v>
      </c>
      <c r="J101" s="82">
        <v>5</v>
      </c>
      <c r="K101" s="82">
        <v>6</v>
      </c>
      <c r="L101" s="82">
        <v>3</v>
      </c>
      <c r="M101" s="413">
        <f t="shared" si="18"/>
        <v>14</v>
      </c>
      <c r="N101" s="82">
        <v>1</v>
      </c>
      <c r="O101" s="82">
        <v>3</v>
      </c>
      <c r="P101" s="82">
        <v>4</v>
      </c>
      <c r="Q101" s="413">
        <f t="shared" si="19"/>
        <v>8</v>
      </c>
      <c r="R101" s="82">
        <v>0</v>
      </c>
      <c r="S101" s="82">
        <v>2</v>
      </c>
      <c r="T101" s="82">
        <v>0</v>
      </c>
      <c r="U101" s="413">
        <f t="shared" si="20"/>
        <v>2</v>
      </c>
      <c r="V101" s="82">
        <v>0</v>
      </c>
      <c r="W101" s="82">
        <v>3</v>
      </c>
      <c r="X101" s="82">
        <v>0</v>
      </c>
      <c r="Y101" s="413">
        <f t="shared" si="21"/>
        <v>3</v>
      </c>
      <c r="Z101" s="410">
        <f t="shared" si="22"/>
        <v>115</v>
      </c>
      <c r="AA101" s="410">
        <f t="shared" si="23"/>
        <v>187</v>
      </c>
      <c r="AB101" s="410">
        <f t="shared" si="24"/>
        <v>182</v>
      </c>
      <c r="AC101" s="410">
        <f t="shared" si="25"/>
        <v>484</v>
      </c>
      <c r="AD101" s="84" t="s">
        <v>129</v>
      </c>
      <c r="AE101" s="167"/>
    </row>
    <row r="102" spans="1:31" ht="20.25">
      <c r="A102" s="84" t="s">
        <v>128</v>
      </c>
      <c r="B102" s="79">
        <v>3</v>
      </c>
      <c r="C102" s="79">
        <v>2</v>
      </c>
      <c r="D102" s="79">
        <v>1</v>
      </c>
      <c r="E102" s="413">
        <f t="shared" si="16"/>
        <v>6</v>
      </c>
      <c r="F102" s="79">
        <v>1</v>
      </c>
      <c r="G102" s="79">
        <v>3</v>
      </c>
      <c r="H102" s="79">
        <v>2</v>
      </c>
      <c r="I102" s="413">
        <f t="shared" si="17"/>
        <v>6</v>
      </c>
      <c r="J102" s="79">
        <v>1</v>
      </c>
      <c r="K102" s="79">
        <v>2</v>
      </c>
      <c r="L102" s="79">
        <v>3</v>
      </c>
      <c r="M102" s="413">
        <f t="shared" si="18"/>
        <v>6</v>
      </c>
      <c r="N102" s="79">
        <v>0</v>
      </c>
      <c r="O102" s="79">
        <v>0</v>
      </c>
      <c r="P102" s="79">
        <v>2</v>
      </c>
      <c r="Q102" s="413">
        <f t="shared" si="19"/>
        <v>2</v>
      </c>
      <c r="R102" s="79">
        <v>0</v>
      </c>
      <c r="S102" s="79">
        <v>0</v>
      </c>
      <c r="T102" s="79">
        <v>0</v>
      </c>
      <c r="U102" s="413">
        <f t="shared" si="20"/>
        <v>0</v>
      </c>
      <c r="V102" s="79">
        <v>0</v>
      </c>
      <c r="W102" s="79">
        <v>0</v>
      </c>
      <c r="X102" s="79">
        <v>0</v>
      </c>
      <c r="Y102" s="413">
        <f t="shared" si="21"/>
        <v>0</v>
      </c>
      <c r="Z102" s="410">
        <f t="shared" si="22"/>
        <v>55</v>
      </c>
      <c r="AA102" s="410">
        <f t="shared" si="23"/>
        <v>88</v>
      </c>
      <c r="AB102" s="410">
        <f t="shared" si="24"/>
        <v>67</v>
      </c>
      <c r="AC102" s="410">
        <f t="shared" si="25"/>
        <v>210</v>
      </c>
      <c r="AD102" s="84" t="s">
        <v>127</v>
      </c>
      <c r="AE102" s="167"/>
    </row>
    <row r="103" spans="1:31" ht="20.25">
      <c r="A103" s="84" t="s">
        <v>126</v>
      </c>
      <c r="B103" s="82">
        <v>7</v>
      </c>
      <c r="C103" s="82">
        <v>22</v>
      </c>
      <c r="D103" s="82">
        <v>10</v>
      </c>
      <c r="E103" s="413">
        <f t="shared" si="16"/>
        <v>39</v>
      </c>
      <c r="F103" s="82">
        <v>1</v>
      </c>
      <c r="G103" s="82">
        <v>16</v>
      </c>
      <c r="H103" s="82">
        <v>5</v>
      </c>
      <c r="I103" s="413">
        <f t="shared" si="17"/>
        <v>22</v>
      </c>
      <c r="J103" s="82">
        <v>5</v>
      </c>
      <c r="K103" s="82">
        <v>12</v>
      </c>
      <c r="L103" s="82">
        <v>4</v>
      </c>
      <c r="M103" s="413">
        <f t="shared" si="18"/>
        <v>21</v>
      </c>
      <c r="N103" s="82">
        <v>7</v>
      </c>
      <c r="O103" s="82">
        <v>12</v>
      </c>
      <c r="P103" s="82">
        <v>5</v>
      </c>
      <c r="Q103" s="413">
        <f t="shared" si="19"/>
        <v>24</v>
      </c>
      <c r="R103" s="82">
        <v>0</v>
      </c>
      <c r="S103" s="82">
        <v>4</v>
      </c>
      <c r="T103" s="82">
        <v>3</v>
      </c>
      <c r="U103" s="413">
        <f t="shared" si="20"/>
        <v>7</v>
      </c>
      <c r="V103" s="82">
        <v>0</v>
      </c>
      <c r="W103" s="82">
        <v>8</v>
      </c>
      <c r="X103" s="82">
        <v>1</v>
      </c>
      <c r="Y103" s="413">
        <f t="shared" si="21"/>
        <v>9</v>
      </c>
      <c r="Z103" s="410">
        <f t="shared" si="22"/>
        <v>185</v>
      </c>
      <c r="AA103" s="410">
        <f t="shared" si="23"/>
        <v>422</v>
      </c>
      <c r="AB103" s="410">
        <f t="shared" si="24"/>
        <v>229</v>
      </c>
      <c r="AC103" s="410">
        <f t="shared" si="25"/>
        <v>836</v>
      </c>
      <c r="AD103" s="84" t="s">
        <v>125</v>
      </c>
      <c r="AE103" s="167"/>
    </row>
    <row r="104" spans="1:31" ht="20.25">
      <c r="A104" s="84" t="s">
        <v>124</v>
      </c>
      <c r="B104" s="79">
        <v>4</v>
      </c>
      <c r="C104" s="79">
        <v>27</v>
      </c>
      <c r="D104" s="79">
        <v>5</v>
      </c>
      <c r="E104" s="413">
        <f t="shared" si="16"/>
        <v>36</v>
      </c>
      <c r="F104" s="79">
        <v>2</v>
      </c>
      <c r="G104" s="79">
        <v>22</v>
      </c>
      <c r="H104" s="79">
        <v>5</v>
      </c>
      <c r="I104" s="413">
        <f t="shared" si="17"/>
        <v>29</v>
      </c>
      <c r="J104" s="79">
        <v>5</v>
      </c>
      <c r="K104" s="79">
        <v>16</v>
      </c>
      <c r="L104" s="79">
        <v>6</v>
      </c>
      <c r="M104" s="413">
        <f t="shared" si="18"/>
        <v>27</v>
      </c>
      <c r="N104" s="79">
        <v>4</v>
      </c>
      <c r="O104" s="79">
        <v>18</v>
      </c>
      <c r="P104" s="79">
        <v>7</v>
      </c>
      <c r="Q104" s="413">
        <f t="shared" si="19"/>
        <v>29</v>
      </c>
      <c r="R104" s="79">
        <v>0</v>
      </c>
      <c r="S104" s="79">
        <v>4</v>
      </c>
      <c r="T104" s="79">
        <v>2</v>
      </c>
      <c r="U104" s="413">
        <f t="shared" si="20"/>
        <v>6</v>
      </c>
      <c r="V104" s="79">
        <v>0</v>
      </c>
      <c r="W104" s="79">
        <v>7</v>
      </c>
      <c r="X104" s="79">
        <v>2</v>
      </c>
      <c r="Y104" s="413">
        <f t="shared" si="21"/>
        <v>9</v>
      </c>
      <c r="Z104" s="410">
        <f t="shared" si="22"/>
        <v>234</v>
      </c>
      <c r="AA104" s="410">
        <f t="shared" si="23"/>
        <v>444</v>
      </c>
      <c r="AB104" s="410">
        <f t="shared" si="24"/>
        <v>268</v>
      </c>
      <c r="AC104" s="410">
        <f t="shared" si="25"/>
        <v>946</v>
      </c>
      <c r="AD104" s="84" t="s">
        <v>123</v>
      </c>
      <c r="AE104" s="167"/>
    </row>
    <row r="105" spans="1:31" ht="20.25">
      <c r="A105" s="84" t="s">
        <v>122</v>
      </c>
      <c r="B105" s="82">
        <v>69</v>
      </c>
      <c r="C105" s="82">
        <v>69</v>
      </c>
      <c r="D105" s="82">
        <v>22</v>
      </c>
      <c r="E105" s="413">
        <f t="shared" si="16"/>
        <v>160</v>
      </c>
      <c r="F105" s="82">
        <v>47</v>
      </c>
      <c r="G105" s="82">
        <v>44</v>
      </c>
      <c r="H105" s="82">
        <v>15</v>
      </c>
      <c r="I105" s="413">
        <f t="shared" si="17"/>
        <v>106</v>
      </c>
      <c r="J105" s="82">
        <v>35</v>
      </c>
      <c r="K105" s="82">
        <v>48</v>
      </c>
      <c r="L105" s="82">
        <v>17</v>
      </c>
      <c r="M105" s="413">
        <f t="shared" si="18"/>
        <v>100</v>
      </c>
      <c r="N105" s="82">
        <v>42</v>
      </c>
      <c r="O105" s="82">
        <v>39</v>
      </c>
      <c r="P105" s="82">
        <v>15</v>
      </c>
      <c r="Q105" s="413">
        <f t="shared" si="19"/>
        <v>96</v>
      </c>
      <c r="R105" s="82">
        <v>10</v>
      </c>
      <c r="S105" s="82">
        <v>11</v>
      </c>
      <c r="T105" s="82">
        <v>12</v>
      </c>
      <c r="U105" s="413">
        <f t="shared" si="20"/>
        <v>33</v>
      </c>
      <c r="V105" s="82">
        <v>18</v>
      </c>
      <c r="W105" s="82">
        <v>24</v>
      </c>
      <c r="X105" s="82">
        <v>14</v>
      </c>
      <c r="Y105" s="413">
        <f t="shared" si="21"/>
        <v>56</v>
      </c>
      <c r="Z105" s="410">
        <f t="shared" si="22"/>
        <v>1268</v>
      </c>
      <c r="AA105" s="410">
        <f t="shared" si="23"/>
        <v>1219</v>
      </c>
      <c r="AB105" s="410">
        <f t="shared" si="24"/>
        <v>564</v>
      </c>
      <c r="AC105" s="410">
        <f t="shared" si="25"/>
        <v>3051</v>
      </c>
      <c r="AD105" s="84" t="s">
        <v>121</v>
      </c>
      <c r="AE105" s="167"/>
    </row>
    <row r="106" spans="1:31" ht="20.25">
      <c r="A106" s="84" t="s">
        <v>120</v>
      </c>
      <c r="B106" s="79">
        <v>4</v>
      </c>
      <c r="C106" s="79">
        <v>12</v>
      </c>
      <c r="D106" s="79">
        <v>7</v>
      </c>
      <c r="E106" s="413">
        <f t="shared" si="16"/>
        <v>23</v>
      </c>
      <c r="F106" s="79">
        <v>12</v>
      </c>
      <c r="G106" s="79">
        <v>14</v>
      </c>
      <c r="H106" s="79">
        <v>10</v>
      </c>
      <c r="I106" s="413">
        <f t="shared" si="17"/>
        <v>36</v>
      </c>
      <c r="J106" s="79">
        <v>3</v>
      </c>
      <c r="K106" s="79">
        <v>9</v>
      </c>
      <c r="L106" s="79">
        <v>6</v>
      </c>
      <c r="M106" s="413">
        <f t="shared" si="18"/>
        <v>18</v>
      </c>
      <c r="N106" s="79">
        <v>7</v>
      </c>
      <c r="O106" s="79">
        <v>12</v>
      </c>
      <c r="P106" s="79">
        <v>12</v>
      </c>
      <c r="Q106" s="413">
        <f t="shared" si="19"/>
        <v>31</v>
      </c>
      <c r="R106" s="79">
        <v>2</v>
      </c>
      <c r="S106" s="79">
        <v>2</v>
      </c>
      <c r="T106" s="79">
        <v>1</v>
      </c>
      <c r="U106" s="413">
        <f t="shared" si="20"/>
        <v>5</v>
      </c>
      <c r="V106" s="79">
        <v>0</v>
      </c>
      <c r="W106" s="79">
        <v>6</v>
      </c>
      <c r="X106" s="79">
        <v>2</v>
      </c>
      <c r="Y106" s="413">
        <f t="shared" si="21"/>
        <v>8</v>
      </c>
      <c r="Z106" s="410">
        <f t="shared" si="22"/>
        <v>197</v>
      </c>
      <c r="AA106" s="410">
        <f t="shared" si="23"/>
        <v>480</v>
      </c>
      <c r="AB106" s="410">
        <f t="shared" si="24"/>
        <v>262</v>
      </c>
      <c r="AC106" s="410">
        <f t="shared" si="25"/>
        <v>939</v>
      </c>
      <c r="AD106" s="84" t="s">
        <v>119</v>
      </c>
      <c r="AE106" s="167"/>
    </row>
    <row r="107" spans="1:31" ht="20.25">
      <c r="A107" s="84" t="s">
        <v>118</v>
      </c>
      <c r="B107" s="82">
        <v>6</v>
      </c>
      <c r="C107" s="82">
        <v>6</v>
      </c>
      <c r="D107" s="82">
        <v>1</v>
      </c>
      <c r="E107" s="413">
        <f t="shared" si="16"/>
        <v>13</v>
      </c>
      <c r="F107" s="82">
        <v>2</v>
      </c>
      <c r="G107" s="82">
        <v>5</v>
      </c>
      <c r="H107" s="82">
        <v>1</v>
      </c>
      <c r="I107" s="413">
        <f t="shared" si="17"/>
        <v>8</v>
      </c>
      <c r="J107" s="82">
        <v>0</v>
      </c>
      <c r="K107" s="82">
        <v>6</v>
      </c>
      <c r="L107" s="82">
        <v>4</v>
      </c>
      <c r="M107" s="413">
        <f t="shared" si="18"/>
        <v>10</v>
      </c>
      <c r="N107" s="82">
        <v>1</v>
      </c>
      <c r="O107" s="82">
        <v>7</v>
      </c>
      <c r="P107" s="82">
        <v>2</v>
      </c>
      <c r="Q107" s="413">
        <f t="shared" si="19"/>
        <v>10</v>
      </c>
      <c r="R107" s="82">
        <v>0</v>
      </c>
      <c r="S107" s="82">
        <v>2</v>
      </c>
      <c r="T107" s="82">
        <v>2</v>
      </c>
      <c r="U107" s="413">
        <f t="shared" si="20"/>
        <v>4</v>
      </c>
      <c r="V107" s="82">
        <v>0</v>
      </c>
      <c r="W107" s="82">
        <v>1</v>
      </c>
      <c r="X107" s="82">
        <v>0</v>
      </c>
      <c r="Y107" s="413">
        <f t="shared" si="21"/>
        <v>1</v>
      </c>
      <c r="Z107" s="410">
        <f t="shared" si="22"/>
        <v>49</v>
      </c>
      <c r="AA107" s="410">
        <f t="shared" si="23"/>
        <v>197</v>
      </c>
      <c r="AB107" s="410">
        <f t="shared" si="24"/>
        <v>89</v>
      </c>
      <c r="AC107" s="410">
        <f t="shared" si="25"/>
        <v>335</v>
      </c>
      <c r="AD107" s="84" t="s">
        <v>117</v>
      </c>
      <c r="AE107" s="167"/>
    </row>
    <row r="108" spans="1:31" ht="20.25">
      <c r="A108" s="84" t="s">
        <v>116</v>
      </c>
      <c r="B108" s="79">
        <v>7</v>
      </c>
      <c r="C108" s="79">
        <v>13</v>
      </c>
      <c r="D108" s="79">
        <v>9</v>
      </c>
      <c r="E108" s="413">
        <f t="shared" si="16"/>
        <v>29</v>
      </c>
      <c r="F108" s="79">
        <v>1</v>
      </c>
      <c r="G108" s="79">
        <v>12</v>
      </c>
      <c r="H108" s="79">
        <v>1</v>
      </c>
      <c r="I108" s="413">
        <f t="shared" si="17"/>
        <v>14</v>
      </c>
      <c r="J108" s="79">
        <v>0</v>
      </c>
      <c r="K108" s="79">
        <v>13</v>
      </c>
      <c r="L108" s="79">
        <v>3</v>
      </c>
      <c r="M108" s="413">
        <f t="shared" si="18"/>
        <v>16</v>
      </c>
      <c r="N108" s="79">
        <v>1</v>
      </c>
      <c r="O108" s="79">
        <v>11</v>
      </c>
      <c r="P108" s="79">
        <v>3</v>
      </c>
      <c r="Q108" s="413">
        <f t="shared" si="19"/>
        <v>15</v>
      </c>
      <c r="R108" s="79">
        <v>0</v>
      </c>
      <c r="S108" s="79">
        <v>5</v>
      </c>
      <c r="T108" s="79">
        <v>1</v>
      </c>
      <c r="U108" s="413">
        <f t="shared" si="20"/>
        <v>6</v>
      </c>
      <c r="V108" s="79">
        <v>1</v>
      </c>
      <c r="W108" s="79">
        <v>4</v>
      </c>
      <c r="X108" s="79">
        <v>2</v>
      </c>
      <c r="Y108" s="413">
        <f t="shared" si="21"/>
        <v>7</v>
      </c>
      <c r="Z108" s="410">
        <f t="shared" si="22"/>
        <v>98</v>
      </c>
      <c r="AA108" s="410">
        <f t="shared" si="23"/>
        <v>290</v>
      </c>
      <c r="AB108" s="410">
        <f t="shared" si="24"/>
        <v>141</v>
      </c>
      <c r="AC108" s="410">
        <f t="shared" si="25"/>
        <v>529</v>
      </c>
      <c r="AD108" s="84" t="s">
        <v>115</v>
      </c>
      <c r="AE108" s="167"/>
    </row>
    <row r="109" spans="1:31" ht="20.25">
      <c r="A109" s="84" t="s">
        <v>114</v>
      </c>
      <c r="B109" s="82">
        <v>0</v>
      </c>
      <c r="C109" s="82">
        <v>2</v>
      </c>
      <c r="D109" s="82">
        <v>3</v>
      </c>
      <c r="E109" s="413">
        <f t="shared" si="16"/>
        <v>5</v>
      </c>
      <c r="F109" s="82">
        <v>0</v>
      </c>
      <c r="G109" s="82">
        <v>4</v>
      </c>
      <c r="H109" s="82">
        <v>1</v>
      </c>
      <c r="I109" s="413">
        <f t="shared" si="17"/>
        <v>5</v>
      </c>
      <c r="J109" s="82">
        <v>1</v>
      </c>
      <c r="K109" s="82">
        <v>2</v>
      </c>
      <c r="L109" s="82">
        <v>3</v>
      </c>
      <c r="M109" s="413">
        <f t="shared" si="18"/>
        <v>6</v>
      </c>
      <c r="N109" s="82">
        <v>1</v>
      </c>
      <c r="O109" s="82">
        <v>2</v>
      </c>
      <c r="P109" s="82">
        <v>0</v>
      </c>
      <c r="Q109" s="413">
        <f t="shared" si="19"/>
        <v>3</v>
      </c>
      <c r="R109" s="82">
        <v>0</v>
      </c>
      <c r="S109" s="82">
        <v>3</v>
      </c>
      <c r="T109" s="82">
        <v>0</v>
      </c>
      <c r="U109" s="413">
        <f t="shared" si="20"/>
        <v>3</v>
      </c>
      <c r="V109" s="82">
        <v>0</v>
      </c>
      <c r="W109" s="82">
        <v>1</v>
      </c>
      <c r="X109" s="82">
        <v>0</v>
      </c>
      <c r="Y109" s="413">
        <f t="shared" si="21"/>
        <v>1</v>
      </c>
      <c r="Z109" s="410">
        <f t="shared" si="22"/>
        <v>127</v>
      </c>
      <c r="AA109" s="410">
        <f t="shared" si="23"/>
        <v>134</v>
      </c>
      <c r="AB109" s="410">
        <f t="shared" si="24"/>
        <v>144</v>
      </c>
      <c r="AC109" s="410">
        <f t="shared" si="25"/>
        <v>405</v>
      </c>
      <c r="AD109" s="84" t="s">
        <v>113</v>
      </c>
      <c r="AE109" s="167"/>
    </row>
    <row r="110" spans="1:31" ht="25.5">
      <c r="A110" s="84" t="s">
        <v>112</v>
      </c>
      <c r="B110" s="79">
        <v>1</v>
      </c>
      <c r="C110" s="79">
        <v>3</v>
      </c>
      <c r="D110" s="79">
        <v>1</v>
      </c>
      <c r="E110" s="413">
        <f t="shared" si="16"/>
        <v>5</v>
      </c>
      <c r="F110" s="79">
        <v>2</v>
      </c>
      <c r="G110" s="79">
        <v>6</v>
      </c>
      <c r="H110" s="79">
        <v>2</v>
      </c>
      <c r="I110" s="413">
        <f t="shared" si="17"/>
        <v>10</v>
      </c>
      <c r="J110" s="79">
        <v>0</v>
      </c>
      <c r="K110" s="79">
        <v>4</v>
      </c>
      <c r="L110" s="79">
        <v>1</v>
      </c>
      <c r="M110" s="413">
        <f t="shared" si="18"/>
        <v>5</v>
      </c>
      <c r="N110" s="79">
        <v>1</v>
      </c>
      <c r="O110" s="79">
        <v>0</v>
      </c>
      <c r="P110" s="79">
        <v>2</v>
      </c>
      <c r="Q110" s="413">
        <f t="shared" si="19"/>
        <v>3</v>
      </c>
      <c r="R110" s="79">
        <v>0</v>
      </c>
      <c r="S110" s="79">
        <v>3</v>
      </c>
      <c r="T110" s="79">
        <v>0</v>
      </c>
      <c r="U110" s="413">
        <f t="shared" si="20"/>
        <v>3</v>
      </c>
      <c r="V110" s="79">
        <v>0</v>
      </c>
      <c r="W110" s="79">
        <v>1</v>
      </c>
      <c r="X110" s="79">
        <v>0</v>
      </c>
      <c r="Y110" s="413">
        <f t="shared" si="21"/>
        <v>1</v>
      </c>
      <c r="Z110" s="410">
        <f t="shared" si="22"/>
        <v>94</v>
      </c>
      <c r="AA110" s="410">
        <f t="shared" si="23"/>
        <v>148</v>
      </c>
      <c r="AB110" s="410">
        <f t="shared" si="24"/>
        <v>69</v>
      </c>
      <c r="AC110" s="410">
        <f t="shared" si="25"/>
        <v>311</v>
      </c>
      <c r="AD110" s="470" t="s">
        <v>1520</v>
      </c>
      <c r="AE110" s="167"/>
    </row>
    <row r="111" spans="1:31" ht="20.25">
      <c r="A111" s="84" t="s">
        <v>110</v>
      </c>
      <c r="B111" s="82">
        <v>0</v>
      </c>
      <c r="C111" s="82">
        <v>0</v>
      </c>
      <c r="D111" s="82">
        <v>2</v>
      </c>
      <c r="E111" s="413">
        <f t="shared" si="16"/>
        <v>2</v>
      </c>
      <c r="F111" s="82">
        <v>0</v>
      </c>
      <c r="G111" s="82">
        <v>0</v>
      </c>
      <c r="H111" s="82">
        <v>2</v>
      </c>
      <c r="I111" s="413">
        <f t="shared" si="17"/>
        <v>2</v>
      </c>
      <c r="J111" s="82">
        <v>0</v>
      </c>
      <c r="K111" s="82">
        <v>1</v>
      </c>
      <c r="L111" s="82">
        <v>2</v>
      </c>
      <c r="M111" s="413">
        <f t="shared" si="18"/>
        <v>3</v>
      </c>
      <c r="N111" s="82">
        <v>0</v>
      </c>
      <c r="O111" s="82">
        <v>0</v>
      </c>
      <c r="P111" s="82">
        <v>1</v>
      </c>
      <c r="Q111" s="413">
        <f t="shared" si="19"/>
        <v>1</v>
      </c>
      <c r="R111" s="82">
        <v>0</v>
      </c>
      <c r="S111" s="82">
        <v>1</v>
      </c>
      <c r="T111" s="82">
        <v>0</v>
      </c>
      <c r="U111" s="413">
        <f t="shared" si="20"/>
        <v>1</v>
      </c>
      <c r="V111" s="82">
        <v>0</v>
      </c>
      <c r="W111" s="82">
        <v>0</v>
      </c>
      <c r="X111" s="82">
        <v>1</v>
      </c>
      <c r="Y111" s="413">
        <f t="shared" si="21"/>
        <v>1</v>
      </c>
      <c r="Z111" s="410">
        <f t="shared" si="22"/>
        <v>0</v>
      </c>
      <c r="AA111" s="410">
        <f t="shared" si="23"/>
        <v>53</v>
      </c>
      <c r="AB111" s="410">
        <f t="shared" si="24"/>
        <v>91</v>
      </c>
      <c r="AC111" s="410">
        <f t="shared" si="25"/>
        <v>144</v>
      </c>
      <c r="AD111" s="334" t="s">
        <v>1168</v>
      </c>
      <c r="AE111" s="167"/>
    </row>
    <row r="112" spans="1:31" ht="20.25">
      <c r="A112" s="84" t="s">
        <v>109</v>
      </c>
      <c r="B112" s="79">
        <v>12</v>
      </c>
      <c r="C112" s="79">
        <v>49</v>
      </c>
      <c r="D112" s="79">
        <v>22</v>
      </c>
      <c r="E112" s="413">
        <f t="shared" si="16"/>
        <v>83</v>
      </c>
      <c r="F112" s="79">
        <v>13</v>
      </c>
      <c r="G112" s="79">
        <v>32</v>
      </c>
      <c r="H112" s="79">
        <v>15</v>
      </c>
      <c r="I112" s="413">
        <f t="shared" si="17"/>
        <v>60</v>
      </c>
      <c r="J112" s="79">
        <v>14</v>
      </c>
      <c r="K112" s="79">
        <v>21</v>
      </c>
      <c r="L112" s="79">
        <v>9</v>
      </c>
      <c r="M112" s="413">
        <f t="shared" si="18"/>
        <v>44</v>
      </c>
      <c r="N112" s="79">
        <v>8</v>
      </c>
      <c r="O112" s="79">
        <v>26</v>
      </c>
      <c r="P112" s="79">
        <v>12</v>
      </c>
      <c r="Q112" s="413">
        <f t="shared" si="19"/>
        <v>46</v>
      </c>
      <c r="R112" s="79">
        <v>0</v>
      </c>
      <c r="S112" s="79">
        <v>7</v>
      </c>
      <c r="T112" s="79">
        <v>3</v>
      </c>
      <c r="U112" s="413">
        <f t="shared" si="20"/>
        <v>10</v>
      </c>
      <c r="V112" s="79">
        <v>3</v>
      </c>
      <c r="W112" s="79">
        <v>14</v>
      </c>
      <c r="X112" s="79">
        <v>2</v>
      </c>
      <c r="Y112" s="413">
        <f t="shared" si="21"/>
        <v>19</v>
      </c>
      <c r="Z112" s="410">
        <f t="shared" si="22"/>
        <v>443</v>
      </c>
      <c r="AA112" s="410">
        <f t="shared" si="23"/>
        <v>881</v>
      </c>
      <c r="AB112" s="410">
        <f t="shared" si="24"/>
        <v>498</v>
      </c>
      <c r="AC112" s="410">
        <f t="shared" si="25"/>
        <v>1822</v>
      </c>
      <c r="AD112" s="84" t="s">
        <v>108</v>
      </c>
      <c r="AE112" s="167"/>
    </row>
    <row r="113" spans="1:31" ht="20.25">
      <c r="A113" s="84" t="s">
        <v>107</v>
      </c>
      <c r="B113" s="82">
        <v>1</v>
      </c>
      <c r="C113" s="82">
        <v>35</v>
      </c>
      <c r="D113" s="82">
        <v>12</v>
      </c>
      <c r="E113" s="413">
        <f t="shared" si="16"/>
        <v>48</v>
      </c>
      <c r="F113" s="82">
        <v>0</v>
      </c>
      <c r="G113" s="82">
        <v>31</v>
      </c>
      <c r="H113" s="82">
        <v>8</v>
      </c>
      <c r="I113" s="413">
        <f t="shared" si="17"/>
        <v>39</v>
      </c>
      <c r="J113" s="82">
        <v>0</v>
      </c>
      <c r="K113" s="82">
        <v>33</v>
      </c>
      <c r="L113" s="82">
        <v>14</v>
      </c>
      <c r="M113" s="413">
        <f t="shared" si="18"/>
        <v>47</v>
      </c>
      <c r="N113" s="82">
        <v>3</v>
      </c>
      <c r="O113" s="82">
        <v>35</v>
      </c>
      <c r="P113" s="82">
        <v>15</v>
      </c>
      <c r="Q113" s="413">
        <f t="shared" si="19"/>
        <v>53</v>
      </c>
      <c r="R113" s="82">
        <v>0</v>
      </c>
      <c r="S113" s="82">
        <v>7</v>
      </c>
      <c r="T113" s="82">
        <v>4</v>
      </c>
      <c r="U113" s="413">
        <f t="shared" si="20"/>
        <v>11</v>
      </c>
      <c r="V113" s="82">
        <v>0</v>
      </c>
      <c r="W113" s="82">
        <v>15</v>
      </c>
      <c r="X113" s="82">
        <v>3</v>
      </c>
      <c r="Y113" s="413">
        <f t="shared" si="21"/>
        <v>18</v>
      </c>
      <c r="Z113" s="410">
        <f t="shared" si="22"/>
        <v>52</v>
      </c>
      <c r="AA113" s="410">
        <f t="shared" si="23"/>
        <v>723</v>
      </c>
      <c r="AB113" s="410">
        <f t="shared" si="24"/>
        <v>341</v>
      </c>
      <c r="AC113" s="410">
        <f t="shared" si="25"/>
        <v>1116</v>
      </c>
      <c r="AD113" s="84" t="s">
        <v>106</v>
      </c>
      <c r="AE113" s="167"/>
    </row>
    <row r="114" spans="1:31" ht="20.25">
      <c r="A114" s="84" t="s">
        <v>105</v>
      </c>
      <c r="B114" s="79">
        <v>15</v>
      </c>
      <c r="C114" s="79">
        <v>54</v>
      </c>
      <c r="D114" s="79">
        <v>27</v>
      </c>
      <c r="E114" s="413">
        <f t="shared" si="16"/>
        <v>96</v>
      </c>
      <c r="F114" s="79">
        <v>7</v>
      </c>
      <c r="G114" s="79">
        <v>32</v>
      </c>
      <c r="H114" s="79">
        <v>19</v>
      </c>
      <c r="I114" s="413">
        <f t="shared" si="17"/>
        <v>58</v>
      </c>
      <c r="J114" s="79">
        <v>9</v>
      </c>
      <c r="K114" s="79">
        <v>33</v>
      </c>
      <c r="L114" s="79">
        <v>17</v>
      </c>
      <c r="M114" s="413">
        <f t="shared" si="18"/>
        <v>59</v>
      </c>
      <c r="N114" s="79">
        <v>19</v>
      </c>
      <c r="O114" s="79">
        <v>24</v>
      </c>
      <c r="P114" s="79">
        <v>14</v>
      </c>
      <c r="Q114" s="413">
        <f t="shared" si="19"/>
        <v>57</v>
      </c>
      <c r="R114" s="79">
        <v>1</v>
      </c>
      <c r="S114" s="79">
        <v>6</v>
      </c>
      <c r="T114" s="79">
        <v>10</v>
      </c>
      <c r="U114" s="413">
        <f t="shared" si="20"/>
        <v>17</v>
      </c>
      <c r="V114" s="79">
        <v>0</v>
      </c>
      <c r="W114" s="79">
        <v>19</v>
      </c>
      <c r="X114" s="79">
        <v>8</v>
      </c>
      <c r="Y114" s="413">
        <f t="shared" si="21"/>
        <v>27</v>
      </c>
      <c r="Z114" s="410">
        <f t="shared" si="22"/>
        <v>431</v>
      </c>
      <c r="AA114" s="410">
        <f t="shared" si="23"/>
        <v>1118</v>
      </c>
      <c r="AB114" s="410">
        <f t="shared" si="24"/>
        <v>662</v>
      </c>
      <c r="AC114" s="410">
        <f t="shared" si="25"/>
        <v>2211</v>
      </c>
      <c r="AD114" s="84" t="s">
        <v>104</v>
      </c>
      <c r="AE114" s="167"/>
    </row>
    <row r="115" spans="1:31" ht="20.25">
      <c r="A115" s="84" t="s">
        <v>103</v>
      </c>
      <c r="B115" s="82">
        <v>4</v>
      </c>
      <c r="C115" s="82">
        <v>3</v>
      </c>
      <c r="D115" s="82">
        <v>3</v>
      </c>
      <c r="E115" s="413">
        <f t="shared" si="16"/>
        <v>10</v>
      </c>
      <c r="F115" s="82">
        <v>1</v>
      </c>
      <c r="G115" s="82">
        <v>5</v>
      </c>
      <c r="H115" s="82">
        <v>3</v>
      </c>
      <c r="I115" s="413">
        <f t="shared" si="17"/>
        <v>9</v>
      </c>
      <c r="J115" s="82">
        <v>3</v>
      </c>
      <c r="K115" s="82">
        <v>8</v>
      </c>
      <c r="L115" s="82">
        <v>1</v>
      </c>
      <c r="M115" s="413">
        <f t="shared" si="18"/>
        <v>12</v>
      </c>
      <c r="N115" s="82">
        <v>1</v>
      </c>
      <c r="O115" s="82">
        <v>4</v>
      </c>
      <c r="P115" s="82">
        <v>4</v>
      </c>
      <c r="Q115" s="413">
        <f t="shared" si="19"/>
        <v>9</v>
      </c>
      <c r="R115" s="82">
        <v>0</v>
      </c>
      <c r="S115" s="82">
        <v>1</v>
      </c>
      <c r="T115" s="82">
        <v>1</v>
      </c>
      <c r="U115" s="413">
        <f t="shared" si="20"/>
        <v>2</v>
      </c>
      <c r="V115" s="82">
        <v>3</v>
      </c>
      <c r="W115" s="82">
        <v>2</v>
      </c>
      <c r="X115" s="82">
        <v>0</v>
      </c>
      <c r="Y115" s="413">
        <f t="shared" si="21"/>
        <v>5</v>
      </c>
      <c r="Z115" s="410">
        <f t="shared" si="22"/>
        <v>87</v>
      </c>
      <c r="AA115" s="410">
        <f t="shared" si="23"/>
        <v>127</v>
      </c>
      <c r="AB115" s="410">
        <f t="shared" si="24"/>
        <v>62</v>
      </c>
      <c r="AC115" s="410">
        <f t="shared" si="25"/>
        <v>276</v>
      </c>
      <c r="AD115" s="84" t="s">
        <v>102</v>
      </c>
      <c r="AE115" s="167"/>
    </row>
    <row r="116" spans="1:31" ht="20.25">
      <c r="A116" s="84" t="s">
        <v>101</v>
      </c>
      <c r="B116" s="79">
        <v>88</v>
      </c>
      <c r="C116" s="79">
        <v>112</v>
      </c>
      <c r="D116" s="79">
        <v>67</v>
      </c>
      <c r="E116" s="413">
        <f t="shared" si="16"/>
        <v>267</v>
      </c>
      <c r="F116" s="79">
        <v>59</v>
      </c>
      <c r="G116" s="79">
        <v>48</v>
      </c>
      <c r="H116" s="79">
        <v>14</v>
      </c>
      <c r="I116" s="413">
        <f t="shared" si="17"/>
        <v>121</v>
      </c>
      <c r="J116" s="79">
        <v>56</v>
      </c>
      <c r="K116" s="79">
        <v>54</v>
      </c>
      <c r="L116" s="79">
        <v>27</v>
      </c>
      <c r="M116" s="413">
        <f t="shared" si="18"/>
        <v>137</v>
      </c>
      <c r="N116" s="79">
        <v>68</v>
      </c>
      <c r="O116" s="79">
        <v>49</v>
      </c>
      <c r="P116" s="79">
        <v>19</v>
      </c>
      <c r="Q116" s="413">
        <f t="shared" si="19"/>
        <v>136</v>
      </c>
      <c r="R116" s="79">
        <v>21</v>
      </c>
      <c r="S116" s="79">
        <v>19</v>
      </c>
      <c r="T116" s="79">
        <v>10</v>
      </c>
      <c r="U116" s="413">
        <f t="shared" si="20"/>
        <v>50</v>
      </c>
      <c r="V116" s="79">
        <v>26</v>
      </c>
      <c r="W116" s="79">
        <v>36</v>
      </c>
      <c r="X116" s="79">
        <v>11</v>
      </c>
      <c r="Y116" s="413">
        <f t="shared" si="21"/>
        <v>73</v>
      </c>
      <c r="Z116" s="410">
        <f t="shared" si="22"/>
        <v>2238</v>
      </c>
      <c r="AA116" s="410">
        <f t="shared" si="23"/>
        <v>2099</v>
      </c>
      <c r="AB116" s="410">
        <f t="shared" si="24"/>
        <v>1150</v>
      </c>
      <c r="AC116" s="410">
        <f t="shared" si="25"/>
        <v>5487</v>
      </c>
      <c r="AD116" s="84" t="s">
        <v>100</v>
      </c>
      <c r="AE116" s="167"/>
    </row>
    <row r="117" spans="1:31" ht="20.25">
      <c r="A117" s="84" t="s">
        <v>99</v>
      </c>
      <c r="B117" s="82">
        <v>14</v>
      </c>
      <c r="C117" s="82">
        <v>18</v>
      </c>
      <c r="D117" s="82">
        <v>14</v>
      </c>
      <c r="E117" s="413">
        <f t="shared" si="16"/>
        <v>46</v>
      </c>
      <c r="F117" s="82">
        <v>17</v>
      </c>
      <c r="G117" s="82">
        <v>16</v>
      </c>
      <c r="H117" s="82">
        <v>8</v>
      </c>
      <c r="I117" s="413">
        <f t="shared" si="17"/>
        <v>41</v>
      </c>
      <c r="J117" s="82">
        <v>3</v>
      </c>
      <c r="K117" s="82">
        <v>12</v>
      </c>
      <c r="L117" s="82">
        <v>5</v>
      </c>
      <c r="M117" s="413">
        <f t="shared" si="18"/>
        <v>20</v>
      </c>
      <c r="N117" s="82">
        <v>7</v>
      </c>
      <c r="O117" s="82">
        <v>7</v>
      </c>
      <c r="P117" s="82">
        <v>6</v>
      </c>
      <c r="Q117" s="413">
        <f t="shared" si="19"/>
        <v>20</v>
      </c>
      <c r="R117" s="82">
        <v>7</v>
      </c>
      <c r="S117" s="82">
        <v>4</v>
      </c>
      <c r="T117" s="82">
        <v>0</v>
      </c>
      <c r="U117" s="413">
        <f t="shared" si="20"/>
        <v>11</v>
      </c>
      <c r="V117" s="82">
        <v>0</v>
      </c>
      <c r="W117" s="82">
        <v>4</v>
      </c>
      <c r="X117" s="82">
        <v>0</v>
      </c>
      <c r="Y117" s="413">
        <f t="shared" si="21"/>
        <v>4</v>
      </c>
      <c r="Z117" s="410">
        <f t="shared" si="22"/>
        <v>335</v>
      </c>
      <c r="AA117" s="410">
        <f t="shared" si="23"/>
        <v>422</v>
      </c>
      <c r="AB117" s="410">
        <f t="shared" si="24"/>
        <v>215</v>
      </c>
      <c r="AC117" s="410">
        <f t="shared" si="25"/>
        <v>972</v>
      </c>
      <c r="AD117" s="84" t="s">
        <v>98</v>
      </c>
      <c r="AE117" s="167"/>
    </row>
    <row r="118" spans="1:31" ht="20.25">
      <c r="A118" s="84" t="s">
        <v>97</v>
      </c>
      <c r="B118" s="79">
        <v>0</v>
      </c>
      <c r="C118" s="79">
        <v>1</v>
      </c>
      <c r="D118" s="79">
        <v>4</v>
      </c>
      <c r="E118" s="413">
        <f t="shared" si="16"/>
        <v>5</v>
      </c>
      <c r="F118" s="79">
        <v>2</v>
      </c>
      <c r="G118" s="79">
        <v>3</v>
      </c>
      <c r="H118" s="79">
        <v>1</v>
      </c>
      <c r="I118" s="413">
        <f t="shared" si="17"/>
        <v>6</v>
      </c>
      <c r="J118" s="79">
        <v>0</v>
      </c>
      <c r="K118" s="79">
        <v>2</v>
      </c>
      <c r="L118" s="79">
        <v>1</v>
      </c>
      <c r="M118" s="413">
        <f t="shared" si="18"/>
        <v>3</v>
      </c>
      <c r="N118" s="79">
        <v>0</v>
      </c>
      <c r="O118" s="79">
        <v>3</v>
      </c>
      <c r="P118" s="79">
        <v>0</v>
      </c>
      <c r="Q118" s="413">
        <f t="shared" si="19"/>
        <v>3</v>
      </c>
      <c r="R118" s="79">
        <v>0</v>
      </c>
      <c r="S118" s="79">
        <v>1</v>
      </c>
      <c r="T118" s="79">
        <v>0</v>
      </c>
      <c r="U118" s="413">
        <f t="shared" si="20"/>
        <v>1</v>
      </c>
      <c r="V118" s="79">
        <v>0</v>
      </c>
      <c r="W118" s="79">
        <v>2</v>
      </c>
      <c r="X118" s="79">
        <v>0</v>
      </c>
      <c r="Y118" s="413">
        <f t="shared" si="21"/>
        <v>2</v>
      </c>
      <c r="Z118" s="410">
        <f t="shared" si="22"/>
        <v>26</v>
      </c>
      <c r="AA118" s="410">
        <f t="shared" si="23"/>
        <v>84</v>
      </c>
      <c r="AB118" s="410">
        <f t="shared" si="24"/>
        <v>37</v>
      </c>
      <c r="AC118" s="410">
        <f t="shared" si="25"/>
        <v>147</v>
      </c>
      <c r="AD118" s="84" t="s">
        <v>96</v>
      </c>
      <c r="AE118" s="167"/>
    </row>
    <row r="119" spans="1:31" ht="20.25">
      <c r="A119" s="84" t="s">
        <v>95</v>
      </c>
      <c r="B119" s="82">
        <v>51</v>
      </c>
      <c r="C119" s="82">
        <v>5</v>
      </c>
      <c r="D119" s="82">
        <v>12</v>
      </c>
      <c r="E119" s="413">
        <f t="shared" si="16"/>
        <v>68</v>
      </c>
      <c r="F119" s="82">
        <v>50</v>
      </c>
      <c r="G119" s="82">
        <v>16</v>
      </c>
      <c r="H119" s="82">
        <v>4</v>
      </c>
      <c r="I119" s="413">
        <f t="shared" si="17"/>
        <v>70</v>
      </c>
      <c r="J119" s="82">
        <v>16</v>
      </c>
      <c r="K119" s="82">
        <v>5</v>
      </c>
      <c r="L119" s="82">
        <v>2</v>
      </c>
      <c r="M119" s="413">
        <f t="shared" si="18"/>
        <v>23</v>
      </c>
      <c r="N119" s="82">
        <v>13</v>
      </c>
      <c r="O119" s="82">
        <v>7</v>
      </c>
      <c r="P119" s="82">
        <v>5</v>
      </c>
      <c r="Q119" s="413">
        <f t="shared" si="19"/>
        <v>25</v>
      </c>
      <c r="R119" s="82">
        <v>5</v>
      </c>
      <c r="S119" s="82">
        <v>4</v>
      </c>
      <c r="T119" s="82">
        <v>1</v>
      </c>
      <c r="U119" s="413">
        <f t="shared" si="20"/>
        <v>10</v>
      </c>
      <c r="V119" s="82">
        <v>21</v>
      </c>
      <c r="W119" s="82">
        <v>2</v>
      </c>
      <c r="X119" s="82">
        <v>0</v>
      </c>
      <c r="Y119" s="413">
        <f t="shared" si="21"/>
        <v>23</v>
      </c>
      <c r="Z119" s="410">
        <f t="shared" si="22"/>
        <v>1857</v>
      </c>
      <c r="AA119" s="410">
        <f t="shared" si="23"/>
        <v>571</v>
      </c>
      <c r="AB119" s="410">
        <f t="shared" si="24"/>
        <v>393</v>
      </c>
      <c r="AC119" s="410">
        <f t="shared" si="25"/>
        <v>2821</v>
      </c>
      <c r="AD119" s="84" t="s">
        <v>94</v>
      </c>
      <c r="AE119" s="167"/>
    </row>
    <row r="120" spans="1:31" ht="20.25">
      <c r="A120" s="84" t="s">
        <v>93</v>
      </c>
      <c r="B120" s="79">
        <v>128</v>
      </c>
      <c r="C120" s="79">
        <v>8</v>
      </c>
      <c r="D120" s="79">
        <v>4</v>
      </c>
      <c r="E120" s="413">
        <f t="shared" si="16"/>
        <v>140</v>
      </c>
      <c r="F120" s="79">
        <v>68</v>
      </c>
      <c r="G120" s="79">
        <v>2</v>
      </c>
      <c r="H120" s="79">
        <v>0</v>
      </c>
      <c r="I120" s="413">
        <f t="shared" si="17"/>
        <v>70</v>
      </c>
      <c r="J120" s="79">
        <v>48</v>
      </c>
      <c r="K120" s="79">
        <v>11</v>
      </c>
      <c r="L120" s="79">
        <v>2</v>
      </c>
      <c r="M120" s="413">
        <f t="shared" si="18"/>
        <v>61</v>
      </c>
      <c r="N120" s="79">
        <v>90</v>
      </c>
      <c r="O120" s="79">
        <v>4</v>
      </c>
      <c r="P120" s="79">
        <v>1</v>
      </c>
      <c r="Q120" s="413">
        <f t="shared" si="19"/>
        <v>95</v>
      </c>
      <c r="R120" s="79">
        <v>30</v>
      </c>
      <c r="S120" s="79">
        <v>3</v>
      </c>
      <c r="T120" s="79">
        <v>0</v>
      </c>
      <c r="U120" s="413">
        <f t="shared" si="20"/>
        <v>33</v>
      </c>
      <c r="V120" s="79">
        <v>47</v>
      </c>
      <c r="W120" s="79">
        <v>4</v>
      </c>
      <c r="X120" s="79">
        <v>0</v>
      </c>
      <c r="Y120" s="413">
        <f t="shared" si="21"/>
        <v>51</v>
      </c>
      <c r="Z120" s="410">
        <f t="shared" si="22"/>
        <v>2252</v>
      </c>
      <c r="AA120" s="410">
        <f t="shared" si="23"/>
        <v>407</v>
      </c>
      <c r="AB120" s="410">
        <f t="shared" si="24"/>
        <v>216</v>
      </c>
      <c r="AC120" s="410">
        <f t="shared" si="25"/>
        <v>2875</v>
      </c>
      <c r="AD120" s="84" t="s">
        <v>92</v>
      </c>
      <c r="AE120" s="167"/>
    </row>
    <row r="121" spans="1:31" ht="20.25">
      <c r="A121" s="84" t="s">
        <v>91</v>
      </c>
      <c r="B121" s="82">
        <v>56</v>
      </c>
      <c r="C121" s="82">
        <v>20</v>
      </c>
      <c r="D121" s="82">
        <v>6</v>
      </c>
      <c r="E121" s="413">
        <f t="shared" si="16"/>
        <v>82</v>
      </c>
      <c r="F121" s="82">
        <v>34</v>
      </c>
      <c r="G121" s="82">
        <v>7</v>
      </c>
      <c r="H121" s="82">
        <v>4</v>
      </c>
      <c r="I121" s="413">
        <f t="shared" si="17"/>
        <v>45</v>
      </c>
      <c r="J121" s="82">
        <v>24</v>
      </c>
      <c r="K121" s="82">
        <v>13</v>
      </c>
      <c r="L121" s="82">
        <v>5</v>
      </c>
      <c r="M121" s="413">
        <f t="shared" si="18"/>
        <v>42</v>
      </c>
      <c r="N121" s="82">
        <v>41</v>
      </c>
      <c r="O121" s="82">
        <v>6</v>
      </c>
      <c r="P121" s="82">
        <v>3</v>
      </c>
      <c r="Q121" s="413">
        <f t="shared" si="19"/>
        <v>50</v>
      </c>
      <c r="R121" s="82">
        <v>6</v>
      </c>
      <c r="S121" s="82">
        <v>3</v>
      </c>
      <c r="T121" s="82">
        <v>2</v>
      </c>
      <c r="U121" s="413">
        <f t="shared" si="20"/>
        <v>11</v>
      </c>
      <c r="V121" s="82">
        <v>15</v>
      </c>
      <c r="W121" s="82">
        <v>3</v>
      </c>
      <c r="X121" s="82">
        <v>4</v>
      </c>
      <c r="Y121" s="413">
        <f t="shared" si="21"/>
        <v>22</v>
      </c>
      <c r="Z121" s="410">
        <f t="shared" si="22"/>
        <v>1089</v>
      </c>
      <c r="AA121" s="410">
        <f t="shared" si="23"/>
        <v>604</v>
      </c>
      <c r="AB121" s="410">
        <f t="shared" si="24"/>
        <v>243</v>
      </c>
      <c r="AC121" s="410">
        <f t="shared" si="25"/>
        <v>1936</v>
      </c>
      <c r="AD121" s="84" t="s">
        <v>90</v>
      </c>
      <c r="AE121" s="167"/>
    </row>
    <row r="122" spans="1:31" ht="20.25">
      <c r="A122" s="84" t="s">
        <v>89</v>
      </c>
      <c r="B122" s="79">
        <v>17</v>
      </c>
      <c r="C122" s="79">
        <v>16</v>
      </c>
      <c r="D122" s="79">
        <v>5</v>
      </c>
      <c r="E122" s="413">
        <f t="shared" si="16"/>
        <v>38</v>
      </c>
      <c r="F122" s="79">
        <v>12</v>
      </c>
      <c r="G122" s="79">
        <v>3</v>
      </c>
      <c r="H122" s="79">
        <v>5</v>
      </c>
      <c r="I122" s="413">
        <f t="shared" si="17"/>
        <v>20</v>
      </c>
      <c r="J122" s="79">
        <v>8</v>
      </c>
      <c r="K122" s="79">
        <v>9</v>
      </c>
      <c r="L122" s="79">
        <v>7</v>
      </c>
      <c r="M122" s="413">
        <f t="shared" si="18"/>
        <v>24</v>
      </c>
      <c r="N122" s="79">
        <v>8</v>
      </c>
      <c r="O122" s="79">
        <v>5</v>
      </c>
      <c r="P122" s="79">
        <v>2</v>
      </c>
      <c r="Q122" s="413">
        <f t="shared" si="19"/>
        <v>15</v>
      </c>
      <c r="R122" s="79">
        <v>3</v>
      </c>
      <c r="S122" s="79">
        <v>2</v>
      </c>
      <c r="T122" s="79">
        <v>0</v>
      </c>
      <c r="U122" s="413">
        <f t="shared" si="20"/>
        <v>5</v>
      </c>
      <c r="V122" s="79">
        <v>5</v>
      </c>
      <c r="W122" s="79">
        <v>7</v>
      </c>
      <c r="X122" s="79">
        <v>3</v>
      </c>
      <c r="Y122" s="413">
        <f t="shared" si="21"/>
        <v>15</v>
      </c>
      <c r="Z122" s="410">
        <f t="shared" si="22"/>
        <v>252</v>
      </c>
      <c r="AA122" s="410">
        <f t="shared" si="23"/>
        <v>280</v>
      </c>
      <c r="AB122" s="410">
        <f t="shared" si="24"/>
        <v>152</v>
      </c>
      <c r="AC122" s="410">
        <f t="shared" si="25"/>
        <v>684</v>
      </c>
      <c r="AD122" s="84" t="s">
        <v>88</v>
      </c>
      <c r="AE122" s="167"/>
    </row>
    <row r="123" spans="1:31" ht="20.25">
      <c r="A123" s="84" t="s">
        <v>87</v>
      </c>
      <c r="B123" s="82">
        <v>0</v>
      </c>
      <c r="C123" s="82">
        <v>6</v>
      </c>
      <c r="D123" s="82">
        <v>7</v>
      </c>
      <c r="E123" s="413">
        <f t="shared" si="16"/>
        <v>13</v>
      </c>
      <c r="F123" s="82">
        <v>2</v>
      </c>
      <c r="G123" s="82">
        <v>3</v>
      </c>
      <c r="H123" s="82">
        <v>1</v>
      </c>
      <c r="I123" s="413">
        <f t="shared" si="17"/>
        <v>6</v>
      </c>
      <c r="J123" s="82">
        <v>1</v>
      </c>
      <c r="K123" s="82">
        <v>6</v>
      </c>
      <c r="L123" s="82">
        <v>5</v>
      </c>
      <c r="M123" s="413">
        <f t="shared" si="18"/>
        <v>12</v>
      </c>
      <c r="N123" s="82">
        <v>5</v>
      </c>
      <c r="O123" s="82">
        <v>7</v>
      </c>
      <c r="P123" s="82">
        <v>5</v>
      </c>
      <c r="Q123" s="413">
        <f t="shared" si="19"/>
        <v>17</v>
      </c>
      <c r="R123" s="82">
        <v>0</v>
      </c>
      <c r="S123" s="82">
        <v>5</v>
      </c>
      <c r="T123" s="82">
        <v>2</v>
      </c>
      <c r="U123" s="413">
        <f t="shared" si="20"/>
        <v>7</v>
      </c>
      <c r="V123" s="82">
        <v>0</v>
      </c>
      <c r="W123" s="82">
        <v>0</v>
      </c>
      <c r="X123" s="82">
        <v>1</v>
      </c>
      <c r="Y123" s="413">
        <f t="shared" si="21"/>
        <v>1</v>
      </c>
      <c r="Z123" s="410">
        <f t="shared" si="22"/>
        <v>89</v>
      </c>
      <c r="AA123" s="410">
        <f t="shared" si="23"/>
        <v>172</v>
      </c>
      <c r="AB123" s="410">
        <f t="shared" si="24"/>
        <v>99</v>
      </c>
      <c r="AC123" s="410">
        <f t="shared" si="25"/>
        <v>360</v>
      </c>
      <c r="AD123" s="84" t="s">
        <v>86</v>
      </c>
      <c r="AE123" s="167"/>
    </row>
    <row r="124" spans="1:31" ht="20.25">
      <c r="A124" s="84" t="s">
        <v>85</v>
      </c>
      <c r="B124" s="79">
        <v>0</v>
      </c>
      <c r="C124" s="79">
        <v>2</v>
      </c>
      <c r="D124" s="79">
        <v>6</v>
      </c>
      <c r="E124" s="413">
        <f t="shared" si="16"/>
        <v>8</v>
      </c>
      <c r="F124" s="79">
        <v>0</v>
      </c>
      <c r="G124" s="79">
        <v>1</v>
      </c>
      <c r="H124" s="79">
        <v>1</v>
      </c>
      <c r="I124" s="413">
        <f t="shared" si="17"/>
        <v>2</v>
      </c>
      <c r="J124" s="79">
        <v>0</v>
      </c>
      <c r="K124" s="79">
        <v>1</v>
      </c>
      <c r="L124" s="79">
        <v>1</v>
      </c>
      <c r="M124" s="413">
        <f t="shared" si="18"/>
        <v>2</v>
      </c>
      <c r="N124" s="79">
        <v>0</v>
      </c>
      <c r="O124" s="79">
        <v>1</v>
      </c>
      <c r="P124" s="79">
        <v>3</v>
      </c>
      <c r="Q124" s="413">
        <f t="shared" si="19"/>
        <v>4</v>
      </c>
      <c r="R124" s="79">
        <v>0</v>
      </c>
      <c r="S124" s="79">
        <v>0</v>
      </c>
      <c r="T124" s="79">
        <v>0</v>
      </c>
      <c r="U124" s="413">
        <f t="shared" si="20"/>
        <v>0</v>
      </c>
      <c r="V124" s="79">
        <v>0</v>
      </c>
      <c r="W124" s="79">
        <v>0</v>
      </c>
      <c r="X124" s="79">
        <v>1</v>
      </c>
      <c r="Y124" s="413">
        <f t="shared" si="21"/>
        <v>1</v>
      </c>
      <c r="Z124" s="410">
        <f t="shared" si="22"/>
        <v>6</v>
      </c>
      <c r="AA124" s="410">
        <f t="shared" si="23"/>
        <v>47</v>
      </c>
      <c r="AB124" s="410">
        <f t="shared" si="24"/>
        <v>114</v>
      </c>
      <c r="AC124" s="410">
        <f t="shared" si="25"/>
        <v>167</v>
      </c>
      <c r="AD124" s="84" t="s">
        <v>1169</v>
      </c>
      <c r="AE124" s="167"/>
    </row>
    <row r="125" spans="1:31" ht="20.25">
      <c r="A125" s="84" t="s">
        <v>84</v>
      </c>
      <c r="B125" s="82">
        <v>1</v>
      </c>
      <c r="C125" s="82">
        <v>3</v>
      </c>
      <c r="D125" s="82">
        <v>1</v>
      </c>
      <c r="E125" s="413">
        <f t="shared" si="16"/>
        <v>5</v>
      </c>
      <c r="F125" s="82">
        <v>0</v>
      </c>
      <c r="G125" s="82">
        <v>7</v>
      </c>
      <c r="H125" s="82">
        <v>2</v>
      </c>
      <c r="I125" s="413">
        <f t="shared" si="17"/>
        <v>9</v>
      </c>
      <c r="J125" s="82">
        <v>1</v>
      </c>
      <c r="K125" s="82">
        <v>6</v>
      </c>
      <c r="L125" s="82">
        <v>2</v>
      </c>
      <c r="M125" s="413">
        <f t="shared" si="18"/>
        <v>9</v>
      </c>
      <c r="N125" s="82">
        <v>0</v>
      </c>
      <c r="O125" s="82">
        <v>9</v>
      </c>
      <c r="P125" s="82">
        <v>3</v>
      </c>
      <c r="Q125" s="413">
        <f t="shared" si="19"/>
        <v>12</v>
      </c>
      <c r="R125" s="82">
        <v>0</v>
      </c>
      <c r="S125" s="82">
        <v>2</v>
      </c>
      <c r="T125" s="82">
        <v>1</v>
      </c>
      <c r="U125" s="413">
        <f t="shared" si="20"/>
        <v>3</v>
      </c>
      <c r="V125" s="82">
        <v>0</v>
      </c>
      <c r="W125" s="82">
        <v>0</v>
      </c>
      <c r="X125" s="82">
        <v>1</v>
      </c>
      <c r="Y125" s="413">
        <f t="shared" si="21"/>
        <v>1</v>
      </c>
      <c r="Z125" s="410">
        <f t="shared" si="22"/>
        <v>15</v>
      </c>
      <c r="AA125" s="410">
        <f t="shared" si="23"/>
        <v>141</v>
      </c>
      <c r="AB125" s="410">
        <f t="shared" si="24"/>
        <v>135</v>
      </c>
      <c r="AC125" s="410">
        <f t="shared" si="25"/>
        <v>291</v>
      </c>
      <c r="AD125" s="84" t="s">
        <v>83</v>
      </c>
      <c r="AE125" s="167"/>
    </row>
    <row r="126" spans="1:31" ht="20.25">
      <c r="A126" s="84" t="s">
        <v>82</v>
      </c>
      <c r="B126" s="79">
        <v>5</v>
      </c>
      <c r="C126" s="79">
        <v>3</v>
      </c>
      <c r="D126" s="79">
        <v>2</v>
      </c>
      <c r="E126" s="413">
        <f t="shared" si="16"/>
        <v>10</v>
      </c>
      <c r="F126" s="79">
        <v>0</v>
      </c>
      <c r="G126" s="79">
        <v>2</v>
      </c>
      <c r="H126" s="79">
        <v>2</v>
      </c>
      <c r="I126" s="413">
        <f t="shared" si="17"/>
        <v>4</v>
      </c>
      <c r="J126" s="79">
        <v>1</v>
      </c>
      <c r="K126" s="79">
        <v>3</v>
      </c>
      <c r="L126" s="79">
        <v>2</v>
      </c>
      <c r="M126" s="413">
        <f t="shared" si="18"/>
        <v>6</v>
      </c>
      <c r="N126" s="79">
        <v>3</v>
      </c>
      <c r="O126" s="79">
        <v>1</v>
      </c>
      <c r="P126" s="79">
        <v>4</v>
      </c>
      <c r="Q126" s="413">
        <f t="shared" si="19"/>
        <v>8</v>
      </c>
      <c r="R126" s="79">
        <v>3</v>
      </c>
      <c r="S126" s="79">
        <v>3</v>
      </c>
      <c r="T126" s="79">
        <v>0</v>
      </c>
      <c r="U126" s="413">
        <f t="shared" si="20"/>
        <v>6</v>
      </c>
      <c r="V126" s="79">
        <v>4</v>
      </c>
      <c r="W126" s="79">
        <v>1</v>
      </c>
      <c r="X126" s="79">
        <v>3</v>
      </c>
      <c r="Y126" s="413">
        <f t="shared" si="21"/>
        <v>8</v>
      </c>
      <c r="Z126" s="410">
        <f t="shared" si="22"/>
        <v>62</v>
      </c>
      <c r="AA126" s="410">
        <f t="shared" si="23"/>
        <v>74</v>
      </c>
      <c r="AB126" s="410">
        <f t="shared" si="24"/>
        <v>159</v>
      </c>
      <c r="AC126" s="410">
        <f t="shared" si="25"/>
        <v>295</v>
      </c>
      <c r="AD126" s="84" t="s">
        <v>81</v>
      </c>
      <c r="AE126" s="167"/>
    </row>
    <row r="127" spans="1:31" ht="20.25">
      <c r="A127" s="84" t="s">
        <v>80</v>
      </c>
      <c r="B127" s="82">
        <v>0</v>
      </c>
      <c r="C127" s="82">
        <v>6</v>
      </c>
      <c r="D127" s="82">
        <v>3</v>
      </c>
      <c r="E127" s="413">
        <f t="shared" si="16"/>
        <v>9</v>
      </c>
      <c r="F127" s="82">
        <v>1</v>
      </c>
      <c r="G127" s="82">
        <v>5</v>
      </c>
      <c r="H127" s="82">
        <v>2</v>
      </c>
      <c r="I127" s="413">
        <f t="shared" si="17"/>
        <v>8</v>
      </c>
      <c r="J127" s="82">
        <v>0</v>
      </c>
      <c r="K127" s="82">
        <v>3</v>
      </c>
      <c r="L127" s="82">
        <v>3</v>
      </c>
      <c r="M127" s="413">
        <f t="shared" si="18"/>
        <v>6</v>
      </c>
      <c r="N127" s="82">
        <v>0</v>
      </c>
      <c r="O127" s="82">
        <v>5</v>
      </c>
      <c r="P127" s="82">
        <v>3</v>
      </c>
      <c r="Q127" s="413">
        <f t="shared" si="19"/>
        <v>8</v>
      </c>
      <c r="R127" s="82">
        <v>0</v>
      </c>
      <c r="S127" s="82">
        <v>0</v>
      </c>
      <c r="T127" s="82">
        <v>0</v>
      </c>
      <c r="U127" s="413">
        <f t="shared" si="20"/>
        <v>0</v>
      </c>
      <c r="V127" s="82">
        <v>0</v>
      </c>
      <c r="W127" s="82">
        <v>0</v>
      </c>
      <c r="X127" s="82">
        <v>1</v>
      </c>
      <c r="Y127" s="413">
        <f t="shared" si="21"/>
        <v>1</v>
      </c>
      <c r="Z127" s="410">
        <f t="shared" si="22"/>
        <v>25</v>
      </c>
      <c r="AA127" s="410">
        <f t="shared" si="23"/>
        <v>149</v>
      </c>
      <c r="AB127" s="410">
        <f t="shared" si="24"/>
        <v>121</v>
      </c>
      <c r="AC127" s="410">
        <f t="shared" si="25"/>
        <v>295</v>
      </c>
      <c r="AD127" s="84" t="s">
        <v>79</v>
      </c>
      <c r="AE127" s="167"/>
    </row>
    <row r="128" spans="1:31" ht="20.25">
      <c r="A128" s="84" t="s">
        <v>78</v>
      </c>
      <c r="B128" s="79">
        <v>0</v>
      </c>
      <c r="C128" s="79">
        <v>4</v>
      </c>
      <c r="D128" s="79">
        <v>3</v>
      </c>
      <c r="E128" s="413">
        <f t="shared" si="16"/>
        <v>7</v>
      </c>
      <c r="F128" s="79">
        <v>0</v>
      </c>
      <c r="G128" s="79">
        <v>2</v>
      </c>
      <c r="H128" s="79">
        <v>1</v>
      </c>
      <c r="I128" s="413">
        <f t="shared" si="17"/>
        <v>3</v>
      </c>
      <c r="J128" s="79">
        <v>0</v>
      </c>
      <c r="K128" s="79">
        <v>6</v>
      </c>
      <c r="L128" s="79">
        <v>1</v>
      </c>
      <c r="M128" s="413">
        <f t="shared" si="18"/>
        <v>7</v>
      </c>
      <c r="N128" s="79">
        <v>0</v>
      </c>
      <c r="O128" s="79">
        <v>2</v>
      </c>
      <c r="P128" s="79">
        <v>0</v>
      </c>
      <c r="Q128" s="413">
        <f t="shared" si="19"/>
        <v>2</v>
      </c>
      <c r="R128" s="79">
        <v>0</v>
      </c>
      <c r="S128" s="79">
        <v>1</v>
      </c>
      <c r="T128" s="79">
        <v>0</v>
      </c>
      <c r="U128" s="413">
        <f t="shared" si="20"/>
        <v>1</v>
      </c>
      <c r="V128" s="79">
        <v>0</v>
      </c>
      <c r="W128" s="79">
        <v>0</v>
      </c>
      <c r="X128" s="79">
        <v>1</v>
      </c>
      <c r="Y128" s="413">
        <f t="shared" si="21"/>
        <v>1</v>
      </c>
      <c r="Z128" s="410">
        <f t="shared" si="22"/>
        <v>22</v>
      </c>
      <c r="AA128" s="410">
        <f t="shared" si="23"/>
        <v>93</v>
      </c>
      <c r="AB128" s="410">
        <f t="shared" si="24"/>
        <v>49</v>
      </c>
      <c r="AC128" s="410">
        <f t="shared" si="25"/>
        <v>164</v>
      </c>
      <c r="AD128" s="84" t="s">
        <v>77</v>
      </c>
      <c r="AE128" s="167"/>
    </row>
    <row r="129" spans="1:32" ht="20.25">
      <c r="A129" s="84" t="s">
        <v>76</v>
      </c>
      <c r="B129" s="82">
        <v>13</v>
      </c>
      <c r="C129" s="82">
        <v>2</v>
      </c>
      <c r="D129" s="82">
        <v>1</v>
      </c>
      <c r="E129" s="413">
        <f t="shared" si="16"/>
        <v>16</v>
      </c>
      <c r="F129" s="82">
        <v>13</v>
      </c>
      <c r="G129" s="82">
        <v>0</v>
      </c>
      <c r="H129" s="82">
        <v>0</v>
      </c>
      <c r="I129" s="413">
        <f t="shared" si="17"/>
        <v>13</v>
      </c>
      <c r="J129" s="82">
        <v>14</v>
      </c>
      <c r="K129" s="82">
        <v>2</v>
      </c>
      <c r="L129" s="82">
        <v>1</v>
      </c>
      <c r="M129" s="413">
        <f t="shared" si="18"/>
        <v>17</v>
      </c>
      <c r="N129" s="82">
        <v>16</v>
      </c>
      <c r="O129" s="82">
        <v>2</v>
      </c>
      <c r="P129" s="82">
        <v>1</v>
      </c>
      <c r="Q129" s="413">
        <f t="shared" si="19"/>
        <v>19</v>
      </c>
      <c r="R129" s="82">
        <v>0</v>
      </c>
      <c r="S129" s="82">
        <v>1</v>
      </c>
      <c r="T129" s="82">
        <v>0</v>
      </c>
      <c r="U129" s="413">
        <f t="shared" si="20"/>
        <v>1</v>
      </c>
      <c r="V129" s="82">
        <v>4</v>
      </c>
      <c r="W129" s="82">
        <v>0</v>
      </c>
      <c r="X129" s="82">
        <v>0</v>
      </c>
      <c r="Y129" s="413">
        <f t="shared" si="21"/>
        <v>4</v>
      </c>
      <c r="Z129" s="410">
        <f t="shared" si="22"/>
        <v>1246</v>
      </c>
      <c r="AA129" s="410">
        <f t="shared" si="23"/>
        <v>225</v>
      </c>
      <c r="AB129" s="410">
        <f t="shared" si="24"/>
        <v>293</v>
      </c>
      <c r="AC129" s="410">
        <f t="shared" si="25"/>
        <v>1764</v>
      </c>
      <c r="AD129" s="84" t="s">
        <v>75</v>
      </c>
      <c r="AE129" s="167"/>
    </row>
    <row r="130" spans="1:32" ht="20.25">
      <c r="A130" s="217" t="s">
        <v>9</v>
      </c>
      <c r="B130" s="212">
        <f>SUM(B94:B129)</f>
        <v>1144</v>
      </c>
      <c r="C130" s="212">
        <f t="shared" ref="C130:Y130" si="26">SUM(C94:C129)</f>
        <v>760</v>
      </c>
      <c r="D130" s="212">
        <f t="shared" si="26"/>
        <v>356</v>
      </c>
      <c r="E130" s="212">
        <f t="shared" si="26"/>
        <v>2260</v>
      </c>
      <c r="F130" s="212">
        <f t="shared" si="26"/>
        <v>607</v>
      </c>
      <c r="G130" s="212">
        <f t="shared" si="26"/>
        <v>490</v>
      </c>
      <c r="H130" s="212">
        <f t="shared" si="26"/>
        <v>200</v>
      </c>
      <c r="I130" s="212">
        <f t="shared" si="26"/>
        <v>1297</v>
      </c>
      <c r="J130" s="212">
        <f t="shared" si="26"/>
        <v>512</v>
      </c>
      <c r="K130" s="212">
        <f t="shared" si="26"/>
        <v>488</v>
      </c>
      <c r="L130" s="212">
        <f t="shared" si="26"/>
        <v>218</v>
      </c>
      <c r="M130" s="212">
        <f t="shared" si="26"/>
        <v>1218</v>
      </c>
      <c r="N130" s="212">
        <f t="shared" si="26"/>
        <v>619</v>
      </c>
      <c r="O130" s="212">
        <f t="shared" si="26"/>
        <v>467</v>
      </c>
      <c r="P130" s="212">
        <f t="shared" si="26"/>
        <v>212</v>
      </c>
      <c r="Q130" s="212">
        <f t="shared" si="26"/>
        <v>1298</v>
      </c>
      <c r="R130" s="212">
        <f t="shared" si="26"/>
        <v>228</v>
      </c>
      <c r="S130" s="212">
        <f t="shared" si="26"/>
        <v>161</v>
      </c>
      <c r="T130" s="212">
        <f t="shared" si="26"/>
        <v>75</v>
      </c>
      <c r="U130" s="212">
        <f t="shared" si="26"/>
        <v>464</v>
      </c>
      <c r="V130" s="212">
        <f t="shared" si="26"/>
        <v>283</v>
      </c>
      <c r="W130" s="212">
        <f t="shared" si="26"/>
        <v>253</v>
      </c>
      <c r="X130" s="212">
        <f t="shared" si="26"/>
        <v>80</v>
      </c>
      <c r="Y130" s="212">
        <f t="shared" si="26"/>
        <v>616</v>
      </c>
      <c r="Z130" s="212">
        <f t="shared" si="22"/>
        <v>26627</v>
      </c>
      <c r="AA130" s="212">
        <f t="shared" si="23"/>
        <v>16813</v>
      </c>
      <c r="AB130" s="212">
        <f t="shared" si="24"/>
        <v>9511</v>
      </c>
      <c r="AC130" s="212">
        <f t="shared" si="25"/>
        <v>52951</v>
      </c>
      <c r="AD130" s="216" t="s">
        <v>8</v>
      </c>
      <c r="AE130" s="167"/>
      <c r="AF130" s="157"/>
    </row>
    <row r="131" spans="1:32">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row>
  </sheetData>
  <mergeCells count="62">
    <mergeCell ref="R90:U90"/>
    <mergeCell ref="V90:Y90"/>
    <mergeCell ref="Z90:AC90"/>
    <mergeCell ref="AD90:AD93"/>
    <mergeCell ref="B91:E91"/>
    <mergeCell ref="F91:I91"/>
    <mergeCell ref="J91:M91"/>
    <mergeCell ref="N91:Q91"/>
    <mergeCell ref="R91:U91"/>
    <mergeCell ref="V91:Y91"/>
    <mergeCell ref="AA91:AC91"/>
    <mergeCell ref="A90:A93"/>
    <mergeCell ref="B90:E90"/>
    <mergeCell ref="F90:I90"/>
    <mergeCell ref="J90:M90"/>
    <mergeCell ref="N90:Q90"/>
    <mergeCell ref="A89:U89"/>
    <mergeCell ref="V89:AD89"/>
    <mergeCell ref="Z47:AC47"/>
    <mergeCell ref="AD47:AD50"/>
    <mergeCell ref="B48:E48"/>
    <mergeCell ref="F48:I48"/>
    <mergeCell ref="J48:M48"/>
    <mergeCell ref="N48:Q48"/>
    <mergeCell ref="R48:U48"/>
    <mergeCell ref="V48:Y48"/>
    <mergeCell ref="Z48:AC48"/>
    <mergeCell ref="A47:A50"/>
    <mergeCell ref="A88:AD88"/>
    <mergeCell ref="B47:E47"/>
    <mergeCell ref="F47:I47"/>
    <mergeCell ref="J47:M47"/>
    <mergeCell ref="N47:Q47"/>
    <mergeCell ref="V5:Y5"/>
    <mergeCell ref="F5:I5"/>
    <mergeCell ref="J5:M5"/>
    <mergeCell ref="N5:Q5"/>
    <mergeCell ref="R5:U5"/>
    <mergeCell ref="R47:U47"/>
    <mergeCell ref="V47:Y47"/>
    <mergeCell ref="Z5:AC5"/>
    <mergeCell ref="A45:AD45"/>
    <mergeCell ref="A46:U46"/>
    <mergeCell ref="V46:AD46"/>
    <mergeCell ref="A3:U3"/>
    <mergeCell ref="V3:AD3"/>
    <mergeCell ref="A4:A7"/>
    <mergeCell ref="B4:E4"/>
    <mergeCell ref="F4:I4"/>
    <mergeCell ref="J4:M4"/>
    <mergeCell ref="N4:Q4"/>
    <mergeCell ref="R4:U4"/>
    <mergeCell ref="V4:Y4"/>
    <mergeCell ref="Z4:AC4"/>
    <mergeCell ref="AD4:AD7"/>
    <mergeCell ref="B5:E5"/>
    <mergeCell ref="BT2:BW2"/>
    <mergeCell ref="A1:AD1"/>
    <mergeCell ref="A2:AD2"/>
    <mergeCell ref="AF2:AI2"/>
    <mergeCell ref="AJ2:BA2"/>
    <mergeCell ref="BB2:BS2"/>
  </mergeCells>
  <pageMargins left="0.7" right="0.7" top="0.75" bottom="0.75" header="0.3" footer="0.3"/>
  <pageSetup paperSize="9" scale="64" fitToHeight="0" orientation="landscape" r:id="rId1"/>
  <rowBreaks count="2" manualBreakCount="2">
    <brk id="44" max="29" man="1"/>
    <brk id="87" max="16383" man="1"/>
  </rowBreaks>
  <colBreaks count="1" manualBreakCount="1">
    <brk id="3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showGridLines="0" rightToLeft="1" showRuler="0" zoomScaleNormal="100" workbookViewId="0">
      <selection activeCell="D4" sqref="D4"/>
    </sheetView>
  </sheetViews>
  <sheetFormatPr defaultColWidth="7.7109375" defaultRowHeight="54.95" customHeight="1"/>
  <cols>
    <col min="1" max="1" width="25.7109375" style="33" customWidth="1"/>
    <col min="2" max="4" width="13.7109375" style="1" customWidth="1"/>
    <col min="5" max="6" width="13.7109375" style="11" customWidth="1"/>
    <col min="7" max="7" width="25.7109375" style="33" customWidth="1"/>
    <col min="8" max="247" width="7.7109375" style="1"/>
    <col min="248" max="252" width="9.28515625" style="1" customWidth="1"/>
    <col min="253" max="253" width="11.42578125" style="1" customWidth="1"/>
    <col min="254" max="254" width="17.28515625" style="1" customWidth="1"/>
    <col min="255" max="503" width="7.7109375" style="1"/>
    <col min="504" max="508" width="9.28515625" style="1" customWidth="1"/>
    <col min="509" max="509" width="11.42578125" style="1" customWidth="1"/>
    <col min="510" max="510" width="17.28515625" style="1" customWidth="1"/>
    <col min="511" max="759" width="7.7109375" style="1"/>
    <col min="760" max="764" width="9.28515625" style="1" customWidth="1"/>
    <col min="765" max="765" width="11.42578125" style="1" customWidth="1"/>
    <col min="766" max="766" width="17.28515625" style="1" customWidth="1"/>
    <col min="767" max="1015" width="7.7109375" style="1"/>
    <col min="1016" max="1020" width="9.28515625" style="1" customWidth="1"/>
    <col min="1021" max="1021" width="11.42578125" style="1" customWidth="1"/>
    <col min="1022" max="1022" width="17.28515625" style="1" customWidth="1"/>
    <col min="1023" max="1271" width="7.7109375" style="1"/>
    <col min="1272" max="1276" width="9.28515625" style="1" customWidth="1"/>
    <col min="1277" max="1277" width="11.42578125" style="1" customWidth="1"/>
    <col min="1278" max="1278" width="17.28515625" style="1" customWidth="1"/>
    <col min="1279" max="1527" width="7.7109375" style="1"/>
    <col min="1528" max="1532" width="9.28515625" style="1" customWidth="1"/>
    <col min="1533" max="1533" width="11.42578125" style="1" customWidth="1"/>
    <col min="1534" max="1534" width="17.28515625" style="1" customWidth="1"/>
    <col min="1535" max="1783" width="7.7109375" style="1"/>
    <col min="1784" max="1788" width="9.28515625" style="1" customWidth="1"/>
    <col min="1789" max="1789" width="11.42578125" style="1" customWidth="1"/>
    <col min="1790" max="1790" width="17.28515625" style="1" customWidth="1"/>
    <col min="1791" max="2039" width="7.7109375" style="1"/>
    <col min="2040" max="2044" width="9.28515625" style="1" customWidth="1"/>
    <col min="2045" max="2045" width="11.42578125" style="1" customWidth="1"/>
    <col min="2046" max="2046" width="17.28515625" style="1" customWidth="1"/>
    <col min="2047" max="2295" width="7.7109375" style="1"/>
    <col min="2296" max="2300" width="9.28515625" style="1" customWidth="1"/>
    <col min="2301" max="2301" width="11.42578125" style="1" customWidth="1"/>
    <col min="2302" max="2302" width="17.28515625" style="1" customWidth="1"/>
    <col min="2303" max="2551" width="7.7109375" style="1"/>
    <col min="2552" max="2556" width="9.28515625" style="1" customWidth="1"/>
    <col min="2557" max="2557" width="11.42578125" style="1" customWidth="1"/>
    <col min="2558" max="2558" width="17.28515625" style="1" customWidth="1"/>
    <col min="2559" max="2807" width="7.7109375" style="1"/>
    <col min="2808" max="2812" width="9.28515625" style="1" customWidth="1"/>
    <col min="2813" max="2813" width="11.42578125" style="1" customWidth="1"/>
    <col min="2814" max="2814" width="17.28515625" style="1" customWidth="1"/>
    <col min="2815" max="3063" width="7.7109375" style="1"/>
    <col min="3064" max="3068" width="9.28515625" style="1" customWidth="1"/>
    <col min="3069" max="3069" width="11.42578125" style="1" customWidth="1"/>
    <col min="3070" max="3070" width="17.28515625" style="1" customWidth="1"/>
    <col min="3071" max="3319" width="7.7109375" style="1"/>
    <col min="3320" max="3324" width="9.28515625" style="1" customWidth="1"/>
    <col min="3325" max="3325" width="11.42578125" style="1" customWidth="1"/>
    <col min="3326" max="3326" width="17.28515625" style="1" customWidth="1"/>
    <col min="3327" max="3575" width="7.7109375" style="1"/>
    <col min="3576" max="3580" width="9.28515625" style="1" customWidth="1"/>
    <col min="3581" max="3581" width="11.42578125" style="1" customWidth="1"/>
    <col min="3582" max="3582" width="17.28515625" style="1" customWidth="1"/>
    <col min="3583" max="3831" width="7.7109375" style="1"/>
    <col min="3832" max="3836" width="9.28515625" style="1" customWidth="1"/>
    <col min="3837" max="3837" width="11.42578125" style="1" customWidth="1"/>
    <col min="3838" max="3838" width="17.28515625" style="1" customWidth="1"/>
    <col min="3839" max="4087" width="7.7109375" style="1"/>
    <col min="4088" max="4092" width="9.28515625" style="1" customWidth="1"/>
    <col min="4093" max="4093" width="11.42578125" style="1" customWidth="1"/>
    <col min="4094" max="4094" width="17.28515625" style="1" customWidth="1"/>
    <col min="4095" max="4343" width="7.7109375" style="1"/>
    <col min="4344" max="4348" width="9.28515625" style="1" customWidth="1"/>
    <col min="4349" max="4349" width="11.42578125" style="1" customWidth="1"/>
    <col min="4350" max="4350" width="17.28515625" style="1" customWidth="1"/>
    <col min="4351" max="4599" width="7.7109375" style="1"/>
    <col min="4600" max="4604" width="9.28515625" style="1" customWidth="1"/>
    <col min="4605" max="4605" width="11.42578125" style="1" customWidth="1"/>
    <col min="4606" max="4606" width="17.28515625" style="1" customWidth="1"/>
    <col min="4607" max="4855" width="7.7109375" style="1"/>
    <col min="4856" max="4860" width="9.28515625" style="1" customWidth="1"/>
    <col min="4861" max="4861" width="11.42578125" style="1" customWidth="1"/>
    <col min="4862" max="4862" width="17.28515625" style="1" customWidth="1"/>
    <col min="4863" max="5111" width="7.7109375" style="1"/>
    <col min="5112" max="5116" width="9.28515625" style="1" customWidth="1"/>
    <col min="5117" max="5117" width="11.42578125" style="1" customWidth="1"/>
    <col min="5118" max="5118" width="17.28515625" style="1" customWidth="1"/>
    <col min="5119" max="5367" width="7.7109375" style="1"/>
    <col min="5368" max="5372" width="9.28515625" style="1" customWidth="1"/>
    <col min="5373" max="5373" width="11.42578125" style="1" customWidth="1"/>
    <col min="5374" max="5374" width="17.28515625" style="1" customWidth="1"/>
    <col min="5375" max="5623" width="7.7109375" style="1"/>
    <col min="5624" max="5628" width="9.28515625" style="1" customWidth="1"/>
    <col min="5629" max="5629" width="11.42578125" style="1" customWidth="1"/>
    <col min="5630" max="5630" width="17.28515625" style="1" customWidth="1"/>
    <col min="5631" max="5879" width="7.7109375" style="1"/>
    <col min="5880" max="5884" width="9.28515625" style="1" customWidth="1"/>
    <col min="5885" max="5885" width="11.42578125" style="1" customWidth="1"/>
    <col min="5886" max="5886" width="17.28515625" style="1" customWidth="1"/>
    <col min="5887" max="6135" width="7.7109375" style="1"/>
    <col min="6136" max="6140" width="9.28515625" style="1" customWidth="1"/>
    <col min="6141" max="6141" width="11.42578125" style="1" customWidth="1"/>
    <col min="6142" max="6142" width="17.28515625" style="1" customWidth="1"/>
    <col min="6143" max="6391" width="7.7109375" style="1"/>
    <col min="6392" max="6396" width="9.28515625" style="1" customWidth="1"/>
    <col min="6397" max="6397" width="11.42578125" style="1" customWidth="1"/>
    <col min="6398" max="6398" width="17.28515625" style="1" customWidth="1"/>
    <col min="6399" max="6647" width="7.7109375" style="1"/>
    <col min="6648" max="6652" width="9.28515625" style="1" customWidth="1"/>
    <col min="6653" max="6653" width="11.42578125" style="1" customWidth="1"/>
    <col min="6654" max="6654" width="17.28515625" style="1" customWidth="1"/>
    <col min="6655" max="6903" width="7.7109375" style="1"/>
    <col min="6904" max="6908" width="9.28515625" style="1" customWidth="1"/>
    <col min="6909" max="6909" width="11.42578125" style="1" customWidth="1"/>
    <col min="6910" max="6910" width="17.28515625" style="1" customWidth="1"/>
    <col min="6911" max="7159" width="7.7109375" style="1"/>
    <col min="7160" max="7164" width="9.28515625" style="1" customWidth="1"/>
    <col min="7165" max="7165" width="11.42578125" style="1" customWidth="1"/>
    <col min="7166" max="7166" width="17.28515625" style="1" customWidth="1"/>
    <col min="7167" max="7415" width="7.7109375" style="1"/>
    <col min="7416" max="7420" width="9.28515625" style="1" customWidth="1"/>
    <col min="7421" max="7421" width="11.42578125" style="1" customWidth="1"/>
    <col min="7422" max="7422" width="17.28515625" style="1" customWidth="1"/>
    <col min="7423" max="7671" width="7.7109375" style="1"/>
    <col min="7672" max="7676" width="9.28515625" style="1" customWidth="1"/>
    <col min="7677" max="7677" width="11.42578125" style="1" customWidth="1"/>
    <col min="7678" max="7678" width="17.28515625" style="1" customWidth="1"/>
    <col min="7679" max="7927" width="7.7109375" style="1"/>
    <col min="7928" max="7932" width="9.28515625" style="1" customWidth="1"/>
    <col min="7933" max="7933" width="11.42578125" style="1" customWidth="1"/>
    <col min="7934" max="7934" width="17.28515625" style="1" customWidth="1"/>
    <col min="7935" max="8183" width="7.7109375" style="1"/>
    <col min="8184" max="8188" width="9.28515625" style="1" customWidth="1"/>
    <col min="8189" max="8189" width="11.42578125" style="1" customWidth="1"/>
    <col min="8190" max="8190" width="17.28515625" style="1" customWidth="1"/>
    <col min="8191" max="8439" width="7.7109375" style="1"/>
    <col min="8440" max="8444" width="9.28515625" style="1" customWidth="1"/>
    <col min="8445" max="8445" width="11.42578125" style="1" customWidth="1"/>
    <col min="8446" max="8446" width="17.28515625" style="1" customWidth="1"/>
    <col min="8447" max="8695" width="7.7109375" style="1"/>
    <col min="8696" max="8700" width="9.28515625" style="1" customWidth="1"/>
    <col min="8701" max="8701" width="11.42578125" style="1" customWidth="1"/>
    <col min="8702" max="8702" width="17.28515625" style="1" customWidth="1"/>
    <col min="8703" max="8951" width="7.7109375" style="1"/>
    <col min="8952" max="8956" width="9.28515625" style="1" customWidth="1"/>
    <col min="8957" max="8957" width="11.42578125" style="1" customWidth="1"/>
    <col min="8958" max="8958" width="17.28515625" style="1" customWidth="1"/>
    <col min="8959" max="9207" width="7.7109375" style="1"/>
    <col min="9208" max="9212" width="9.28515625" style="1" customWidth="1"/>
    <col min="9213" max="9213" width="11.42578125" style="1" customWidth="1"/>
    <col min="9214" max="9214" width="17.28515625" style="1" customWidth="1"/>
    <col min="9215" max="9463" width="7.7109375" style="1"/>
    <col min="9464" max="9468" width="9.28515625" style="1" customWidth="1"/>
    <col min="9469" max="9469" width="11.42578125" style="1" customWidth="1"/>
    <col min="9470" max="9470" width="17.28515625" style="1" customWidth="1"/>
    <col min="9471" max="9719" width="7.7109375" style="1"/>
    <col min="9720" max="9724" width="9.28515625" style="1" customWidth="1"/>
    <col min="9725" max="9725" width="11.42578125" style="1" customWidth="1"/>
    <col min="9726" max="9726" width="17.28515625" style="1" customWidth="1"/>
    <col min="9727" max="9975" width="7.7109375" style="1"/>
    <col min="9976" max="9980" width="9.28515625" style="1" customWidth="1"/>
    <col min="9981" max="9981" width="11.42578125" style="1" customWidth="1"/>
    <col min="9982" max="9982" width="17.28515625" style="1" customWidth="1"/>
    <col min="9983" max="10231" width="7.7109375" style="1"/>
    <col min="10232" max="10236" width="9.28515625" style="1" customWidth="1"/>
    <col min="10237" max="10237" width="11.42578125" style="1" customWidth="1"/>
    <col min="10238" max="10238" width="17.28515625" style="1" customWidth="1"/>
    <col min="10239" max="10487" width="7.7109375" style="1"/>
    <col min="10488" max="10492" width="9.28515625" style="1" customWidth="1"/>
    <col min="10493" max="10493" width="11.42578125" style="1" customWidth="1"/>
    <col min="10494" max="10494" width="17.28515625" style="1" customWidth="1"/>
    <col min="10495" max="10743" width="7.7109375" style="1"/>
    <col min="10744" max="10748" width="9.28515625" style="1" customWidth="1"/>
    <col min="10749" max="10749" width="11.42578125" style="1" customWidth="1"/>
    <col min="10750" max="10750" width="17.28515625" style="1" customWidth="1"/>
    <col min="10751" max="10999" width="7.7109375" style="1"/>
    <col min="11000" max="11004" width="9.28515625" style="1" customWidth="1"/>
    <col min="11005" max="11005" width="11.42578125" style="1" customWidth="1"/>
    <col min="11006" max="11006" width="17.28515625" style="1" customWidth="1"/>
    <col min="11007" max="11255" width="7.7109375" style="1"/>
    <col min="11256" max="11260" width="9.28515625" style="1" customWidth="1"/>
    <col min="11261" max="11261" width="11.42578125" style="1" customWidth="1"/>
    <col min="11262" max="11262" width="17.28515625" style="1" customWidth="1"/>
    <col min="11263" max="11511" width="7.7109375" style="1"/>
    <col min="11512" max="11516" width="9.28515625" style="1" customWidth="1"/>
    <col min="11517" max="11517" width="11.42578125" style="1" customWidth="1"/>
    <col min="11518" max="11518" width="17.28515625" style="1" customWidth="1"/>
    <col min="11519" max="11767" width="7.7109375" style="1"/>
    <col min="11768" max="11772" width="9.28515625" style="1" customWidth="1"/>
    <col min="11773" max="11773" width="11.42578125" style="1" customWidth="1"/>
    <col min="11774" max="11774" width="17.28515625" style="1" customWidth="1"/>
    <col min="11775" max="12023" width="7.7109375" style="1"/>
    <col min="12024" max="12028" width="9.28515625" style="1" customWidth="1"/>
    <col min="12029" max="12029" width="11.42578125" style="1" customWidth="1"/>
    <col min="12030" max="12030" width="17.28515625" style="1" customWidth="1"/>
    <col min="12031" max="12279" width="7.7109375" style="1"/>
    <col min="12280" max="12284" width="9.28515625" style="1" customWidth="1"/>
    <col min="12285" max="12285" width="11.42578125" style="1" customWidth="1"/>
    <col min="12286" max="12286" width="17.28515625" style="1" customWidth="1"/>
    <col min="12287" max="12535" width="7.7109375" style="1"/>
    <col min="12536" max="12540" width="9.28515625" style="1" customWidth="1"/>
    <col min="12541" max="12541" width="11.42578125" style="1" customWidth="1"/>
    <col min="12542" max="12542" width="17.28515625" style="1" customWidth="1"/>
    <col min="12543" max="12791" width="7.7109375" style="1"/>
    <col min="12792" max="12796" width="9.28515625" style="1" customWidth="1"/>
    <col min="12797" max="12797" width="11.42578125" style="1" customWidth="1"/>
    <col min="12798" max="12798" width="17.28515625" style="1" customWidth="1"/>
    <col min="12799" max="13047" width="7.7109375" style="1"/>
    <col min="13048" max="13052" width="9.28515625" style="1" customWidth="1"/>
    <col min="13053" max="13053" width="11.42578125" style="1" customWidth="1"/>
    <col min="13054" max="13054" width="17.28515625" style="1" customWidth="1"/>
    <col min="13055" max="13303" width="7.7109375" style="1"/>
    <col min="13304" max="13308" width="9.28515625" style="1" customWidth="1"/>
    <col min="13309" max="13309" width="11.42578125" style="1" customWidth="1"/>
    <col min="13310" max="13310" width="17.28515625" style="1" customWidth="1"/>
    <col min="13311" max="13559" width="7.7109375" style="1"/>
    <col min="13560" max="13564" width="9.28515625" style="1" customWidth="1"/>
    <col min="13565" max="13565" width="11.42578125" style="1" customWidth="1"/>
    <col min="13566" max="13566" width="17.28515625" style="1" customWidth="1"/>
    <col min="13567" max="13815" width="7.7109375" style="1"/>
    <col min="13816" max="13820" width="9.28515625" style="1" customWidth="1"/>
    <col min="13821" max="13821" width="11.42578125" style="1" customWidth="1"/>
    <col min="13822" max="13822" width="17.28515625" style="1" customWidth="1"/>
    <col min="13823" max="14071" width="7.7109375" style="1"/>
    <col min="14072" max="14076" width="9.28515625" style="1" customWidth="1"/>
    <col min="14077" max="14077" width="11.42578125" style="1" customWidth="1"/>
    <col min="14078" max="14078" width="17.28515625" style="1" customWidth="1"/>
    <col min="14079" max="14327" width="7.7109375" style="1"/>
    <col min="14328" max="14332" width="9.28515625" style="1" customWidth="1"/>
    <col min="14333" max="14333" width="11.42578125" style="1" customWidth="1"/>
    <col min="14334" max="14334" width="17.28515625" style="1" customWidth="1"/>
    <col min="14335" max="14583" width="7.7109375" style="1"/>
    <col min="14584" max="14588" width="9.28515625" style="1" customWidth="1"/>
    <col min="14589" max="14589" width="11.42578125" style="1" customWidth="1"/>
    <col min="14590" max="14590" width="17.28515625" style="1" customWidth="1"/>
    <col min="14591" max="14839" width="7.7109375" style="1"/>
    <col min="14840" max="14844" width="9.28515625" style="1" customWidth="1"/>
    <col min="14845" max="14845" width="11.42578125" style="1" customWidth="1"/>
    <col min="14846" max="14846" width="17.28515625" style="1" customWidth="1"/>
    <col min="14847" max="15095" width="7.7109375" style="1"/>
    <col min="15096" max="15100" width="9.28515625" style="1" customWidth="1"/>
    <col min="15101" max="15101" width="11.42578125" style="1" customWidth="1"/>
    <col min="15102" max="15102" width="17.28515625" style="1" customWidth="1"/>
    <col min="15103" max="15351" width="7.7109375" style="1"/>
    <col min="15352" max="15356" width="9.28515625" style="1" customWidth="1"/>
    <col min="15357" max="15357" width="11.42578125" style="1" customWidth="1"/>
    <col min="15358" max="15358" width="17.28515625" style="1" customWidth="1"/>
    <col min="15359" max="15607" width="7.7109375" style="1"/>
    <col min="15608" max="15612" width="9.28515625" style="1" customWidth="1"/>
    <col min="15613" max="15613" width="11.42578125" style="1" customWidth="1"/>
    <col min="15614" max="15614" width="17.28515625" style="1" customWidth="1"/>
    <col min="15615" max="15863" width="7.7109375" style="1"/>
    <col min="15864" max="15868" width="9.28515625" style="1" customWidth="1"/>
    <col min="15869" max="15869" width="11.42578125" style="1" customWidth="1"/>
    <col min="15870" max="15870" width="17.28515625" style="1" customWidth="1"/>
    <col min="15871" max="16119" width="7.7109375" style="1"/>
    <col min="16120" max="16124" width="9.28515625" style="1" customWidth="1"/>
    <col min="16125" max="16125" width="11.42578125" style="1" customWidth="1"/>
    <col min="16126" max="16126" width="17.28515625" style="1" customWidth="1"/>
    <col min="16127" max="16384" width="7.7109375" style="1"/>
  </cols>
  <sheetData>
    <row r="1" spans="1:11" ht="45" customHeight="1">
      <c r="A1" s="755" t="s">
        <v>636</v>
      </c>
      <c r="B1" s="756"/>
      <c r="C1" s="756"/>
      <c r="D1" s="756"/>
      <c r="E1" s="756"/>
      <c r="F1" s="756"/>
      <c r="G1" s="756"/>
    </row>
    <row r="2" spans="1:11" ht="45" customHeight="1">
      <c r="A2" s="757" t="s">
        <v>1165</v>
      </c>
      <c r="B2" s="758"/>
      <c r="C2" s="758"/>
      <c r="D2" s="758"/>
      <c r="E2" s="758"/>
      <c r="F2" s="758"/>
      <c r="G2" s="758"/>
    </row>
    <row r="3" spans="1:11" ht="33" customHeight="1" thickBot="1">
      <c r="A3" s="692" t="s">
        <v>1554</v>
      </c>
      <c r="B3" s="693"/>
      <c r="C3" s="693"/>
      <c r="D3" s="614" t="s">
        <v>797</v>
      </c>
      <c r="E3" s="614"/>
      <c r="F3" s="614"/>
      <c r="G3" s="614"/>
    </row>
    <row r="4" spans="1:11" ht="45" customHeight="1" thickTop="1">
      <c r="A4" s="115" t="s">
        <v>634</v>
      </c>
      <c r="B4" s="113" t="s">
        <v>577</v>
      </c>
      <c r="C4" s="113" t="s">
        <v>578</v>
      </c>
      <c r="D4" s="113" t="s">
        <v>670</v>
      </c>
      <c r="E4" s="113" t="s">
        <v>858</v>
      </c>
      <c r="F4" s="113" t="s">
        <v>1180</v>
      </c>
      <c r="G4" s="116" t="s">
        <v>633</v>
      </c>
    </row>
    <row r="5" spans="1:11" ht="27" customHeight="1">
      <c r="A5" s="84" t="s">
        <v>57</v>
      </c>
      <c r="B5" s="55">
        <v>415</v>
      </c>
      <c r="C5" s="55">
        <v>415</v>
      </c>
      <c r="D5" s="55">
        <v>390</v>
      </c>
      <c r="E5" s="55">
        <v>390</v>
      </c>
      <c r="F5" s="55">
        <v>397</v>
      </c>
      <c r="G5" s="84" t="s">
        <v>56</v>
      </c>
      <c r="H5" s="12"/>
    </row>
    <row r="6" spans="1:11" ht="27" customHeight="1">
      <c r="A6" s="84" t="s">
        <v>585</v>
      </c>
      <c r="B6" s="55">
        <v>80</v>
      </c>
      <c r="C6" s="55">
        <v>79</v>
      </c>
      <c r="D6" s="55">
        <v>77</v>
      </c>
      <c r="E6" s="55">
        <v>80</v>
      </c>
      <c r="F6" s="55">
        <v>80</v>
      </c>
      <c r="G6" s="84" t="s">
        <v>808</v>
      </c>
      <c r="H6" s="12"/>
    </row>
    <row r="7" spans="1:11" ht="27" customHeight="1">
      <c r="A7" s="84" t="s">
        <v>55</v>
      </c>
      <c r="B7" s="55">
        <v>95</v>
      </c>
      <c r="C7" s="55">
        <v>96</v>
      </c>
      <c r="D7" s="55">
        <v>92</v>
      </c>
      <c r="E7" s="55">
        <v>99</v>
      </c>
      <c r="F7" s="55">
        <v>94</v>
      </c>
      <c r="G7" s="84" t="s">
        <v>54</v>
      </c>
      <c r="H7" s="12"/>
    </row>
    <row r="8" spans="1:11" ht="27" customHeight="1">
      <c r="A8" s="84" t="s">
        <v>53</v>
      </c>
      <c r="B8" s="55">
        <v>106</v>
      </c>
      <c r="C8" s="55">
        <v>116</v>
      </c>
      <c r="D8" s="55">
        <v>109</v>
      </c>
      <c r="E8" s="55">
        <v>106</v>
      </c>
      <c r="F8" s="55">
        <v>107</v>
      </c>
      <c r="G8" s="84" t="s">
        <v>161</v>
      </c>
      <c r="H8" s="12"/>
    </row>
    <row r="9" spans="1:11" ht="27" customHeight="1">
      <c r="A9" s="84" t="s">
        <v>51</v>
      </c>
      <c r="B9" s="55">
        <v>149</v>
      </c>
      <c r="C9" s="55">
        <v>156</v>
      </c>
      <c r="D9" s="55">
        <v>144</v>
      </c>
      <c r="E9" s="55">
        <v>146</v>
      </c>
      <c r="F9" s="55">
        <v>144</v>
      </c>
      <c r="G9" s="84" t="s">
        <v>50</v>
      </c>
      <c r="H9" s="12"/>
      <c r="K9" s="27"/>
    </row>
    <row r="10" spans="1:11" ht="27" customHeight="1">
      <c r="A10" s="84" t="s">
        <v>49</v>
      </c>
      <c r="B10" s="55">
        <v>156</v>
      </c>
      <c r="C10" s="55">
        <v>155</v>
      </c>
      <c r="D10" s="55">
        <v>155</v>
      </c>
      <c r="E10" s="55">
        <v>152</v>
      </c>
      <c r="F10" s="55">
        <v>153</v>
      </c>
      <c r="G10" s="84" t="s">
        <v>48</v>
      </c>
      <c r="H10" s="12"/>
    </row>
    <row r="11" spans="1:11" ht="27" customHeight="1">
      <c r="A11" s="84" t="s">
        <v>47</v>
      </c>
      <c r="B11" s="55">
        <v>137</v>
      </c>
      <c r="C11" s="55">
        <v>137</v>
      </c>
      <c r="D11" s="55">
        <v>119</v>
      </c>
      <c r="E11" s="55">
        <v>120</v>
      </c>
      <c r="F11" s="55">
        <v>120</v>
      </c>
      <c r="G11" s="84" t="s">
        <v>46</v>
      </c>
      <c r="H11" s="12"/>
    </row>
    <row r="12" spans="1:11" ht="27" customHeight="1">
      <c r="A12" s="84" t="s">
        <v>45</v>
      </c>
      <c r="B12" s="55">
        <v>70</v>
      </c>
      <c r="C12" s="55">
        <v>66</v>
      </c>
      <c r="D12" s="55">
        <v>63</v>
      </c>
      <c r="E12" s="55">
        <v>61</v>
      </c>
      <c r="F12" s="55">
        <v>63</v>
      </c>
      <c r="G12" s="84" t="s">
        <v>160</v>
      </c>
      <c r="H12" s="12"/>
    </row>
    <row r="13" spans="1:11" ht="27" customHeight="1">
      <c r="A13" s="84" t="s">
        <v>43</v>
      </c>
      <c r="B13" s="55">
        <v>37</v>
      </c>
      <c r="C13" s="55">
        <v>37</v>
      </c>
      <c r="D13" s="55">
        <v>36</v>
      </c>
      <c r="E13" s="55">
        <v>38</v>
      </c>
      <c r="F13" s="55">
        <v>38</v>
      </c>
      <c r="G13" s="84" t="s">
        <v>42</v>
      </c>
      <c r="H13" s="12"/>
    </row>
    <row r="14" spans="1:11" ht="27" customHeight="1">
      <c r="A14" s="84" t="s">
        <v>41</v>
      </c>
      <c r="B14" s="55">
        <v>258</v>
      </c>
      <c r="C14" s="55">
        <v>243</v>
      </c>
      <c r="D14" s="55">
        <v>213</v>
      </c>
      <c r="E14" s="55">
        <v>211</v>
      </c>
      <c r="F14" s="55">
        <v>213</v>
      </c>
      <c r="G14" s="84" t="s">
        <v>40</v>
      </c>
      <c r="H14" s="12"/>
    </row>
    <row r="15" spans="1:11" ht="27" customHeight="1">
      <c r="A15" s="84" t="s">
        <v>39</v>
      </c>
      <c r="B15" s="55">
        <v>76</v>
      </c>
      <c r="C15" s="55">
        <v>73</v>
      </c>
      <c r="D15" s="55">
        <v>64</v>
      </c>
      <c r="E15" s="55">
        <v>63</v>
      </c>
      <c r="F15" s="55">
        <v>63</v>
      </c>
      <c r="G15" s="84" t="s">
        <v>299</v>
      </c>
      <c r="H15" s="12"/>
    </row>
    <row r="16" spans="1:11" ht="27" customHeight="1">
      <c r="A16" s="84" t="s">
        <v>37</v>
      </c>
      <c r="B16" s="55">
        <v>96</v>
      </c>
      <c r="C16" s="55">
        <v>94</v>
      </c>
      <c r="D16" s="55">
        <v>90</v>
      </c>
      <c r="E16" s="55">
        <v>85</v>
      </c>
      <c r="F16" s="55">
        <v>82</v>
      </c>
      <c r="G16" s="84" t="s">
        <v>36</v>
      </c>
      <c r="H16" s="12"/>
    </row>
    <row r="17" spans="1:8" ht="27" customHeight="1">
      <c r="A17" s="84" t="s">
        <v>35</v>
      </c>
      <c r="B17" s="55">
        <v>109</v>
      </c>
      <c r="C17" s="55">
        <v>110</v>
      </c>
      <c r="D17" s="55">
        <v>109</v>
      </c>
      <c r="E17" s="55">
        <v>109</v>
      </c>
      <c r="F17" s="55">
        <v>109</v>
      </c>
      <c r="G17" s="84" t="s">
        <v>158</v>
      </c>
      <c r="H17" s="12"/>
    </row>
    <row r="18" spans="1:8" ht="27" customHeight="1">
      <c r="A18" s="84" t="s">
        <v>33</v>
      </c>
      <c r="B18" s="55">
        <v>43</v>
      </c>
      <c r="C18" s="55">
        <v>42</v>
      </c>
      <c r="D18" s="55">
        <v>41</v>
      </c>
      <c r="E18" s="55">
        <v>41</v>
      </c>
      <c r="F18" s="55">
        <v>42</v>
      </c>
      <c r="G18" s="84" t="s">
        <v>1527</v>
      </c>
      <c r="H18" s="12"/>
    </row>
    <row r="19" spans="1:8" ht="27" customHeight="1">
      <c r="A19" s="84" t="s">
        <v>31</v>
      </c>
      <c r="B19" s="55">
        <v>168</v>
      </c>
      <c r="C19" s="55">
        <v>168</v>
      </c>
      <c r="D19" s="55">
        <v>155</v>
      </c>
      <c r="E19" s="55">
        <v>165</v>
      </c>
      <c r="F19" s="55">
        <v>169</v>
      </c>
      <c r="G19" s="84" t="s">
        <v>30</v>
      </c>
      <c r="H19" s="12"/>
    </row>
    <row r="20" spans="1:8" ht="27" customHeight="1">
      <c r="A20" s="84" t="s">
        <v>29</v>
      </c>
      <c r="B20" s="56">
        <v>69</v>
      </c>
      <c r="C20" s="56">
        <v>69</v>
      </c>
      <c r="D20" s="56">
        <v>68</v>
      </c>
      <c r="E20" s="56">
        <v>68</v>
      </c>
      <c r="F20" s="56">
        <v>68</v>
      </c>
      <c r="G20" s="84" t="s">
        <v>28</v>
      </c>
      <c r="H20" s="12"/>
    </row>
    <row r="21" spans="1:8" ht="27" customHeight="1">
      <c r="A21" s="84" t="s">
        <v>27</v>
      </c>
      <c r="B21" s="56">
        <v>94</v>
      </c>
      <c r="C21" s="56">
        <v>94</v>
      </c>
      <c r="D21" s="56">
        <v>94</v>
      </c>
      <c r="E21" s="56">
        <v>93</v>
      </c>
      <c r="F21" s="56">
        <v>92</v>
      </c>
      <c r="G21" s="84" t="s">
        <v>26</v>
      </c>
      <c r="H21" s="12"/>
    </row>
    <row r="22" spans="1:8" ht="27" customHeight="1">
      <c r="A22" s="84" t="s">
        <v>25</v>
      </c>
      <c r="B22" s="55">
        <v>41</v>
      </c>
      <c r="C22" s="55">
        <v>43</v>
      </c>
      <c r="D22" s="55">
        <v>41</v>
      </c>
      <c r="E22" s="55">
        <v>40</v>
      </c>
      <c r="F22" s="55">
        <v>40</v>
      </c>
      <c r="G22" s="84" t="s">
        <v>24</v>
      </c>
      <c r="H22" s="12"/>
    </row>
    <row r="23" spans="1:8" ht="27" customHeight="1">
      <c r="A23" s="84" t="s">
        <v>23</v>
      </c>
      <c r="B23" s="55">
        <v>19</v>
      </c>
      <c r="C23" s="55">
        <v>20</v>
      </c>
      <c r="D23" s="55">
        <v>17</v>
      </c>
      <c r="E23" s="55">
        <v>16</v>
      </c>
      <c r="F23" s="55">
        <v>16</v>
      </c>
      <c r="G23" s="84" t="s">
        <v>22</v>
      </c>
      <c r="H23" s="12"/>
    </row>
    <row r="24" spans="1:8" ht="27" customHeight="1" thickBot="1">
      <c r="A24" s="84" t="s">
        <v>21</v>
      </c>
      <c r="B24" s="56">
        <v>43</v>
      </c>
      <c r="C24" s="56">
        <v>44</v>
      </c>
      <c r="D24" s="56">
        <v>44</v>
      </c>
      <c r="E24" s="56">
        <v>37</v>
      </c>
      <c r="F24" s="56">
        <v>36</v>
      </c>
      <c r="G24" s="84" t="s">
        <v>20</v>
      </c>
      <c r="H24" s="12"/>
    </row>
    <row r="25" spans="1:8" ht="27" customHeight="1">
      <c r="A25" s="97" t="s">
        <v>9</v>
      </c>
      <c r="B25" s="98">
        <f>SUM(B5:B24)</f>
        <v>2261</v>
      </c>
      <c r="C25" s="98">
        <f>SUM(C5:C24)</f>
        <v>2257</v>
      </c>
      <c r="D25" s="98">
        <f>SUM(D5:D24)</f>
        <v>2121</v>
      </c>
      <c r="E25" s="98">
        <f>SUM(E5:E24)</f>
        <v>2120</v>
      </c>
      <c r="F25" s="98">
        <f>SUM(F5:F24)</f>
        <v>2126</v>
      </c>
      <c r="G25" s="112" t="s">
        <v>8</v>
      </c>
    </row>
    <row r="26" spans="1:8" ht="54.95" customHeight="1">
      <c r="A26" s="57"/>
      <c r="B26" s="2"/>
      <c r="C26" s="2"/>
      <c r="D26" s="2"/>
      <c r="E26" s="5"/>
      <c r="F26" s="5"/>
      <c r="G26" s="6"/>
    </row>
    <row r="27" spans="1:8" ht="54.95" customHeight="1">
      <c r="A27" s="6"/>
      <c r="B27" s="2"/>
      <c r="C27" s="2"/>
      <c r="D27" s="2"/>
      <c r="E27" s="5"/>
      <c r="F27" s="5"/>
      <c r="G27" s="6"/>
    </row>
    <row r="28" spans="1:8" ht="54.95" customHeight="1">
      <c r="A28" s="6"/>
      <c r="B28" s="2"/>
      <c r="C28" s="2"/>
      <c r="D28" s="2"/>
      <c r="E28" s="5"/>
      <c r="F28" s="5"/>
      <c r="G28" s="6"/>
    </row>
    <row r="29" spans="1:8" ht="54.95" customHeight="1">
      <c r="A29" s="6"/>
      <c r="B29" s="2"/>
      <c r="C29" s="2"/>
      <c r="D29" s="2"/>
      <c r="E29" s="5"/>
      <c r="F29" s="5"/>
      <c r="G29" s="6"/>
    </row>
    <row r="30" spans="1:8" ht="54.95" customHeight="1">
      <c r="A30" s="6"/>
      <c r="B30" s="2"/>
      <c r="C30" s="2"/>
      <c r="D30" s="2"/>
      <c r="E30" s="5"/>
      <c r="F30" s="5"/>
      <c r="G30" s="6"/>
    </row>
    <row r="31" spans="1:8" ht="54.95" customHeight="1">
      <c r="A31" s="6"/>
      <c r="B31" s="2"/>
      <c r="C31" s="2"/>
      <c r="D31" s="2"/>
      <c r="E31" s="5"/>
      <c r="F31" s="5"/>
      <c r="G31" s="6"/>
    </row>
  </sheetData>
  <mergeCells count="4">
    <mergeCell ref="A1:G1"/>
    <mergeCell ref="A2:G2"/>
    <mergeCell ref="A3:C3"/>
    <mergeCell ref="D3:G3"/>
  </mergeCells>
  <printOptions horizontalCentered="1"/>
  <pageMargins left="0.25" right="0.25" top="0.75" bottom="0.75" header="0.3" footer="0.3"/>
  <pageSetup paperSize="9" scale="82" orientation="portrait" r:id="rId1"/>
  <headerFooter alignWithMargins="0"/>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showGridLines="0" rightToLeft="1" zoomScale="110" zoomScaleNormal="110" workbookViewId="0">
      <selection activeCell="D4" sqref="D4"/>
    </sheetView>
  </sheetViews>
  <sheetFormatPr defaultColWidth="7.7109375" defaultRowHeight="54.95" customHeight="1"/>
  <cols>
    <col min="1" max="1" width="21.7109375" style="208" customWidth="1"/>
    <col min="2" max="2" width="13.7109375" style="37" customWidth="1"/>
    <col min="3" max="7" width="11.7109375" style="37" customWidth="1"/>
    <col min="8" max="8" width="13.7109375" style="37" customWidth="1"/>
    <col min="9" max="9" width="21.7109375" style="208" customWidth="1"/>
    <col min="10" max="10" width="19.28515625" style="37" customWidth="1"/>
    <col min="11" max="11" width="10" style="37" customWidth="1"/>
    <col min="12" max="258" width="7.7109375" style="37"/>
    <col min="259" max="259" width="12.85546875" style="37" customWidth="1"/>
    <col min="260" max="260" width="11.42578125" style="37" customWidth="1"/>
    <col min="261" max="262" width="7.42578125" style="37" customWidth="1"/>
    <col min="263" max="263" width="7.28515625" style="37" customWidth="1"/>
    <col min="264" max="265" width="7.7109375" style="37" customWidth="1"/>
    <col min="266" max="266" width="19.28515625" style="37" customWidth="1"/>
    <col min="267" max="267" width="10" style="37" customWidth="1"/>
    <col min="268" max="514" width="7.7109375" style="37"/>
    <col min="515" max="515" width="12.85546875" style="37" customWidth="1"/>
    <col min="516" max="516" width="11.42578125" style="37" customWidth="1"/>
    <col min="517" max="518" width="7.42578125" style="37" customWidth="1"/>
    <col min="519" max="519" width="7.28515625" style="37" customWidth="1"/>
    <col min="520" max="521" width="7.7109375" style="37" customWidth="1"/>
    <col min="522" max="522" width="19.28515625" style="37" customWidth="1"/>
    <col min="523" max="523" width="10" style="37" customWidth="1"/>
    <col min="524" max="770" width="7.7109375" style="37"/>
    <col min="771" max="771" width="12.85546875" style="37" customWidth="1"/>
    <col min="772" max="772" width="11.42578125" style="37" customWidth="1"/>
    <col min="773" max="774" width="7.42578125" style="37" customWidth="1"/>
    <col min="775" max="775" width="7.28515625" style="37" customWidth="1"/>
    <col min="776" max="777" width="7.7109375" style="37" customWidth="1"/>
    <col min="778" max="778" width="19.28515625" style="37" customWidth="1"/>
    <col min="779" max="779" width="10" style="37" customWidth="1"/>
    <col min="780" max="1026" width="7.7109375" style="37"/>
    <col min="1027" max="1027" width="12.85546875" style="37" customWidth="1"/>
    <col min="1028" max="1028" width="11.42578125" style="37" customWidth="1"/>
    <col min="1029" max="1030" width="7.42578125" style="37" customWidth="1"/>
    <col min="1031" max="1031" width="7.28515625" style="37" customWidth="1"/>
    <col min="1032" max="1033" width="7.7109375" style="37" customWidth="1"/>
    <col min="1034" max="1034" width="19.28515625" style="37" customWidth="1"/>
    <col min="1035" max="1035" width="10" style="37" customWidth="1"/>
    <col min="1036" max="1282" width="7.7109375" style="37"/>
    <col min="1283" max="1283" width="12.85546875" style="37" customWidth="1"/>
    <col min="1284" max="1284" width="11.42578125" style="37" customWidth="1"/>
    <col min="1285" max="1286" width="7.42578125" style="37" customWidth="1"/>
    <col min="1287" max="1287" width="7.28515625" style="37" customWidth="1"/>
    <col min="1288" max="1289" width="7.7109375" style="37" customWidth="1"/>
    <col min="1290" max="1290" width="19.28515625" style="37" customWidth="1"/>
    <col min="1291" max="1291" width="10" style="37" customWidth="1"/>
    <col min="1292" max="1538" width="7.7109375" style="37"/>
    <col min="1539" max="1539" width="12.85546875" style="37" customWidth="1"/>
    <col min="1540" max="1540" width="11.42578125" style="37" customWidth="1"/>
    <col min="1541" max="1542" width="7.42578125" style="37" customWidth="1"/>
    <col min="1543" max="1543" width="7.28515625" style="37" customWidth="1"/>
    <col min="1544" max="1545" width="7.7109375" style="37" customWidth="1"/>
    <col min="1546" max="1546" width="19.28515625" style="37" customWidth="1"/>
    <col min="1547" max="1547" width="10" style="37" customWidth="1"/>
    <col min="1548" max="1794" width="7.7109375" style="37"/>
    <col min="1795" max="1795" width="12.85546875" style="37" customWidth="1"/>
    <col min="1796" max="1796" width="11.42578125" style="37" customWidth="1"/>
    <col min="1797" max="1798" width="7.42578125" style="37" customWidth="1"/>
    <col min="1799" max="1799" width="7.28515625" style="37" customWidth="1"/>
    <col min="1800" max="1801" width="7.7109375" style="37" customWidth="1"/>
    <col min="1802" max="1802" width="19.28515625" style="37" customWidth="1"/>
    <col min="1803" max="1803" width="10" style="37" customWidth="1"/>
    <col min="1804" max="2050" width="7.7109375" style="37"/>
    <col min="2051" max="2051" width="12.85546875" style="37" customWidth="1"/>
    <col min="2052" max="2052" width="11.42578125" style="37" customWidth="1"/>
    <col min="2053" max="2054" width="7.42578125" style="37" customWidth="1"/>
    <col min="2055" max="2055" width="7.28515625" style="37" customWidth="1"/>
    <col min="2056" max="2057" width="7.7109375" style="37" customWidth="1"/>
    <col min="2058" max="2058" width="19.28515625" style="37" customWidth="1"/>
    <col min="2059" max="2059" width="10" style="37" customWidth="1"/>
    <col min="2060" max="2306" width="7.7109375" style="37"/>
    <col min="2307" max="2307" width="12.85546875" style="37" customWidth="1"/>
    <col min="2308" max="2308" width="11.42578125" style="37" customWidth="1"/>
    <col min="2309" max="2310" width="7.42578125" style="37" customWidth="1"/>
    <col min="2311" max="2311" width="7.28515625" style="37" customWidth="1"/>
    <col min="2312" max="2313" width="7.7109375" style="37" customWidth="1"/>
    <col min="2314" max="2314" width="19.28515625" style="37" customWidth="1"/>
    <col min="2315" max="2315" width="10" style="37" customWidth="1"/>
    <col min="2316" max="2562" width="7.7109375" style="37"/>
    <col min="2563" max="2563" width="12.85546875" style="37" customWidth="1"/>
    <col min="2564" max="2564" width="11.42578125" style="37" customWidth="1"/>
    <col min="2565" max="2566" width="7.42578125" style="37" customWidth="1"/>
    <col min="2567" max="2567" width="7.28515625" style="37" customWidth="1"/>
    <col min="2568" max="2569" width="7.7109375" style="37" customWidth="1"/>
    <col min="2570" max="2570" width="19.28515625" style="37" customWidth="1"/>
    <col min="2571" max="2571" width="10" style="37" customWidth="1"/>
    <col min="2572" max="2818" width="7.7109375" style="37"/>
    <col min="2819" max="2819" width="12.85546875" style="37" customWidth="1"/>
    <col min="2820" max="2820" width="11.42578125" style="37" customWidth="1"/>
    <col min="2821" max="2822" width="7.42578125" style="37" customWidth="1"/>
    <col min="2823" max="2823" width="7.28515625" style="37" customWidth="1"/>
    <col min="2824" max="2825" width="7.7109375" style="37" customWidth="1"/>
    <col min="2826" max="2826" width="19.28515625" style="37" customWidth="1"/>
    <col min="2827" max="2827" width="10" style="37" customWidth="1"/>
    <col min="2828" max="3074" width="7.7109375" style="37"/>
    <col min="3075" max="3075" width="12.85546875" style="37" customWidth="1"/>
    <col min="3076" max="3076" width="11.42578125" style="37" customWidth="1"/>
    <col min="3077" max="3078" width="7.42578125" style="37" customWidth="1"/>
    <col min="3079" max="3079" width="7.28515625" style="37" customWidth="1"/>
    <col min="3080" max="3081" width="7.7109375" style="37" customWidth="1"/>
    <col min="3082" max="3082" width="19.28515625" style="37" customWidth="1"/>
    <col min="3083" max="3083" width="10" style="37" customWidth="1"/>
    <col min="3084" max="3330" width="7.7109375" style="37"/>
    <col min="3331" max="3331" width="12.85546875" style="37" customWidth="1"/>
    <col min="3332" max="3332" width="11.42578125" style="37" customWidth="1"/>
    <col min="3333" max="3334" width="7.42578125" style="37" customWidth="1"/>
    <col min="3335" max="3335" width="7.28515625" style="37" customWidth="1"/>
    <col min="3336" max="3337" width="7.7109375" style="37" customWidth="1"/>
    <col min="3338" max="3338" width="19.28515625" style="37" customWidth="1"/>
    <col min="3339" max="3339" width="10" style="37" customWidth="1"/>
    <col min="3340" max="3586" width="7.7109375" style="37"/>
    <col min="3587" max="3587" width="12.85546875" style="37" customWidth="1"/>
    <col min="3588" max="3588" width="11.42578125" style="37" customWidth="1"/>
    <col min="3589" max="3590" width="7.42578125" style="37" customWidth="1"/>
    <col min="3591" max="3591" width="7.28515625" style="37" customWidth="1"/>
    <col min="3592" max="3593" width="7.7109375" style="37" customWidth="1"/>
    <col min="3594" max="3594" width="19.28515625" style="37" customWidth="1"/>
    <col min="3595" max="3595" width="10" style="37" customWidth="1"/>
    <col min="3596" max="3842" width="7.7109375" style="37"/>
    <col min="3843" max="3843" width="12.85546875" style="37" customWidth="1"/>
    <col min="3844" max="3844" width="11.42578125" style="37" customWidth="1"/>
    <col min="3845" max="3846" width="7.42578125" style="37" customWidth="1"/>
    <col min="3847" max="3847" width="7.28515625" style="37" customWidth="1"/>
    <col min="3848" max="3849" width="7.7109375" style="37" customWidth="1"/>
    <col min="3850" max="3850" width="19.28515625" style="37" customWidth="1"/>
    <col min="3851" max="3851" width="10" style="37" customWidth="1"/>
    <col min="3852" max="4098" width="7.7109375" style="37"/>
    <col min="4099" max="4099" width="12.85546875" style="37" customWidth="1"/>
    <col min="4100" max="4100" width="11.42578125" style="37" customWidth="1"/>
    <col min="4101" max="4102" width="7.42578125" style="37" customWidth="1"/>
    <col min="4103" max="4103" width="7.28515625" style="37" customWidth="1"/>
    <col min="4104" max="4105" width="7.7109375" style="37" customWidth="1"/>
    <col min="4106" max="4106" width="19.28515625" style="37" customWidth="1"/>
    <col min="4107" max="4107" width="10" style="37" customWidth="1"/>
    <col min="4108" max="4354" width="7.7109375" style="37"/>
    <col min="4355" max="4355" width="12.85546875" style="37" customWidth="1"/>
    <col min="4356" max="4356" width="11.42578125" style="37" customWidth="1"/>
    <col min="4357" max="4358" width="7.42578125" style="37" customWidth="1"/>
    <col min="4359" max="4359" width="7.28515625" style="37" customWidth="1"/>
    <col min="4360" max="4361" width="7.7109375" style="37" customWidth="1"/>
    <col min="4362" max="4362" width="19.28515625" style="37" customWidth="1"/>
    <col min="4363" max="4363" width="10" style="37" customWidth="1"/>
    <col min="4364" max="4610" width="7.7109375" style="37"/>
    <col min="4611" max="4611" width="12.85546875" style="37" customWidth="1"/>
    <col min="4612" max="4612" width="11.42578125" style="37" customWidth="1"/>
    <col min="4613" max="4614" width="7.42578125" style="37" customWidth="1"/>
    <col min="4615" max="4615" width="7.28515625" style="37" customWidth="1"/>
    <col min="4616" max="4617" width="7.7109375" style="37" customWidth="1"/>
    <col min="4618" max="4618" width="19.28515625" style="37" customWidth="1"/>
    <col min="4619" max="4619" width="10" style="37" customWidth="1"/>
    <col min="4620" max="4866" width="7.7109375" style="37"/>
    <col min="4867" max="4867" width="12.85546875" style="37" customWidth="1"/>
    <col min="4868" max="4868" width="11.42578125" style="37" customWidth="1"/>
    <col min="4869" max="4870" width="7.42578125" style="37" customWidth="1"/>
    <col min="4871" max="4871" width="7.28515625" style="37" customWidth="1"/>
    <col min="4872" max="4873" width="7.7109375" style="37" customWidth="1"/>
    <col min="4874" max="4874" width="19.28515625" style="37" customWidth="1"/>
    <col min="4875" max="4875" width="10" style="37" customWidth="1"/>
    <col min="4876" max="5122" width="7.7109375" style="37"/>
    <col min="5123" max="5123" width="12.85546875" style="37" customWidth="1"/>
    <col min="5124" max="5124" width="11.42578125" style="37" customWidth="1"/>
    <col min="5125" max="5126" width="7.42578125" style="37" customWidth="1"/>
    <col min="5127" max="5127" width="7.28515625" style="37" customWidth="1"/>
    <col min="5128" max="5129" width="7.7109375" style="37" customWidth="1"/>
    <col min="5130" max="5130" width="19.28515625" style="37" customWidth="1"/>
    <col min="5131" max="5131" width="10" style="37" customWidth="1"/>
    <col min="5132" max="5378" width="7.7109375" style="37"/>
    <col min="5379" max="5379" width="12.85546875" style="37" customWidth="1"/>
    <col min="5380" max="5380" width="11.42578125" style="37" customWidth="1"/>
    <col min="5381" max="5382" width="7.42578125" style="37" customWidth="1"/>
    <col min="5383" max="5383" width="7.28515625" style="37" customWidth="1"/>
    <col min="5384" max="5385" width="7.7109375" style="37" customWidth="1"/>
    <col min="5386" max="5386" width="19.28515625" style="37" customWidth="1"/>
    <col min="5387" max="5387" width="10" style="37" customWidth="1"/>
    <col min="5388" max="5634" width="7.7109375" style="37"/>
    <col min="5635" max="5635" width="12.85546875" style="37" customWidth="1"/>
    <col min="5636" max="5636" width="11.42578125" style="37" customWidth="1"/>
    <col min="5637" max="5638" width="7.42578125" style="37" customWidth="1"/>
    <col min="5639" max="5639" width="7.28515625" style="37" customWidth="1"/>
    <col min="5640" max="5641" width="7.7109375" style="37" customWidth="1"/>
    <col min="5642" max="5642" width="19.28515625" style="37" customWidth="1"/>
    <col min="5643" max="5643" width="10" style="37" customWidth="1"/>
    <col min="5644" max="5890" width="7.7109375" style="37"/>
    <col min="5891" max="5891" width="12.85546875" style="37" customWidth="1"/>
    <col min="5892" max="5892" width="11.42578125" style="37" customWidth="1"/>
    <col min="5893" max="5894" width="7.42578125" style="37" customWidth="1"/>
    <col min="5895" max="5895" width="7.28515625" style="37" customWidth="1"/>
    <col min="5896" max="5897" width="7.7109375" style="37" customWidth="1"/>
    <col min="5898" max="5898" width="19.28515625" style="37" customWidth="1"/>
    <col min="5899" max="5899" width="10" style="37" customWidth="1"/>
    <col min="5900" max="6146" width="7.7109375" style="37"/>
    <col min="6147" max="6147" width="12.85546875" style="37" customWidth="1"/>
    <col min="6148" max="6148" width="11.42578125" style="37" customWidth="1"/>
    <col min="6149" max="6150" width="7.42578125" style="37" customWidth="1"/>
    <col min="6151" max="6151" width="7.28515625" style="37" customWidth="1"/>
    <col min="6152" max="6153" width="7.7109375" style="37" customWidth="1"/>
    <col min="6154" max="6154" width="19.28515625" style="37" customWidth="1"/>
    <col min="6155" max="6155" width="10" style="37" customWidth="1"/>
    <col min="6156" max="6402" width="7.7109375" style="37"/>
    <col min="6403" max="6403" width="12.85546875" style="37" customWidth="1"/>
    <col min="6404" max="6404" width="11.42578125" style="37" customWidth="1"/>
    <col min="6405" max="6406" width="7.42578125" style="37" customWidth="1"/>
    <col min="6407" max="6407" width="7.28515625" style="37" customWidth="1"/>
    <col min="6408" max="6409" width="7.7109375" style="37" customWidth="1"/>
    <col min="6410" max="6410" width="19.28515625" style="37" customWidth="1"/>
    <col min="6411" max="6411" width="10" style="37" customWidth="1"/>
    <col min="6412" max="6658" width="7.7109375" style="37"/>
    <col min="6659" max="6659" width="12.85546875" style="37" customWidth="1"/>
    <col min="6660" max="6660" width="11.42578125" style="37" customWidth="1"/>
    <col min="6661" max="6662" width="7.42578125" style="37" customWidth="1"/>
    <col min="6663" max="6663" width="7.28515625" style="37" customWidth="1"/>
    <col min="6664" max="6665" width="7.7109375" style="37" customWidth="1"/>
    <col min="6666" max="6666" width="19.28515625" style="37" customWidth="1"/>
    <col min="6667" max="6667" width="10" style="37" customWidth="1"/>
    <col min="6668" max="6914" width="7.7109375" style="37"/>
    <col min="6915" max="6915" width="12.85546875" style="37" customWidth="1"/>
    <col min="6916" max="6916" width="11.42578125" style="37" customWidth="1"/>
    <col min="6917" max="6918" width="7.42578125" style="37" customWidth="1"/>
    <col min="6919" max="6919" width="7.28515625" style="37" customWidth="1"/>
    <col min="6920" max="6921" width="7.7109375" style="37" customWidth="1"/>
    <col min="6922" max="6922" width="19.28515625" style="37" customWidth="1"/>
    <col min="6923" max="6923" width="10" style="37" customWidth="1"/>
    <col min="6924" max="7170" width="7.7109375" style="37"/>
    <col min="7171" max="7171" width="12.85546875" style="37" customWidth="1"/>
    <col min="7172" max="7172" width="11.42578125" style="37" customWidth="1"/>
    <col min="7173" max="7174" width="7.42578125" style="37" customWidth="1"/>
    <col min="7175" max="7175" width="7.28515625" style="37" customWidth="1"/>
    <col min="7176" max="7177" width="7.7109375" style="37" customWidth="1"/>
    <col min="7178" max="7178" width="19.28515625" style="37" customWidth="1"/>
    <col min="7179" max="7179" width="10" style="37" customWidth="1"/>
    <col min="7180" max="7426" width="7.7109375" style="37"/>
    <col min="7427" max="7427" width="12.85546875" style="37" customWidth="1"/>
    <col min="7428" max="7428" width="11.42578125" style="37" customWidth="1"/>
    <col min="7429" max="7430" width="7.42578125" style="37" customWidth="1"/>
    <col min="7431" max="7431" width="7.28515625" style="37" customWidth="1"/>
    <col min="7432" max="7433" width="7.7109375" style="37" customWidth="1"/>
    <col min="7434" max="7434" width="19.28515625" style="37" customWidth="1"/>
    <col min="7435" max="7435" width="10" style="37" customWidth="1"/>
    <col min="7436" max="7682" width="7.7109375" style="37"/>
    <col min="7683" max="7683" width="12.85546875" style="37" customWidth="1"/>
    <col min="7684" max="7684" width="11.42578125" style="37" customWidth="1"/>
    <col min="7685" max="7686" width="7.42578125" style="37" customWidth="1"/>
    <col min="7687" max="7687" width="7.28515625" style="37" customWidth="1"/>
    <col min="7688" max="7689" width="7.7109375" style="37" customWidth="1"/>
    <col min="7690" max="7690" width="19.28515625" style="37" customWidth="1"/>
    <col min="7691" max="7691" width="10" style="37" customWidth="1"/>
    <col min="7692" max="7938" width="7.7109375" style="37"/>
    <col min="7939" max="7939" width="12.85546875" style="37" customWidth="1"/>
    <col min="7940" max="7940" width="11.42578125" style="37" customWidth="1"/>
    <col min="7941" max="7942" width="7.42578125" style="37" customWidth="1"/>
    <col min="7943" max="7943" width="7.28515625" style="37" customWidth="1"/>
    <col min="7944" max="7945" width="7.7109375" style="37" customWidth="1"/>
    <col min="7946" max="7946" width="19.28515625" style="37" customWidth="1"/>
    <col min="7947" max="7947" width="10" style="37" customWidth="1"/>
    <col min="7948" max="8194" width="7.7109375" style="37"/>
    <col min="8195" max="8195" width="12.85546875" style="37" customWidth="1"/>
    <col min="8196" max="8196" width="11.42578125" style="37" customWidth="1"/>
    <col min="8197" max="8198" width="7.42578125" style="37" customWidth="1"/>
    <col min="8199" max="8199" width="7.28515625" style="37" customWidth="1"/>
    <col min="8200" max="8201" width="7.7109375" style="37" customWidth="1"/>
    <col min="8202" max="8202" width="19.28515625" style="37" customWidth="1"/>
    <col min="8203" max="8203" width="10" style="37" customWidth="1"/>
    <col min="8204" max="8450" width="7.7109375" style="37"/>
    <col min="8451" max="8451" width="12.85546875" style="37" customWidth="1"/>
    <col min="8452" max="8452" width="11.42578125" style="37" customWidth="1"/>
    <col min="8453" max="8454" width="7.42578125" style="37" customWidth="1"/>
    <col min="8455" max="8455" width="7.28515625" style="37" customWidth="1"/>
    <col min="8456" max="8457" width="7.7109375" style="37" customWidth="1"/>
    <col min="8458" max="8458" width="19.28515625" style="37" customWidth="1"/>
    <col min="8459" max="8459" width="10" style="37" customWidth="1"/>
    <col min="8460" max="8706" width="7.7109375" style="37"/>
    <col min="8707" max="8707" width="12.85546875" style="37" customWidth="1"/>
    <col min="8708" max="8708" width="11.42578125" style="37" customWidth="1"/>
    <col min="8709" max="8710" width="7.42578125" style="37" customWidth="1"/>
    <col min="8711" max="8711" width="7.28515625" style="37" customWidth="1"/>
    <col min="8712" max="8713" width="7.7109375" style="37" customWidth="1"/>
    <col min="8714" max="8714" width="19.28515625" style="37" customWidth="1"/>
    <col min="8715" max="8715" width="10" style="37" customWidth="1"/>
    <col min="8716" max="8962" width="7.7109375" style="37"/>
    <col min="8963" max="8963" width="12.85546875" style="37" customWidth="1"/>
    <col min="8964" max="8964" width="11.42578125" style="37" customWidth="1"/>
    <col min="8965" max="8966" width="7.42578125" style="37" customWidth="1"/>
    <col min="8967" max="8967" width="7.28515625" style="37" customWidth="1"/>
    <col min="8968" max="8969" width="7.7109375" style="37" customWidth="1"/>
    <col min="8970" max="8970" width="19.28515625" style="37" customWidth="1"/>
    <col min="8971" max="8971" width="10" style="37" customWidth="1"/>
    <col min="8972" max="9218" width="7.7109375" style="37"/>
    <col min="9219" max="9219" width="12.85546875" style="37" customWidth="1"/>
    <col min="9220" max="9220" width="11.42578125" style="37" customWidth="1"/>
    <col min="9221" max="9222" width="7.42578125" style="37" customWidth="1"/>
    <col min="9223" max="9223" width="7.28515625" style="37" customWidth="1"/>
    <col min="9224" max="9225" width="7.7109375" style="37" customWidth="1"/>
    <col min="9226" max="9226" width="19.28515625" style="37" customWidth="1"/>
    <col min="9227" max="9227" width="10" style="37" customWidth="1"/>
    <col min="9228" max="9474" width="7.7109375" style="37"/>
    <col min="9475" max="9475" width="12.85546875" style="37" customWidth="1"/>
    <col min="9476" max="9476" width="11.42578125" style="37" customWidth="1"/>
    <col min="9477" max="9478" width="7.42578125" style="37" customWidth="1"/>
    <col min="9479" max="9479" width="7.28515625" style="37" customWidth="1"/>
    <col min="9480" max="9481" width="7.7109375" style="37" customWidth="1"/>
    <col min="9482" max="9482" width="19.28515625" style="37" customWidth="1"/>
    <col min="9483" max="9483" width="10" style="37" customWidth="1"/>
    <col min="9484" max="9730" width="7.7109375" style="37"/>
    <col min="9731" max="9731" width="12.85546875" style="37" customWidth="1"/>
    <col min="9732" max="9732" width="11.42578125" style="37" customWidth="1"/>
    <col min="9733" max="9734" width="7.42578125" style="37" customWidth="1"/>
    <col min="9735" max="9735" width="7.28515625" style="37" customWidth="1"/>
    <col min="9736" max="9737" width="7.7109375" style="37" customWidth="1"/>
    <col min="9738" max="9738" width="19.28515625" style="37" customWidth="1"/>
    <col min="9739" max="9739" width="10" style="37" customWidth="1"/>
    <col min="9740" max="9986" width="7.7109375" style="37"/>
    <col min="9987" max="9987" width="12.85546875" style="37" customWidth="1"/>
    <col min="9988" max="9988" width="11.42578125" style="37" customWidth="1"/>
    <col min="9989" max="9990" width="7.42578125" style="37" customWidth="1"/>
    <col min="9991" max="9991" width="7.28515625" style="37" customWidth="1"/>
    <col min="9992" max="9993" width="7.7109375" style="37" customWidth="1"/>
    <col min="9994" max="9994" width="19.28515625" style="37" customWidth="1"/>
    <col min="9995" max="9995" width="10" style="37" customWidth="1"/>
    <col min="9996" max="10242" width="7.7109375" style="37"/>
    <col min="10243" max="10243" width="12.85546875" style="37" customWidth="1"/>
    <col min="10244" max="10244" width="11.42578125" style="37" customWidth="1"/>
    <col min="10245" max="10246" width="7.42578125" style="37" customWidth="1"/>
    <col min="10247" max="10247" width="7.28515625" style="37" customWidth="1"/>
    <col min="10248" max="10249" width="7.7109375" style="37" customWidth="1"/>
    <col min="10250" max="10250" width="19.28515625" style="37" customWidth="1"/>
    <col min="10251" max="10251" width="10" style="37" customWidth="1"/>
    <col min="10252" max="10498" width="7.7109375" style="37"/>
    <col min="10499" max="10499" width="12.85546875" style="37" customWidth="1"/>
    <col min="10500" max="10500" width="11.42578125" style="37" customWidth="1"/>
    <col min="10501" max="10502" width="7.42578125" style="37" customWidth="1"/>
    <col min="10503" max="10503" width="7.28515625" style="37" customWidth="1"/>
    <col min="10504" max="10505" width="7.7109375" style="37" customWidth="1"/>
    <col min="10506" max="10506" width="19.28515625" style="37" customWidth="1"/>
    <col min="10507" max="10507" width="10" style="37" customWidth="1"/>
    <col min="10508" max="10754" width="7.7109375" style="37"/>
    <col min="10755" max="10755" width="12.85546875" style="37" customWidth="1"/>
    <col min="10756" max="10756" width="11.42578125" style="37" customWidth="1"/>
    <col min="10757" max="10758" width="7.42578125" style="37" customWidth="1"/>
    <col min="10759" max="10759" width="7.28515625" style="37" customWidth="1"/>
    <col min="10760" max="10761" width="7.7109375" style="37" customWidth="1"/>
    <col min="10762" max="10762" width="19.28515625" style="37" customWidth="1"/>
    <col min="10763" max="10763" width="10" style="37" customWidth="1"/>
    <col min="10764" max="11010" width="7.7109375" style="37"/>
    <col min="11011" max="11011" width="12.85546875" style="37" customWidth="1"/>
    <col min="11012" max="11012" width="11.42578125" style="37" customWidth="1"/>
    <col min="11013" max="11014" width="7.42578125" style="37" customWidth="1"/>
    <col min="11015" max="11015" width="7.28515625" style="37" customWidth="1"/>
    <col min="11016" max="11017" width="7.7109375" style="37" customWidth="1"/>
    <col min="11018" max="11018" width="19.28515625" style="37" customWidth="1"/>
    <col min="11019" max="11019" width="10" style="37" customWidth="1"/>
    <col min="11020" max="11266" width="7.7109375" style="37"/>
    <col min="11267" max="11267" width="12.85546875" style="37" customWidth="1"/>
    <col min="11268" max="11268" width="11.42578125" style="37" customWidth="1"/>
    <col min="11269" max="11270" width="7.42578125" style="37" customWidth="1"/>
    <col min="11271" max="11271" width="7.28515625" style="37" customWidth="1"/>
    <col min="11272" max="11273" width="7.7109375" style="37" customWidth="1"/>
    <col min="11274" max="11274" width="19.28515625" style="37" customWidth="1"/>
    <col min="11275" max="11275" width="10" style="37" customWidth="1"/>
    <col min="11276" max="11522" width="7.7109375" style="37"/>
    <col min="11523" max="11523" width="12.85546875" style="37" customWidth="1"/>
    <col min="11524" max="11524" width="11.42578125" style="37" customWidth="1"/>
    <col min="11525" max="11526" width="7.42578125" style="37" customWidth="1"/>
    <col min="11527" max="11527" width="7.28515625" style="37" customWidth="1"/>
    <col min="11528" max="11529" width="7.7109375" style="37" customWidth="1"/>
    <col min="11530" max="11530" width="19.28515625" style="37" customWidth="1"/>
    <col min="11531" max="11531" width="10" style="37" customWidth="1"/>
    <col min="11532" max="11778" width="7.7109375" style="37"/>
    <col min="11779" max="11779" width="12.85546875" style="37" customWidth="1"/>
    <col min="11780" max="11780" width="11.42578125" style="37" customWidth="1"/>
    <col min="11781" max="11782" width="7.42578125" style="37" customWidth="1"/>
    <col min="11783" max="11783" width="7.28515625" style="37" customWidth="1"/>
    <col min="11784" max="11785" width="7.7109375" style="37" customWidth="1"/>
    <col min="11786" max="11786" width="19.28515625" style="37" customWidth="1"/>
    <col min="11787" max="11787" width="10" style="37" customWidth="1"/>
    <col min="11788" max="12034" width="7.7109375" style="37"/>
    <col min="12035" max="12035" width="12.85546875" style="37" customWidth="1"/>
    <col min="12036" max="12036" width="11.42578125" style="37" customWidth="1"/>
    <col min="12037" max="12038" width="7.42578125" style="37" customWidth="1"/>
    <col min="12039" max="12039" width="7.28515625" style="37" customWidth="1"/>
    <col min="12040" max="12041" width="7.7109375" style="37" customWidth="1"/>
    <col min="12042" max="12042" width="19.28515625" style="37" customWidth="1"/>
    <col min="12043" max="12043" width="10" style="37" customWidth="1"/>
    <col min="12044" max="12290" width="7.7109375" style="37"/>
    <col min="12291" max="12291" width="12.85546875" style="37" customWidth="1"/>
    <col min="12292" max="12292" width="11.42578125" style="37" customWidth="1"/>
    <col min="12293" max="12294" width="7.42578125" style="37" customWidth="1"/>
    <col min="12295" max="12295" width="7.28515625" style="37" customWidth="1"/>
    <col min="12296" max="12297" width="7.7109375" style="37" customWidth="1"/>
    <col min="12298" max="12298" width="19.28515625" style="37" customWidth="1"/>
    <col min="12299" max="12299" width="10" style="37" customWidth="1"/>
    <col min="12300" max="12546" width="7.7109375" style="37"/>
    <col min="12547" max="12547" width="12.85546875" style="37" customWidth="1"/>
    <col min="12548" max="12548" width="11.42578125" style="37" customWidth="1"/>
    <col min="12549" max="12550" width="7.42578125" style="37" customWidth="1"/>
    <col min="12551" max="12551" width="7.28515625" style="37" customWidth="1"/>
    <col min="12552" max="12553" width="7.7109375" style="37" customWidth="1"/>
    <col min="12554" max="12554" width="19.28515625" style="37" customWidth="1"/>
    <col min="12555" max="12555" width="10" style="37" customWidth="1"/>
    <col min="12556" max="12802" width="7.7109375" style="37"/>
    <col min="12803" max="12803" width="12.85546875" style="37" customWidth="1"/>
    <col min="12804" max="12804" width="11.42578125" style="37" customWidth="1"/>
    <col min="12805" max="12806" width="7.42578125" style="37" customWidth="1"/>
    <col min="12807" max="12807" width="7.28515625" style="37" customWidth="1"/>
    <col min="12808" max="12809" width="7.7109375" style="37" customWidth="1"/>
    <col min="12810" max="12810" width="19.28515625" style="37" customWidth="1"/>
    <col min="12811" max="12811" width="10" style="37" customWidth="1"/>
    <col min="12812" max="13058" width="7.7109375" style="37"/>
    <col min="13059" max="13059" width="12.85546875" style="37" customWidth="1"/>
    <col min="13060" max="13060" width="11.42578125" style="37" customWidth="1"/>
    <col min="13061" max="13062" width="7.42578125" style="37" customWidth="1"/>
    <col min="13063" max="13063" width="7.28515625" style="37" customWidth="1"/>
    <col min="13064" max="13065" width="7.7109375" style="37" customWidth="1"/>
    <col min="13066" max="13066" width="19.28515625" style="37" customWidth="1"/>
    <col min="13067" max="13067" width="10" style="37" customWidth="1"/>
    <col min="13068" max="13314" width="7.7109375" style="37"/>
    <col min="13315" max="13315" width="12.85546875" style="37" customWidth="1"/>
    <col min="13316" max="13316" width="11.42578125" style="37" customWidth="1"/>
    <col min="13317" max="13318" width="7.42578125" style="37" customWidth="1"/>
    <col min="13319" max="13319" width="7.28515625" style="37" customWidth="1"/>
    <col min="13320" max="13321" width="7.7109375" style="37" customWidth="1"/>
    <col min="13322" max="13322" width="19.28515625" style="37" customWidth="1"/>
    <col min="13323" max="13323" width="10" style="37" customWidth="1"/>
    <col min="13324" max="13570" width="7.7109375" style="37"/>
    <col min="13571" max="13571" width="12.85546875" style="37" customWidth="1"/>
    <col min="13572" max="13572" width="11.42578125" style="37" customWidth="1"/>
    <col min="13573" max="13574" width="7.42578125" style="37" customWidth="1"/>
    <col min="13575" max="13575" width="7.28515625" style="37" customWidth="1"/>
    <col min="13576" max="13577" width="7.7109375" style="37" customWidth="1"/>
    <col min="13578" max="13578" width="19.28515625" style="37" customWidth="1"/>
    <col min="13579" max="13579" width="10" style="37" customWidth="1"/>
    <col min="13580" max="13826" width="7.7109375" style="37"/>
    <col min="13827" max="13827" width="12.85546875" style="37" customWidth="1"/>
    <col min="13828" max="13828" width="11.42578125" style="37" customWidth="1"/>
    <col min="13829" max="13830" width="7.42578125" style="37" customWidth="1"/>
    <col min="13831" max="13831" width="7.28515625" style="37" customWidth="1"/>
    <col min="13832" max="13833" width="7.7109375" style="37" customWidth="1"/>
    <col min="13834" max="13834" width="19.28515625" style="37" customWidth="1"/>
    <col min="13835" max="13835" width="10" style="37" customWidth="1"/>
    <col min="13836" max="14082" width="7.7109375" style="37"/>
    <col min="14083" max="14083" width="12.85546875" style="37" customWidth="1"/>
    <col min="14084" max="14084" width="11.42578125" style="37" customWidth="1"/>
    <col min="14085" max="14086" width="7.42578125" style="37" customWidth="1"/>
    <col min="14087" max="14087" width="7.28515625" style="37" customWidth="1"/>
    <col min="14088" max="14089" width="7.7109375" style="37" customWidth="1"/>
    <col min="14090" max="14090" width="19.28515625" style="37" customWidth="1"/>
    <col min="14091" max="14091" width="10" style="37" customWidth="1"/>
    <col min="14092" max="14338" width="7.7109375" style="37"/>
    <col min="14339" max="14339" width="12.85546875" style="37" customWidth="1"/>
    <col min="14340" max="14340" width="11.42578125" style="37" customWidth="1"/>
    <col min="14341" max="14342" width="7.42578125" style="37" customWidth="1"/>
    <col min="14343" max="14343" width="7.28515625" style="37" customWidth="1"/>
    <col min="14344" max="14345" width="7.7109375" style="37" customWidth="1"/>
    <col min="14346" max="14346" width="19.28515625" style="37" customWidth="1"/>
    <col min="14347" max="14347" width="10" style="37" customWidth="1"/>
    <col min="14348" max="14594" width="7.7109375" style="37"/>
    <col min="14595" max="14595" width="12.85546875" style="37" customWidth="1"/>
    <col min="14596" max="14596" width="11.42578125" style="37" customWidth="1"/>
    <col min="14597" max="14598" width="7.42578125" style="37" customWidth="1"/>
    <col min="14599" max="14599" width="7.28515625" style="37" customWidth="1"/>
    <col min="14600" max="14601" width="7.7109375" style="37" customWidth="1"/>
    <col min="14602" max="14602" width="19.28515625" style="37" customWidth="1"/>
    <col min="14603" max="14603" width="10" style="37" customWidth="1"/>
    <col min="14604" max="14850" width="7.7109375" style="37"/>
    <col min="14851" max="14851" width="12.85546875" style="37" customWidth="1"/>
    <col min="14852" max="14852" width="11.42578125" style="37" customWidth="1"/>
    <col min="14853" max="14854" width="7.42578125" style="37" customWidth="1"/>
    <col min="14855" max="14855" width="7.28515625" style="37" customWidth="1"/>
    <col min="14856" max="14857" width="7.7109375" style="37" customWidth="1"/>
    <col min="14858" max="14858" width="19.28515625" style="37" customWidth="1"/>
    <col min="14859" max="14859" width="10" style="37" customWidth="1"/>
    <col min="14860" max="15106" width="7.7109375" style="37"/>
    <col min="15107" max="15107" width="12.85546875" style="37" customWidth="1"/>
    <col min="15108" max="15108" width="11.42578125" style="37" customWidth="1"/>
    <col min="15109" max="15110" width="7.42578125" style="37" customWidth="1"/>
    <col min="15111" max="15111" width="7.28515625" style="37" customWidth="1"/>
    <col min="15112" max="15113" width="7.7109375" style="37" customWidth="1"/>
    <col min="15114" max="15114" width="19.28515625" style="37" customWidth="1"/>
    <col min="15115" max="15115" width="10" style="37" customWidth="1"/>
    <col min="15116" max="15362" width="7.7109375" style="37"/>
    <col min="15363" max="15363" width="12.85546875" style="37" customWidth="1"/>
    <col min="15364" max="15364" width="11.42578125" style="37" customWidth="1"/>
    <col min="15365" max="15366" width="7.42578125" style="37" customWidth="1"/>
    <col min="15367" max="15367" width="7.28515625" style="37" customWidth="1"/>
    <col min="15368" max="15369" width="7.7109375" style="37" customWidth="1"/>
    <col min="15370" max="15370" width="19.28515625" style="37" customWidth="1"/>
    <col min="15371" max="15371" width="10" style="37" customWidth="1"/>
    <col min="15372" max="15618" width="7.7109375" style="37"/>
    <col min="15619" max="15619" width="12.85546875" style="37" customWidth="1"/>
    <col min="15620" max="15620" width="11.42578125" style="37" customWidth="1"/>
    <col min="15621" max="15622" width="7.42578125" style="37" customWidth="1"/>
    <col min="15623" max="15623" width="7.28515625" style="37" customWidth="1"/>
    <col min="15624" max="15625" width="7.7109375" style="37" customWidth="1"/>
    <col min="15626" max="15626" width="19.28515625" style="37" customWidth="1"/>
    <col min="15627" max="15627" width="10" style="37" customWidth="1"/>
    <col min="15628" max="15874" width="7.7109375" style="37"/>
    <col min="15875" max="15875" width="12.85546875" style="37" customWidth="1"/>
    <col min="15876" max="15876" width="11.42578125" style="37" customWidth="1"/>
    <col min="15877" max="15878" width="7.42578125" style="37" customWidth="1"/>
    <col min="15879" max="15879" width="7.28515625" style="37" customWidth="1"/>
    <col min="15880" max="15881" width="7.7109375" style="37" customWidth="1"/>
    <col min="15882" max="15882" width="19.28515625" style="37" customWidth="1"/>
    <col min="15883" max="15883" width="10" style="37" customWidth="1"/>
    <col min="15884" max="16130" width="7.7109375" style="37"/>
    <col min="16131" max="16131" width="12.85546875" style="37" customWidth="1"/>
    <col min="16132" max="16132" width="11.42578125" style="37" customWidth="1"/>
    <col min="16133" max="16134" width="7.42578125" style="37" customWidth="1"/>
    <col min="16135" max="16135" width="7.28515625" style="37" customWidth="1"/>
    <col min="16136" max="16137" width="7.7109375" style="37" customWidth="1"/>
    <col min="16138" max="16138" width="19.28515625" style="37" customWidth="1"/>
    <col min="16139" max="16139" width="10" style="37" customWidth="1"/>
    <col min="16140" max="16384" width="7.7109375" style="37"/>
  </cols>
  <sheetData>
    <row r="1" spans="1:16" ht="33" customHeight="1">
      <c r="A1" s="657" t="s">
        <v>301</v>
      </c>
      <c r="B1" s="658"/>
      <c r="C1" s="658"/>
      <c r="D1" s="658"/>
      <c r="E1" s="658"/>
      <c r="F1" s="658"/>
      <c r="G1" s="658"/>
      <c r="H1" s="658"/>
      <c r="I1" s="658"/>
    </row>
    <row r="2" spans="1:16" ht="33" customHeight="1">
      <c r="A2" s="659" t="s">
        <v>1166</v>
      </c>
      <c r="B2" s="659"/>
      <c r="C2" s="659"/>
      <c r="D2" s="659"/>
      <c r="E2" s="659"/>
      <c r="F2" s="659"/>
      <c r="G2" s="659"/>
      <c r="H2" s="659"/>
      <c r="I2" s="659"/>
    </row>
    <row r="3" spans="1:16" s="142" customFormat="1" ht="24" customHeight="1">
      <c r="A3" s="660" t="s">
        <v>1555</v>
      </c>
      <c r="B3" s="660"/>
      <c r="C3" s="661"/>
      <c r="D3" s="662" t="s">
        <v>1556</v>
      </c>
      <c r="E3" s="662"/>
      <c r="F3" s="662"/>
      <c r="G3" s="662"/>
      <c r="H3" s="662"/>
      <c r="I3" s="663"/>
    </row>
    <row r="4" spans="1:16" ht="33" customHeight="1">
      <c r="A4" s="664" t="s">
        <v>190</v>
      </c>
      <c r="B4" s="665" t="s">
        <v>193</v>
      </c>
      <c r="C4" s="366" t="s">
        <v>669</v>
      </c>
      <c r="D4" s="364"/>
      <c r="E4" s="364"/>
      <c r="F4" s="364"/>
      <c r="G4" s="365" t="s">
        <v>18</v>
      </c>
      <c r="H4" s="665" t="s">
        <v>192</v>
      </c>
      <c r="I4" s="664" t="s">
        <v>69</v>
      </c>
    </row>
    <row r="5" spans="1:16" ht="33" customHeight="1">
      <c r="A5" s="664"/>
      <c r="B5" s="665"/>
      <c r="C5" s="206" t="s">
        <v>577</v>
      </c>
      <c r="D5" s="206" t="s">
        <v>578</v>
      </c>
      <c r="E5" s="206" t="s">
        <v>670</v>
      </c>
      <c r="F5" s="206" t="s">
        <v>858</v>
      </c>
      <c r="G5" s="206" t="s">
        <v>1180</v>
      </c>
      <c r="H5" s="665"/>
      <c r="I5" s="664"/>
    </row>
    <row r="6" spans="1:16" ht="33" customHeight="1">
      <c r="A6" s="656" t="s">
        <v>586</v>
      </c>
      <c r="B6" s="96" t="s">
        <v>188</v>
      </c>
      <c r="C6" s="82">
        <v>3577</v>
      </c>
      <c r="D6" s="82">
        <v>4307</v>
      </c>
      <c r="E6" s="82">
        <v>3100</v>
      </c>
      <c r="F6" s="82">
        <v>4889</v>
      </c>
      <c r="G6" s="82">
        <v>4746</v>
      </c>
      <c r="H6" s="96" t="s">
        <v>595</v>
      </c>
      <c r="I6" s="656" t="s">
        <v>679</v>
      </c>
      <c r="J6" s="207"/>
      <c r="K6" s="207"/>
      <c r="L6" s="207"/>
      <c r="M6" s="207"/>
      <c r="N6" s="207"/>
      <c r="O6" s="207"/>
      <c r="P6" s="207"/>
    </row>
    <row r="7" spans="1:16" ht="33" customHeight="1">
      <c r="A7" s="656"/>
      <c r="B7" s="96" t="s">
        <v>189</v>
      </c>
      <c r="C7" s="82">
        <v>6285</v>
      </c>
      <c r="D7" s="82">
        <v>7044</v>
      </c>
      <c r="E7" s="82">
        <v>5327</v>
      </c>
      <c r="F7" s="82">
        <v>5829</v>
      </c>
      <c r="G7" s="82">
        <v>4685</v>
      </c>
      <c r="H7" s="96" t="s">
        <v>596</v>
      </c>
      <c r="I7" s="656"/>
      <c r="J7" s="207"/>
      <c r="K7" s="207"/>
      <c r="L7" s="207"/>
      <c r="M7" s="207"/>
      <c r="N7" s="207"/>
      <c r="O7" s="207"/>
      <c r="P7" s="207"/>
    </row>
    <row r="8" spans="1:16" ht="33" customHeight="1">
      <c r="A8" s="656"/>
      <c r="B8" s="96" t="s">
        <v>9</v>
      </c>
      <c r="C8" s="79">
        <f>C6+C7</f>
        <v>9862</v>
      </c>
      <c r="D8" s="79">
        <f>D6+D7</f>
        <v>11351</v>
      </c>
      <c r="E8" s="79">
        <f>SUM(E6:E7)</f>
        <v>8427</v>
      </c>
      <c r="F8" s="79">
        <f>SUM(F6:F7)</f>
        <v>10718</v>
      </c>
      <c r="G8" s="79">
        <f>SUM(G6:G7)</f>
        <v>9431</v>
      </c>
      <c r="H8" s="96" t="s">
        <v>8</v>
      </c>
      <c r="I8" s="656"/>
      <c r="J8" s="207"/>
      <c r="K8" s="207"/>
      <c r="L8" s="207"/>
      <c r="M8" s="207"/>
      <c r="N8" s="207"/>
      <c r="O8" s="207"/>
      <c r="P8" s="207"/>
    </row>
    <row r="9" spans="1:16" ht="33" customHeight="1">
      <c r="A9" s="656" t="s">
        <v>587</v>
      </c>
      <c r="B9" s="96" t="s">
        <v>188</v>
      </c>
      <c r="C9" s="82">
        <v>2131</v>
      </c>
      <c r="D9" s="82">
        <v>2968</v>
      </c>
      <c r="E9" s="82">
        <v>2510</v>
      </c>
      <c r="F9" s="82">
        <v>2723</v>
      </c>
      <c r="G9" s="82">
        <v>2275</v>
      </c>
      <c r="H9" s="96" t="s">
        <v>595</v>
      </c>
      <c r="I9" s="656" t="s">
        <v>591</v>
      </c>
      <c r="J9" s="207"/>
      <c r="K9" s="207"/>
      <c r="L9" s="207"/>
    </row>
    <row r="10" spans="1:16" ht="33" customHeight="1">
      <c r="A10" s="656"/>
      <c r="B10" s="96" t="s">
        <v>189</v>
      </c>
      <c r="C10" s="82">
        <v>28</v>
      </c>
      <c r="D10" s="82">
        <v>75</v>
      </c>
      <c r="E10" s="82">
        <v>13</v>
      </c>
      <c r="F10" s="82">
        <v>12</v>
      </c>
      <c r="G10" s="82">
        <v>32</v>
      </c>
      <c r="H10" s="96" t="s">
        <v>596</v>
      </c>
      <c r="I10" s="656"/>
      <c r="J10" s="207"/>
      <c r="K10" s="207"/>
      <c r="L10" s="207"/>
    </row>
    <row r="11" spans="1:16" ht="33" customHeight="1">
      <c r="A11" s="656"/>
      <c r="B11" s="96" t="s">
        <v>9</v>
      </c>
      <c r="C11" s="79">
        <f>C9+C10</f>
        <v>2159</v>
      </c>
      <c r="D11" s="79">
        <f>D9+D10</f>
        <v>3043</v>
      </c>
      <c r="E11" s="79">
        <f>SUM(E9:E10)</f>
        <v>2523</v>
      </c>
      <c r="F11" s="79">
        <f>SUM(F9:F10)</f>
        <v>2735</v>
      </c>
      <c r="G11" s="79">
        <f>SUM(G9:G10)</f>
        <v>2307</v>
      </c>
      <c r="H11" s="96" t="s">
        <v>8</v>
      </c>
      <c r="I11" s="656"/>
      <c r="J11" s="207"/>
      <c r="K11" s="207"/>
      <c r="L11" s="207"/>
    </row>
    <row r="12" spans="1:16" ht="33" customHeight="1">
      <c r="A12" s="656" t="s">
        <v>588</v>
      </c>
      <c r="B12" s="96" t="s">
        <v>188</v>
      </c>
      <c r="C12" s="82">
        <v>5708</v>
      </c>
      <c r="D12" s="82">
        <v>7275</v>
      </c>
      <c r="E12" s="82">
        <f t="shared" ref="E12:G13" si="0">E6+E9</f>
        <v>5610</v>
      </c>
      <c r="F12" s="82">
        <f t="shared" si="0"/>
        <v>7612</v>
      </c>
      <c r="G12" s="82">
        <f t="shared" si="0"/>
        <v>7021</v>
      </c>
      <c r="H12" s="96" t="s">
        <v>595</v>
      </c>
      <c r="I12" s="656" t="s">
        <v>680</v>
      </c>
      <c r="J12" s="207"/>
      <c r="K12" s="207"/>
    </row>
    <row r="13" spans="1:16" ht="33" customHeight="1">
      <c r="A13" s="656"/>
      <c r="B13" s="96" t="s">
        <v>189</v>
      </c>
      <c r="C13" s="82">
        <v>6313</v>
      </c>
      <c r="D13" s="82">
        <v>7119</v>
      </c>
      <c r="E13" s="82">
        <f t="shared" si="0"/>
        <v>5340</v>
      </c>
      <c r="F13" s="82">
        <f t="shared" si="0"/>
        <v>5841</v>
      </c>
      <c r="G13" s="82">
        <f t="shared" si="0"/>
        <v>4717</v>
      </c>
      <c r="H13" s="96" t="s">
        <v>596</v>
      </c>
      <c r="I13" s="656"/>
      <c r="J13" s="207"/>
      <c r="K13" s="207"/>
    </row>
    <row r="14" spans="1:16" ht="33" customHeight="1">
      <c r="A14" s="656"/>
      <c r="B14" s="96" t="s">
        <v>9</v>
      </c>
      <c r="C14" s="79">
        <f>C12+C13</f>
        <v>12021</v>
      </c>
      <c r="D14" s="79">
        <f>D12+D13</f>
        <v>14394</v>
      </c>
      <c r="E14" s="79">
        <f>SUM(E12:E13)</f>
        <v>10950</v>
      </c>
      <c r="F14" s="79">
        <f>SUM(F12:F13)</f>
        <v>13453</v>
      </c>
      <c r="G14" s="79">
        <f>SUM(G12:G13)</f>
        <v>11738</v>
      </c>
      <c r="H14" s="96" t="s">
        <v>8</v>
      </c>
      <c r="I14" s="656"/>
      <c r="J14" s="207"/>
      <c r="K14" s="207"/>
    </row>
    <row r="15" spans="1:16" ht="33" customHeight="1">
      <c r="A15" s="656" t="s">
        <v>671</v>
      </c>
      <c r="B15" s="96" t="s">
        <v>188</v>
      </c>
      <c r="C15" s="82">
        <v>18016</v>
      </c>
      <c r="D15" s="82">
        <v>15809</v>
      </c>
      <c r="E15" s="82">
        <v>15643</v>
      </c>
      <c r="F15" s="82">
        <v>18266</v>
      </c>
      <c r="G15" s="82">
        <v>17564</v>
      </c>
      <c r="H15" s="96" t="s">
        <v>595</v>
      </c>
      <c r="I15" s="656" t="s">
        <v>185</v>
      </c>
      <c r="K15" s="207"/>
    </row>
    <row r="16" spans="1:16" ht="33" customHeight="1">
      <c r="A16" s="656"/>
      <c r="B16" s="96" t="s">
        <v>189</v>
      </c>
      <c r="C16" s="82">
        <v>2586</v>
      </c>
      <c r="D16" s="82">
        <v>2360</v>
      </c>
      <c r="E16" s="82">
        <v>2332</v>
      </c>
      <c r="F16" s="82">
        <v>2184</v>
      </c>
      <c r="G16" s="82">
        <v>1943</v>
      </c>
      <c r="H16" s="96" t="s">
        <v>596</v>
      </c>
      <c r="I16" s="656"/>
      <c r="K16" s="207"/>
    </row>
    <row r="17" spans="1:19" ht="33" customHeight="1">
      <c r="A17" s="656"/>
      <c r="B17" s="96" t="s">
        <v>9</v>
      </c>
      <c r="C17" s="79">
        <f>C15+C16</f>
        <v>20602</v>
      </c>
      <c r="D17" s="79">
        <f>D15+D16</f>
        <v>18169</v>
      </c>
      <c r="E17" s="79">
        <f>SUM(E15:E16)</f>
        <v>17975</v>
      </c>
      <c r="F17" s="79">
        <f>SUM(F15:F16)</f>
        <v>20450</v>
      </c>
      <c r="G17" s="79">
        <f>SUM(G15:G16)</f>
        <v>19507</v>
      </c>
      <c r="H17" s="96" t="s">
        <v>8</v>
      </c>
      <c r="I17" s="656"/>
      <c r="K17" s="207"/>
    </row>
    <row r="18" spans="1:19" ht="33" customHeight="1">
      <c r="A18" s="656" t="s">
        <v>672</v>
      </c>
      <c r="B18" s="96" t="s">
        <v>188</v>
      </c>
      <c r="C18" s="82">
        <v>198</v>
      </c>
      <c r="D18" s="82">
        <v>204</v>
      </c>
      <c r="E18" s="82">
        <v>234</v>
      </c>
      <c r="F18" s="82">
        <v>219</v>
      </c>
      <c r="G18" s="82">
        <v>221</v>
      </c>
      <c r="H18" s="96" t="s">
        <v>595</v>
      </c>
      <c r="I18" s="656" t="s">
        <v>674</v>
      </c>
      <c r="K18" s="207"/>
    </row>
    <row r="19" spans="1:19" ht="33" customHeight="1">
      <c r="A19" s="656"/>
      <c r="B19" s="96" t="s">
        <v>189</v>
      </c>
      <c r="C19" s="82">
        <v>26</v>
      </c>
      <c r="D19" s="82">
        <v>24</v>
      </c>
      <c r="E19" s="82">
        <v>25</v>
      </c>
      <c r="F19" s="82">
        <v>18</v>
      </c>
      <c r="G19" s="82">
        <v>17</v>
      </c>
      <c r="H19" s="96" t="s">
        <v>596</v>
      </c>
      <c r="I19" s="656"/>
      <c r="K19" s="207"/>
    </row>
    <row r="20" spans="1:19" ht="33" customHeight="1">
      <c r="A20" s="656"/>
      <c r="B20" s="96" t="s">
        <v>9</v>
      </c>
      <c r="C20" s="79">
        <f>C18+C19</f>
        <v>224</v>
      </c>
      <c r="D20" s="79">
        <f>D18+D19</f>
        <v>228</v>
      </c>
      <c r="E20" s="79">
        <f>SUM(E18:E19)</f>
        <v>259</v>
      </c>
      <c r="F20" s="79">
        <f>SUM(F18:F19)</f>
        <v>237</v>
      </c>
      <c r="G20" s="79">
        <f>SUM(G18:G19)</f>
        <v>238</v>
      </c>
      <c r="H20" s="96" t="s">
        <v>8</v>
      </c>
      <c r="I20" s="656"/>
      <c r="K20" s="207"/>
    </row>
    <row r="21" spans="1:19" ht="33" customHeight="1">
      <c r="A21" s="656" t="s">
        <v>673</v>
      </c>
      <c r="B21" s="96" t="s">
        <v>188</v>
      </c>
      <c r="C21" s="82">
        <v>18214</v>
      </c>
      <c r="D21" s="82">
        <v>16013</v>
      </c>
      <c r="E21" s="82">
        <f t="shared" ref="E21:G22" si="1">E15+E18</f>
        <v>15877</v>
      </c>
      <c r="F21" s="82">
        <f t="shared" si="1"/>
        <v>18485</v>
      </c>
      <c r="G21" s="82">
        <f t="shared" si="1"/>
        <v>17785</v>
      </c>
      <c r="H21" s="96" t="s">
        <v>595</v>
      </c>
      <c r="I21" s="656" t="s">
        <v>675</v>
      </c>
      <c r="K21" s="207"/>
    </row>
    <row r="22" spans="1:19" ht="33" customHeight="1">
      <c r="A22" s="656"/>
      <c r="B22" s="96" t="s">
        <v>189</v>
      </c>
      <c r="C22" s="82">
        <v>2612</v>
      </c>
      <c r="D22" s="82">
        <v>2384</v>
      </c>
      <c r="E22" s="82">
        <f t="shared" si="1"/>
        <v>2357</v>
      </c>
      <c r="F22" s="82">
        <f t="shared" si="1"/>
        <v>2202</v>
      </c>
      <c r="G22" s="82">
        <f t="shared" si="1"/>
        <v>1960</v>
      </c>
      <c r="H22" s="96" t="s">
        <v>596</v>
      </c>
      <c r="I22" s="656"/>
      <c r="K22" s="207"/>
    </row>
    <row r="23" spans="1:19" ht="33" customHeight="1">
      <c r="A23" s="656"/>
      <c r="B23" s="96" t="s">
        <v>9</v>
      </c>
      <c r="C23" s="79">
        <f>C21+C22</f>
        <v>20826</v>
      </c>
      <c r="D23" s="79">
        <f>D21+D22</f>
        <v>18397</v>
      </c>
      <c r="E23" s="79">
        <f>SUM(E21:E22)</f>
        <v>18234</v>
      </c>
      <c r="F23" s="79">
        <f>SUM(F21:F22)</f>
        <v>20687</v>
      </c>
      <c r="G23" s="79">
        <f>SUM(G21:G22)</f>
        <v>19745</v>
      </c>
      <c r="H23" s="96" t="s">
        <v>8</v>
      </c>
      <c r="I23" s="656"/>
      <c r="K23" s="207"/>
    </row>
    <row r="24" spans="1:19" ht="33" customHeight="1">
      <c r="A24" s="656" t="s">
        <v>589</v>
      </c>
      <c r="B24" s="96" t="s">
        <v>188</v>
      </c>
      <c r="C24" s="82">
        <v>576</v>
      </c>
      <c r="D24" s="82">
        <v>564</v>
      </c>
      <c r="E24" s="82">
        <v>415</v>
      </c>
      <c r="F24" s="82">
        <v>445</v>
      </c>
      <c r="G24" s="82">
        <v>276</v>
      </c>
      <c r="H24" s="96" t="s">
        <v>595</v>
      </c>
      <c r="I24" s="656" t="s">
        <v>681</v>
      </c>
      <c r="K24" s="207"/>
      <c r="Q24" s="38"/>
      <c r="R24" s="38"/>
      <c r="S24" s="38"/>
    </row>
    <row r="25" spans="1:19" ht="33" customHeight="1">
      <c r="A25" s="656"/>
      <c r="B25" s="96" t="s">
        <v>189</v>
      </c>
      <c r="C25" s="82">
        <v>10</v>
      </c>
      <c r="D25" s="82">
        <v>3</v>
      </c>
      <c r="E25" s="82">
        <v>0</v>
      </c>
      <c r="F25" s="82">
        <v>1</v>
      </c>
      <c r="G25" s="82">
        <v>0</v>
      </c>
      <c r="H25" s="96" t="s">
        <v>596</v>
      </c>
      <c r="I25" s="656"/>
      <c r="K25" s="207"/>
    </row>
    <row r="26" spans="1:19" ht="33" customHeight="1">
      <c r="A26" s="656"/>
      <c r="B26" s="96" t="s">
        <v>9</v>
      </c>
      <c r="C26" s="79">
        <f>C24+C25</f>
        <v>586</v>
      </c>
      <c r="D26" s="79">
        <f>D24+D25</f>
        <v>567</v>
      </c>
      <c r="E26" s="79">
        <f>SUM(E24:E25)</f>
        <v>415</v>
      </c>
      <c r="F26" s="79">
        <f>SUM(F24:F25)</f>
        <v>446</v>
      </c>
      <c r="G26" s="79">
        <f>SUM(G24:G25)</f>
        <v>276</v>
      </c>
      <c r="H26" s="96" t="s">
        <v>8</v>
      </c>
      <c r="I26" s="656"/>
      <c r="K26" s="207"/>
    </row>
    <row r="27" spans="1:19" ht="33" customHeight="1">
      <c r="A27" s="656" t="s">
        <v>184</v>
      </c>
      <c r="B27" s="96" t="s">
        <v>188</v>
      </c>
      <c r="C27" s="82">
        <v>14442</v>
      </c>
      <c r="D27" s="82">
        <v>13914</v>
      </c>
      <c r="E27" s="82">
        <v>11321</v>
      </c>
      <c r="F27" s="82">
        <v>14001</v>
      </c>
      <c r="G27" s="82">
        <v>13226</v>
      </c>
      <c r="H27" s="96" t="s">
        <v>595</v>
      </c>
      <c r="I27" s="656" t="s">
        <v>682</v>
      </c>
      <c r="K27" s="207"/>
      <c r="Q27" s="38"/>
      <c r="R27" s="38"/>
      <c r="S27" s="38"/>
    </row>
    <row r="28" spans="1:19" ht="33" customHeight="1">
      <c r="A28" s="656"/>
      <c r="B28" s="96" t="s">
        <v>189</v>
      </c>
      <c r="C28" s="82">
        <v>122</v>
      </c>
      <c r="D28" s="82">
        <v>145</v>
      </c>
      <c r="E28" s="82">
        <v>72</v>
      </c>
      <c r="F28" s="82">
        <v>50</v>
      </c>
      <c r="G28" s="82">
        <v>99</v>
      </c>
      <c r="H28" s="96" t="s">
        <v>596</v>
      </c>
      <c r="I28" s="656"/>
      <c r="K28" s="207"/>
    </row>
    <row r="29" spans="1:19" ht="33" customHeight="1">
      <c r="A29" s="656"/>
      <c r="B29" s="96" t="s">
        <v>9</v>
      </c>
      <c r="C29" s="79">
        <f>C27+C28</f>
        <v>14564</v>
      </c>
      <c r="D29" s="79">
        <f>D27+D28</f>
        <v>14059</v>
      </c>
      <c r="E29" s="79">
        <f>SUM(E27:E28)</f>
        <v>11393</v>
      </c>
      <c r="F29" s="79">
        <f>SUM(F27:F28)</f>
        <v>14051</v>
      </c>
      <c r="G29" s="79">
        <f>SUM(G27:G28)</f>
        <v>13325</v>
      </c>
      <c r="H29" s="96" t="s">
        <v>8</v>
      </c>
      <c r="I29" s="656"/>
      <c r="K29" s="207"/>
    </row>
  </sheetData>
  <mergeCells count="24">
    <mergeCell ref="A24:A26"/>
    <mergeCell ref="I24:I26"/>
    <mergeCell ref="A27:A29"/>
    <mergeCell ref="I27:I29"/>
    <mergeCell ref="A15:A17"/>
    <mergeCell ref="I15:I17"/>
    <mergeCell ref="A18:A20"/>
    <mergeCell ref="I18:I20"/>
    <mergeCell ref="A21:A23"/>
    <mergeCell ref="I21:I23"/>
    <mergeCell ref="A6:A8"/>
    <mergeCell ref="I6:I8"/>
    <mergeCell ref="A9:A11"/>
    <mergeCell ref="I9:I11"/>
    <mergeCell ref="A12:A14"/>
    <mergeCell ref="I12:I14"/>
    <mergeCell ref="A1:I1"/>
    <mergeCell ref="A2:I2"/>
    <mergeCell ref="A3:C3"/>
    <mergeCell ref="D3:I3"/>
    <mergeCell ref="A4:A5"/>
    <mergeCell ref="B4:B5"/>
    <mergeCell ref="H4:H5"/>
    <mergeCell ref="I4:I5"/>
  </mergeCells>
  <printOptions horizontalCentered="1" verticalCentered="1"/>
  <pageMargins left="0.15748000000000001" right="0.15748031496063" top="0.57480314960629997" bottom="0.57480315000000004" header="0.5" footer="0.5"/>
  <pageSetup paperSize="9" scale="77"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4"/>
  <sheetViews>
    <sheetView showGridLines="0" rightToLeft="1" zoomScale="85" zoomScaleNormal="100" workbookViewId="0">
      <selection activeCell="E4" sqref="E4"/>
    </sheetView>
  </sheetViews>
  <sheetFormatPr defaultColWidth="8.85546875" defaultRowHeight="12.75"/>
  <cols>
    <col min="1" max="1" width="21.7109375" style="3" customWidth="1"/>
    <col min="2" max="2" width="22.140625" style="3" customWidth="1"/>
    <col min="3" max="7" width="11.7109375" style="3" customWidth="1"/>
    <col min="8" max="8" width="16.7109375" style="3" bestFit="1" customWidth="1"/>
    <col min="9" max="9" width="21.7109375" style="3" customWidth="1"/>
    <col min="10" max="253" width="8.85546875" style="3"/>
    <col min="254" max="254" width="12.85546875" style="3" customWidth="1"/>
    <col min="255" max="255" width="11.7109375" style="3" customWidth="1"/>
    <col min="256" max="260" width="9.28515625" style="3" customWidth="1"/>
    <col min="261" max="509" width="8.85546875" style="3"/>
    <col min="510" max="510" width="12.85546875" style="3" customWidth="1"/>
    <col min="511" max="511" width="11.7109375" style="3" customWidth="1"/>
    <col min="512" max="516" width="9.28515625" style="3" customWidth="1"/>
    <col min="517" max="765" width="8.85546875" style="3"/>
    <col min="766" max="766" width="12.85546875" style="3" customWidth="1"/>
    <col min="767" max="767" width="11.7109375" style="3" customWidth="1"/>
    <col min="768" max="772" width="9.28515625" style="3" customWidth="1"/>
    <col min="773" max="1021" width="8.85546875" style="3"/>
    <col min="1022" max="1022" width="12.85546875" style="3" customWidth="1"/>
    <col min="1023" max="1023" width="11.7109375" style="3" customWidth="1"/>
    <col min="1024" max="1028" width="9.28515625" style="3" customWidth="1"/>
    <col min="1029" max="1277" width="8.85546875" style="3"/>
    <col min="1278" max="1278" width="12.85546875" style="3" customWidth="1"/>
    <col min="1279" max="1279" width="11.7109375" style="3" customWidth="1"/>
    <col min="1280" max="1284" width="9.28515625" style="3" customWidth="1"/>
    <col min="1285" max="1533" width="8.85546875" style="3"/>
    <col min="1534" max="1534" width="12.85546875" style="3" customWidth="1"/>
    <col min="1535" max="1535" width="11.7109375" style="3" customWidth="1"/>
    <col min="1536" max="1540" width="9.28515625" style="3" customWidth="1"/>
    <col min="1541" max="1789" width="8.85546875" style="3"/>
    <col min="1790" max="1790" width="12.85546875" style="3" customWidth="1"/>
    <col min="1791" max="1791" width="11.7109375" style="3" customWidth="1"/>
    <col min="1792" max="1796" width="9.28515625" style="3" customWidth="1"/>
    <col min="1797" max="2045" width="8.85546875" style="3"/>
    <col min="2046" max="2046" width="12.85546875" style="3" customWidth="1"/>
    <col min="2047" max="2047" width="11.7109375" style="3" customWidth="1"/>
    <col min="2048" max="2052" width="9.28515625" style="3" customWidth="1"/>
    <col min="2053" max="2301" width="8.85546875" style="3"/>
    <col min="2302" max="2302" width="12.85546875" style="3" customWidth="1"/>
    <col min="2303" max="2303" width="11.7109375" style="3" customWidth="1"/>
    <col min="2304" max="2308" width="9.28515625" style="3" customWidth="1"/>
    <col min="2309" max="2557" width="8.85546875" style="3"/>
    <col min="2558" max="2558" width="12.85546875" style="3" customWidth="1"/>
    <col min="2559" max="2559" width="11.7109375" style="3" customWidth="1"/>
    <col min="2560" max="2564" width="9.28515625" style="3" customWidth="1"/>
    <col min="2565" max="2813" width="8.85546875" style="3"/>
    <col min="2814" max="2814" width="12.85546875" style="3" customWidth="1"/>
    <col min="2815" max="2815" width="11.7109375" style="3" customWidth="1"/>
    <col min="2816" max="2820" width="9.28515625" style="3" customWidth="1"/>
    <col min="2821" max="3069" width="8.85546875" style="3"/>
    <col min="3070" max="3070" width="12.85546875" style="3" customWidth="1"/>
    <col min="3071" max="3071" width="11.7109375" style="3" customWidth="1"/>
    <col min="3072" max="3076" width="9.28515625" style="3" customWidth="1"/>
    <col min="3077" max="3325" width="8.85546875" style="3"/>
    <col min="3326" max="3326" width="12.85546875" style="3" customWidth="1"/>
    <col min="3327" max="3327" width="11.7109375" style="3" customWidth="1"/>
    <col min="3328" max="3332" width="9.28515625" style="3" customWidth="1"/>
    <col min="3333" max="3581" width="8.85546875" style="3"/>
    <col min="3582" max="3582" width="12.85546875" style="3" customWidth="1"/>
    <col min="3583" max="3583" width="11.7109375" style="3" customWidth="1"/>
    <col min="3584" max="3588" width="9.28515625" style="3" customWidth="1"/>
    <col min="3589" max="3837" width="8.85546875" style="3"/>
    <col min="3838" max="3838" width="12.85546875" style="3" customWidth="1"/>
    <col min="3839" max="3839" width="11.7109375" style="3" customWidth="1"/>
    <col min="3840" max="3844" width="9.28515625" style="3" customWidth="1"/>
    <col min="3845" max="4093" width="8.85546875" style="3"/>
    <col min="4094" max="4094" width="12.85546875" style="3" customWidth="1"/>
    <col min="4095" max="4095" width="11.7109375" style="3" customWidth="1"/>
    <col min="4096" max="4100" width="9.28515625" style="3" customWidth="1"/>
    <col min="4101" max="4349" width="8.85546875" style="3"/>
    <col min="4350" max="4350" width="12.85546875" style="3" customWidth="1"/>
    <col min="4351" max="4351" width="11.7109375" style="3" customWidth="1"/>
    <col min="4352" max="4356" width="9.28515625" style="3" customWidth="1"/>
    <col min="4357" max="4605" width="8.85546875" style="3"/>
    <col min="4606" max="4606" width="12.85546875" style="3" customWidth="1"/>
    <col min="4607" max="4607" width="11.7109375" style="3" customWidth="1"/>
    <col min="4608" max="4612" width="9.28515625" style="3" customWidth="1"/>
    <col min="4613" max="4861" width="8.85546875" style="3"/>
    <col min="4862" max="4862" width="12.85546875" style="3" customWidth="1"/>
    <col min="4863" max="4863" width="11.7109375" style="3" customWidth="1"/>
    <col min="4864" max="4868" width="9.28515625" style="3" customWidth="1"/>
    <col min="4869" max="5117" width="8.85546875" style="3"/>
    <col min="5118" max="5118" width="12.85546875" style="3" customWidth="1"/>
    <col min="5119" max="5119" width="11.7109375" style="3" customWidth="1"/>
    <col min="5120" max="5124" width="9.28515625" style="3" customWidth="1"/>
    <col min="5125" max="5373" width="8.85546875" style="3"/>
    <col min="5374" max="5374" width="12.85546875" style="3" customWidth="1"/>
    <col min="5375" max="5375" width="11.7109375" style="3" customWidth="1"/>
    <col min="5376" max="5380" width="9.28515625" style="3" customWidth="1"/>
    <col min="5381" max="5629" width="8.85546875" style="3"/>
    <col min="5630" max="5630" width="12.85546875" style="3" customWidth="1"/>
    <col min="5631" max="5631" width="11.7109375" style="3" customWidth="1"/>
    <col min="5632" max="5636" width="9.28515625" style="3" customWidth="1"/>
    <col min="5637" max="5885" width="8.85546875" style="3"/>
    <col min="5886" max="5886" width="12.85546875" style="3" customWidth="1"/>
    <col min="5887" max="5887" width="11.7109375" style="3" customWidth="1"/>
    <col min="5888" max="5892" width="9.28515625" style="3" customWidth="1"/>
    <col min="5893" max="6141" width="8.85546875" style="3"/>
    <col min="6142" max="6142" width="12.85546875" style="3" customWidth="1"/>
    <col min="6143" max="6143" width="11.7109375" style="3" customWidth="1"/>
    <col min="6144" max="6148" width="9.28515625" style="3" customWidth="1"/>
    <col min="6149" max="6397" width="8.85546875" style="3"/>
    <col min="6398" max="6398" width="12.85546875" style="3" customWidth="1"/>
    <col min="6399" max="6399" width="11.7109375" style="3" customWidth="1"/>
    <col min="6400" max="6404" width="9.28515625" style="3" customWidth="1"/>
    <col min="6405" max="6653" width="8.85546875" style="3"/>
    <col min="6654" max="6654" width="12.85546875" style="3" customWidth="1"/>
    <col min="6655" max="6655" width="11.7109375" style="3" customWidth="1"/>
    <col min="6656" max="6660" width="9.28515625" style="3" customWidth="1"/>
    <col min="6661" max="6909" width="8.85546875" style="3"/>
    <col min="6910" max="6910" width="12.85546875" style="3" customWidth="1"/>
    <col min="6911" max="6911" width="11.7109375" style="3" customWidth="1"/>
    <col min="6912" max="6916" width="9.28515625" style="3" customWidth="1"/>
    <col min="6917" max="7165" width="8.85546875" style="3"/>
    <col min="7166" max="7166" width="12.85546875" style="3" customWidth="1"/>
    <col min="7167" max="7167" width="11.7109375" style="3" customWidth="1"/>
    <col min="7168" max="7172" width="9.28515625" style="3" customWidth="1"/>
    <col min="7173" max="7421" width="8.85546875" style="3"/>
    <col min="7422" max="7422" width="12.85546875" style="3" customWidth="1"/>
    <col min="7423" max="7423" width="11.7109375" style="3" customWidth="1"/>
    <col min="7424" max="7428" width="9.28515625" style="3" customWidth="1"/>
    <col min="7429" max="7677" width="8.85546875" style="3"/>
    <col min="7678" max="7678" width="12.85546875" style="3" customWidth="1"/>
    <col min="7679" max="7679" width="11.7109375" style="3" customWidth="1"/>
    <col min="7680" max="7684" width="9.28515625" style="3" customWidth="1"/>
    <col min="7685" max="7933" width="8.85546875" style="3"/>
    <col min="7934" max="7934" width="12.85546875" style="3" customWidth="1"/>
    <col min="7935" max="7935" width="11.7109375" style="3" customWidth="1"/>
    <col min="7936" max="7940" width="9.28515625" style="3" customWidth="1"/>
    <col min="7941" max="8189" width="8.85546875" style="3"/>
    <col min="8190" max="8190" width="12.85546875" style="3" customWidth="1"/>
    <col min="8191" max="8191" width="11.7109375" style="3" customWidth="1"/>
    <col min="8192" max="8196" width="9.28515625" style="3" customWidth="1"/>
    <col min="8197" max="8445" width="8.85546875" style="3"/>
    <col min="8446" max="8446" width="12.85546875" style="3" customWidth="1"/>
    <col min="8447" max="8447" width="11.7109375" style="3" customWidth="1"/>
    <col min="8448" max="8452" width="9.28515625" style="3" customWidth="1"/>
    <col min="8453" max="8701" width="8.85546875" style="3"/>
    <col min="8702" max="8702" width="12.85546875" style="3" customWidth="1"/>
    <col min="8703" max="8703" width="11.7109375" style="3" customWidth="1"/>
    <col min="8704" max="8708" width="9.28515625" style="3" customWidth="1"/>
    <col min="8709" max="8957" width="8.85546875" style="3"/>
    <col min="8958" max="8958" width="12.85546875" style="3" customWidth="1"/>
    <col min="8959" max="8959" width="11.7109375" style="3" customWidth="1"/>
    <col min="8960" max="8964" width="9.28515625" style="3" customWidth="1"/>
    <col min="8965" max="9213" width="8.85546875" style="3"/>
    <col min="9214" max="9214" width="12.85546875" style="3" customWidth="1"/>
    <col min="9215" max="9215" width="11.7109375" style="3" customWidth="1"/>
    <col min="9216" max="9220" width="9.28515625" style="3" customWidth="1"/>
    <col min="9221" max="9469" width="8.85546875" style="3"/>
    <col min="9470" max="9470" width="12.85546875" style="3" customWidth="1"/>
    <col min="9471" max="9471" width="11.7109375" style="3" customWidth="1"/>
    <col min="9472" max="9476" width="9.28515625" style="3" customWidth="1"/>
    <col min="9477" max="9725" width="8.85546875" style="3"/>
    <col min="9726" max="9726" width="12.85546875" style="3" customWidth="1"/>
    <col min="9727" max="9727" width="11.7109375" style="3" customWidth="1"/>
    <col min="9728" max="9732" width="9.28515625" style="3" customWidth="1"/>
    <col min="9733" max="9981" width="8.85546875" style="3"/>
    <col min="9982" max="9982" width="12.85546875" style="3" customWidth="1"/>
    <col min="9983" max="9983" width="11.7109375" style="3" customWidth="1"/>
    <col min="9984" max="9988" width="9.28515625" style="3" customWidth="1"/>
    <col min="9989" max="10237" width="8.85546875" style="3"/>
    <col min="10238" max="10238" width="12.85546875" style="3" customWidth="1"/>
    <col min="10239" max="10239" width="11.7109375" style="3" customWidth="1"/>
    <col min="10240" max="10244" width="9.28515625" style="3" customWidth="1"/>
    <col min="10245" max="10493" width="8.85546875" style="3"/>
    <col min="10494" max="10494" width="12.85546875" style="3" customWidth="1"/>
    <col min="10495" max="10495" width="11.7109375" style="3" customWidth="1"/>
    <col min="10496" max="10500" width="9.28515625" style="3" customWidth="1"/>
    <col min="10501" max="10749" width="8.85546875" style="3"/>
    <col min="10750" max="10750" width="12.85546875" style="3" customWidth="1"/>
    <col min="10751" max="10751" width="11.7109375" style="3" customWidth="1"/>
    <col min="10752" max="10756" width="9.28515625" style="3" customWidth="1"/>
    <col min="10757" max="11005" width="8.85546875" style="3"/>
    <col min="11006" max="11006" width="12.85546875" style="3" customWidth="1"/>
    <col min="11007" max="11007" width="11.7109375" style="3" customWidth="1"/>
    <col min="11008" max="11012" width="9.28515625" style="3" customWidth="1"/>
    <col min="11013" max="11261" width="8.85546875" style="3"/>
    <col min="11262" max="11262" width="12.85546875" style="3" customWidth="1"/>
    <col min="11263" max="11263" width="11.7109375" style="3" customWidth="1"/>
    <col min="11264" max="11268" width="9.28515625" style="3" customWidth="1"/>
    <col min="11269" max="11517" width="8.85546875" style="3"/>
    <col min="11518" max="11518" width="12.85546875" style="3" customWidth="1"/>
    <col min="11519" max="11519" width="11.7109375" style="3" customWidth="1"/>
    <col min="11520" max="11524" width="9.28515625" style="3" customWidth="1"/>
    <col min="11525" max="11773" width="8.85546875" style="3"/>
    <col min="11774" max="11774" width="12.85546875" style="3" customWidth="1"/>
    <col min="11775" max="11775" width="11.7109375" style="3" customWidth="1"/>
    <col min="11776" max="11780" width="9.28515625" style="3" customWidth="1"/>
    <col min="11781" max="12029" width="8.85546875" style="3"/>
    <col min="12030" max="12030" width="12.85546875" style="3" customWidth="1"/>
    <col min="12031" max="12031" width="11.7109375" style="3" customWidth="1"/>
    <col min="12032" max="12036" width="9.28515625" style="3" customWidth="1"/>
    <col min="12037" max="12285" width="8.85546875" style="3"/>
    <col min="12286" max="12286" width="12.85546875" style="3" customWidth="1"/>
    <col min="12287" max="12287" width="11.7109375" style="3" customWidth="1"/>
    <col min="12288" max="12292" width="9.28515625" style="3" customWidth="1"/>
    <col min="12293" max="12541" width="8.85546875" style="3"/>
    <col min="12542" max="12542" width="12.85546875" style="3" customWidth="1"/>
    <col min="12543" max="12543" width="11.7109375" style="3" customWidth="1"/>
    <col min="12544" max="12548" width="9.28515625" style="3" customWidth="1"/>
    <col min="12549" max="12797" width="8.85546875" style="3"/>
    <col min="12798" max="12798" width="12.85546875" style="3" customWidth="1"/>
    <col min="12799" max="12799" width="11.7109375" style="3" customWidth="1"/>
    <col min="12800" max="12804" width="9.28515625" style="3" customWidth="1"/>
    <col min="12805" max="13053" width="8.85546875" style="3"/>
    <col min="13054" max="13054" width="12.85546875" style="3" customWidth="1"/>
    <col min="13055" max="13055" width="11.7109375" style="3" customWidth="1"/>
    <col min="13056" max="13060" width="9.28515625" style="3" customWidth="1"/>
    <col min="13061" max="13309" width="8.85546875" style="3"/>
    <col min="13310" max="13310" width="12.85546875" style="3" customWidth="1"/>
    <col min="13311" max="13311" width="11.7109375" style="3" customWidth="1"/>
    <col min="13312" max="13316" width="9.28515625" style="3" customWidth="1"/>
    <col min="13317" max="13565" width="8.85546875" style="3"/>
    <col min="13566" max="13566" width="12.85546875" style="3" customWidth="1"/>
    <col min="13567" max="13567" width="11.7109375" style="3" customWidth="1"/>
    <col min="13568" max="13572" width="9.28515625" style="3" customWidth="1"/>
    <col min="13573" max="13821" width="8.85546875" style="3"/>
    <col min="13822" max="13822" width="12.85546875" style="3" customWidth="1"/>
    <col min="13823" max="13823" width="11.7109375" style="3" customWidth="1"/>
    <col min="13824" max="13828" width="9.28515625" style="3" customWidth="1"/>
    <col min="13829" max="14077" width="8.85546875" style="3"/>
    <col min="14078" max="14078" width="12.85546875" style="3" customWidth="1"/>
    <col min="14079" max="14079" width="11.7109375" style="3" customWidth="1"/>
    <col min="14080" max="14084" width="9.28515625" style="3" customWidth="1"/>
    <col min="14085" max="14333" width="8.85546875" style="3"/>
    <col min="14334" max="14334" width="12.85546875" style="3" customWidth="1"/>
    <col min="14335" max="14335" width="11.7109375" style="3" customWidth="1"/>
    <col min="14336" max="14340" width="9.28515625" style="3" customWidth="1"/>
    <col min="14341" max="14589" width="8.85546875" style="3"/>
    <col min="14590" max="14590" width="12.85546875" style="3" customWidth="1"/>
    <col min="14591" max="14591" width="11.7109375" style="3" customWidth="1"/>
    <col min="14592" max="14596" width="9.28515625" style="3" customWidth="1"/>
    <col min="14597" max="14845" width="8.85546875" style="3"/>
    <col min="14846" max="14846" width="12.85546875" style="3" customWidth="1"/>
    <col min="14847" max="14847" width="11.7109375" style="3" customWidth="1"/>
    <col min="14848" max="14852" width="9.28515625" style="3" customWidth="1"/>
    <col min="14853" max="15101" width="8.85546875" style="3"/>
    <col min="15102" max="15102" width="12.85546875" style="3" customWidth="1"/>
    <col min="15103" max="15103" width="11.7109375" style="3" customWidth="1"/>
    <col min="15104" max="15108" width="9.28515625" style="3" customWidth="1"/>
    <col min="15109" max="15357" width="8.85546875" style="3"/>
    <col min="15358" max="15358" width="12.85546875" style="3" customWidth="1"/>
    <col min="15359" max="15359" width="11.7109375" style="3" customWidth="1"/>
    <col min="15360" max="15364" width="9.28515625" style="3" customWidth="1"/>
    <col min="15365" max="15613" width="8.85546875" style="3"/>
    <col min="15614" max="15614" width="12.85546875" style="3" customWidth="1"/>
    <col min="15615" max="15615" width="11.7109375" style="3" customWidth="1"/>
    <col min="15616" max="15620" width="9.28515625" style="3" customWidth="1"/>
    <col min="15621" max="15869" width="8.85546875" style="3"/>
    <col min="15870" max="15870" width="12.85546875" style="3" customWidth="1"/>
    <col min="15871" max="15871" width="11.7109375" style="3" customWidth="1"/>
    <col min="15872" max="15876" width="9.28515625" style="3" customWidth="1"/>
    <col min="15877" max="16125" width="8.85546875" style="3"/>
    <col min="16126" max="16126" width="12.85546875" style="3" customWidth="1"/>
    <col min="16127" max="16127" width="11.7109375" style="3" customWidth="1"/>
    <col min="16128" max="16132" width="9.28515625" style="3" customWidth="1"/>
    <col min="16133" max="16384" width="8.85546875" style="3"/>
  </cols>
  <sheetData>
    <row r="1" spans="1:9" ht="48" customHeight="1">
      <c r="A1" s="759" t="s">
        <v>310</v>
      </c>
      <c r="B1" s="759"/>
      <c r="C1" s="759"/>
      <c r="D1" s="759"/>
      <c r="E1" s="759"/>
      <c r="F1" s="759"/>
      <c r="G1" s="759"/>
      <c r="H1" s="759"/>
      <c r="I1" s="759"/>
    </row>
    <row r="2" spans="1:9" ht="72" customHeight="1">
      <c r="A2" s="659" t="s">
        <v>1167</v>
      </c>
      <c r="B2" s="659"/>
      <c r="C2" s="659"/>
      <c r="D2" s="659"/>
      <c r="E2" s="659"/>
      <c r="F2" s="659"/>
      <c r="G2" s="659"/>
      <c r="H2" s="659"/>
      <c r="I2" s="659"/>
    </row>
    <row r="3" spans="1:9" ht="23.25">
      <c r="A3" s="569" t="s">
        <v>1557</v>
      </c>
      <c r="B3" s="569"/>
      <c r="C3" s="569"/>
      <c r="D3" s="595"/>
      <c r="E3" s="586" t="s">
        <v>357</v>
      </c>
      <c r="F3" s="570"/>
      <c r="G3" s="570"/>
      <c r="H3" s="570"/>
      <c r="I3" s="570"/>
    </row>
    <row r="4" spans="1:9" ht="35.25" customHeight="1">
      <c r="A4" s="667" t="s">
        <v>232</v>
      </c>
      <c r="B4" s="667" t="s">
        <v>193</v>
      </c>
      <c r="C4" s="367" t="s">
        <v>669</v>
      </c>
      <c r="D4" s="367"/>
      <c r="E4" s="367"/>
      <c r="F4" s="367"/>
      <c r="G4" s="367" t="s">
        <v>18</v>
      </c>
      <c r="H4" s="760" t="s">
        <v>192</v>
      </c>
      <c r="I4" s="667" t="s">
        <v>231</v>
      </c>
    </row>
    <row r="5" spans="1:9" ht="39.75" customHeight="1">
      <c r="A5" s="668"/>
      <c r="B5" s="668"/>
      <c r="C5" s="290" t="s">
        <v>577</v>
      </c>
      <c r="D5" s="290" t="s">
        <v>578</v>
      </c>
      <c r="E5" s="219" t="s">
        <v>670</v>
      </c>
      <c r="F5" s="219" t="s">
        <v>858</v>
      </c>
      <c r="G5" s="219" t="s">
        <v>1180</v>
      </c>
      <c r="H5" s="760"/>
      <c r="I5" s="668"/>
    </row>
    <row r="6" spans="1:9" ht="30" customHeight="1">
      <c r="A6" s="761" t="s">
        <v>308</v>
      </c>
      <c r="B6" s="205" t="s">
        <v>188</v>
      </c>
      <c r="C6" s="82">
        <v>1014</v>
      </c>
      <c r="D6" s="82">
        <v>1181</v>
      </c>
      <c r="E6" s="82">
        <v>736</v>
      </c>
      <c r="F6" s="82">
        <v>1270</v>
      </c>
      <c r="G6" s="82">
        <v>1259</v>
      </c>
      <c r="H6" s="205" t="s">
        <v>595</v>
      </c>
      <c r="I6" s="761" t="s">
        <v>307</v>
      </c>
    </row>
    <row r="7" spans="1:9" ht="30" customHeight="1">
      <c r="A7" s="762"/>
      <c r="B7" s="205" t="s">
        <v>189</v>
      </c>
      <c r="C7" s="82">
        <v>1762</v>
      </c>
      <c r="D7" s="82">
        <v>2039</v>
      </c>
      <c r="E7" s="82">
        <v>1580</v>
      </c>
      <c r="F7" s="82">
        <v>1668</v>
      </c>
      <c r="G7" s="82">
        <v>1367</v>
      </c>
      <c r="H7" s="205" t="s">
        <v>596</v>
      </c>
      <c r="I7" s="762"/>
    </row>
    <row r="8" spans="1:9" ht="30" customHeight="1">
      <c r="A8" s="763"/>
      <c r="B8" s="205" t="s">
        <v>9</v>
      </c>
      <c r="C8" s="79">
        <v>2776</v>
      </c>
      <c r="D8" s="79">
        <v>3220</v>
      </c>
      <c r="E8" s="79">
        <f>SUM(E6:E7)</f>
        <v>2316</v>
      </c>
      <c r="F8" s="79">
        <f>SUM(F6:F7)</f>
        <v>2938</v>
      </c>
      <c r="G8" s="79">
        <f>SUM(G6:G7)</f>
        <v>2626</v>
      </c>
      <c r="H8" s="205" t="s">
        <v>8</v>
      </c>
      <c r="I8" s="763"/>
    </row>
    <row r="9" spans="1:9" ht="30" customHeight="1">
      <c r="A9" s="761" t="s">
        <v>306</v>
      </c>
      <c r="B9" s="205" t="s">
        <v>188</v>
      </c>
      <c r="C9" s="82">
        <v>2131</v>
      </c>
      <c r="D9" s="82">
        <v>2968</v>
      </c>
      <c r="E9" s="82">
        <v>2510</v>
      </c>
      <c r="F9" s="82">
        <v>2723</v>
      </c>
      <c r="G9" s="82">
        <v>2275</v>
      </c>
      <c r="H9" s="205" t="s">
        <v>595</v>
      </c>
      <c r="I9" s="764" t="s">
        <v>141</v>
      </c>
    </row>
    <row r="10" spans="1:9" ht="30" customHeight="1">
      <c r="A10" s="762"/>
      <c r="B10" s="205" t="s">
        <v>189</v>
      </c>
      <c r="C10" s="82">
        <v>28</v>
      </c>
      <c r="D10" s="82">
        <v>75</v>
      </c>
      <c r="E10" s="82">
        <v>13</v>
      </c>
      <c r="F10" s="82">
        <v>12</v>
      </c>
      <c r="G10" s="82">
        <v>32</v>
      </c>
      <c r="H10" s="205" t="s">
        <v>596</v>
      </c>
      <c r="I10" s="765"/>
    </row>
    <row r="11" spans="1:9" ht="30" customHeight="1">
      <c r="A11" s="763"/>
      <c r="B11" s="205" t="s">
        <v>9</v>
      </c>
      <c r="C11" s="79">
        <v>2159</v>
      </c>
      <c r="D11" s="79">
        <v>3043</v>
      </c>
      <c r="E11" s="79">
        <f>SUM(E9:E10)</f>
        <v>2523</v>
      </c>
      <c r="F11" s="79">
        <f>SUM(F9:F10)</f>
        <v>2735</v>
      </c>
      <c r="G11" s="79">
        <f>SUM(G9:G10)</f>
        <v>2307</v>
      </c>
      <c r="H11" s="205" t="s">
        <v>8</v>
      </c>
      <c r="I11" s="766"/>
    </row>
    <row r="12" spans="1:9" ht="30" customHeight="1">
      <c r="A12" s="761" t="s">
        <v>122</v>
      </c>
      <c r="B12" s="205" t="s">
        <v>188</v>
      </c>
      <c r="C12" s="82">
        <v>42</v>
      </c>
      <c r="D12" s="82">
        <v>40</v>
      </c>
      <c r="E12" s="82">
        <v>44</v>
      </c>
      <c r="F12" s="82">
        <v>65</v>
      </c>
      <c r="G12" s="82">
        <v>72</v>
      </c>
      <c r="H12" s="205" t="s">
        <v>595</v>
      </c>
      <c r="I12" s="764" t="s">
        <v>121</v>
      </c>
    </row>
    <row r="13" spans="1:9" ht="30" customHeight="1">
      <c r="A13" s="762"/>
      <c r="B13" s="205" t="s">
        <v>189</v>
      </c>
      <c r="C13" s="82">
        <v>158</v>
      </c>
      <c r="D13" s="82">
        <v>195</v>
      </c>
      <c r="E13" s="82">
        <v>129</v>
      </c>
      <c r="F13" s="82">
        <v>137</v>
      </c>
      <c r="G13" s="82">
        <v>101</v>
      </c>
      <c r="H13" s="205" t="s">
        <v>596</v>
      </c>
      <c r="I13" s="765"/>
    </row>
    <row r="14" spans="1:9" ht="30" customHeight="1">
      <c r="A14" s="763"/>
      <c r="B14" s="205" t="s">
        <v>9</v>
      </c>
      <c r="C14" s="79">
        <v>200</v>
      </c>
      <c r="D14" s="79">
        <v>235</v>
      </c>
      <c r="E14" s="79">
        <f>SUM(E12:E13)</f>
        <v>173</v>
      </c>
      <c r="F14" s="79">
        <f>SUM(F12:F13)</f>
        <v>202</v>
      </c>
      <c r="G14" s="79">
        <f>SUM(G12:G13)</f>
        <v>173</v>
      </c>
      <c r="H14" s="205" t="s">
        <v>8</v>
      </c>
      <c r="I14" s="766"/>
    </row>
    <row r="15" spans="1:9" ht="30" customHeight="1">
      <c r="A15" s="761" t="s">
        <v>305</v>
      </c>
      <c r="B15" s="205" t="s">
        <v>188</v>
      </c>
      <c r="C15" s="82">
        <v>70</v>
      </c>
      <c r="D15" s="82">
        <v>82</v>
      </c>
      <c r="E15" s="82">
        <v>65</v>
      </c>
      <c r="F15" s="82">
        <v>98</v>
      </c>
      <c r="G15" s="82">
        <v>98</v>
      </c>
      <c r="H15" s="205" t="s">
        <v>595</v>
      </c>
      <c r="I15" s="764" t="s">
        <v>263</v>
      </c>
    </row>
    <row r="16" spans="1:9" ht="30" customHeight="1">
      <c r="A16" s="762"/>
      <c r="B16" s="205" t="s">
        <v>189</v>
      </c>
      <c r="C16" s="82">
        <v>181</v>
      </c>
      <c r="D16" s="82">
        <v>205</v>
      </c>
      <c r="E16" s="82">
        <v>188</v>
      </c>
      <c r="F16" s="82">
        <v>220</v>
      </c>
      <c r="G16" s="82">
        <v>220</v>
      </c>
      <c r="H16" s="205" t="s">
        <v>596</v>
      </c>
      <c r="I16" s="765"/>
    </row>
    <row r="17" spans="1:9" ht="30" customHeight="1">
      <c r="A17" s="763"/>
      <c r="B17" s="205" t="s">
        <v>9</v>
      </c>
      <c r="C17" s="79">
        <v>251</v>
      </c>
      <c r="D17" s="79">
        <v>287</v>
      </c>
      <c r="E17" s="79">
        <f>SUM(E15:E16)</f>
        <v>253</v>
      </c>
      <c r="F17" s="79">
        <f>SUM(F15:F16)</f>
        <v>318</v>
      </c>
      <c r="G17" s="79">
        <f>SUM(G15:G16)</f>
        <v>318</v>
      </c>
      <c r="H17" s="205" t="s">
        <v>8</v>
      </c>
      <c r="I17" s="766"/>
    </row>
    <row r="18" spans="1:9" ht="30" customHeight="1">
      <c r="A18" s="761" t="s">
        <v>95</v>
      </c>
      <c r="B18" s="205" t="s">
        <v>188</v>
      </c>
      <c r="C18" s="82">
        <v>1896</v>
      </c>
      <c r="D18" s="82">
        <v>2556</v>
      </c>
      <c r="E18" s="82">
        <v>1580</v>
      </c>
      <c r="F18" s="82">
        <v>2624</v>
      </c>
      <c r="G18" s="82">
        <v>2476</v>
      </c>
      <c r="H18" s="205" t="s">
        <v>595</v>
      </c>
      <c r="I18" s="764" t="s">
        <v>304</v>
      </c>
    </row>
    <row r="19" spans="1:9" ht="30" customHeight="1">
      <c r="A19" s="762"/>
      <c r="B19" s="205" t="s">
        <v>189</v>
      </c>
      <c r="C19" s="82">
        <v>2712</v>
      </c>
      <c r="D19" s="82">
        <v>3194</v>
      </c>
      <c r="E19" s="82">
        <v>2165</v>
      </c>
      <c r="F19" s="82">
        <v>2442</v>
      </c>
      <c r="G19" s="82">
        <v>2022</v>
      </c>
      <c r="H19" s="205" t="s">
        <v>596</v>
      </c>
      <c r="I19" s="765"/>
    </row>
    <row r="20" spans="1:9" ht="30" customHeight="1">
      <c r="A20" s="763"/>
      <c r="B20" s="205" t="s">
        <v>9</v>
      </c>
      <c r="C20" s="79">
        <v>4608</v>
      </c>
      <c r="D20" s="79">
        <v>5750</v>
      </c>
      <c r="E20" s="79">
        <f>SUM(E18:E19)</f>
        <v>3745</v>
      </c>
      <c r="F20" s="79">
        <f>SUM(F18:F19)</f>
        <v>5066</v>
      </c>
      <c r="G20" s="79">
        <f>SUM(G18:G19)</f>
        <v>4498</v>
      </c>
      <c r="H20" s="205" t="s">
        <v>8</v>
      </c>
      <c r="I20" s="766"/>
    </row>
    <row r="21" spans="1:9" ht="30" customHeight="1">
      <c r="A21" s="761" t="s">
        <v>303</v>
      </c>
      <c r="B21" s="205" t="s">
        <v>188</v>
      </c>
      <c r="C21" s="82">
        <v>555</v>
      </c>
      <c r="D21" s="82">
        <v>448</v>
      </c>
      <c r="E21" s="82">
        <v>675</v>
      </c>
      <c r="F21" s="82">
        <v>832</v>
      </c>
      <c r="G21" s="82">
        <v>841</v>
      </c>
      <c r="H21" s="205" t="s">
        <v>595</v>
      </c>
      <c r="I21" s="764" t="s">
        <v>75</v>
      </c>
    </row>
    <row r="22" spans="1:9" ht="30" customHeight="1">
      <c r="A22" s="762"/>
      <c r="B22" s="205" t="s">
        <v>189</v>
      </c>
      <c r="C22" s="82">
        <v>1472</v>
      </c>
      <c r="D22" s="82">
        <v>1411</v>
      </c>
      <c r="E22" s="82">
        <v>1265</v>
      </c>
      <c r="F22" s="82">
        <v>1362</v>
      </c>
      <c r="G22" s="82">
        <v>975</v>
      </c>
      <c r="H22" s="205" t="s">
        <v>596</v>
      </c>
      <c r="I22" s="765"/>
    </row>
    <row r="23" spans="1:9" ht="30" customHeight="1">
      <c r="A23" s="763"/>
      <c r="B23" s="205" t="s">
        <v>9</v>
      </c>
      <c r="C23" s="79">
        <v>2027</v>
      </c>
      <c r="D23" s="79">
        <v>1859</v>
      </c>
      <c r="E23" s="79">
        <f>SUM(E21:E22)</f>
        <v>1940</v>
      </c>
      <c r="F23" s="79">
        <f>SUM(F21:F22)</f>
        <v>2194</v>
      </c>
      <c r="G23" s="79">
        <f>SUM(G21:G22)</f>
        <v>1816</v>
      </c>
      <c r="H23" s="205" t="s">
        <v>8</v>
      </c>
      <c r="I23" s="766"/>
    </row>
    <row r="24" spans="1:9" ht="30" customHeight="1">
      <c r="A24" s="761" t="s">
        <v>328</v>
      </c>
      <c r="B24" s="205" t="s">
        <v>188</v>
      </c>
      <c r="C24" s="82">
        <v>5708</v>
      </c>
      <c r="D24" s="82">
        <v>7275</v>
      </c>
      <c r="E24" s="82">
        <f t="shared" ref="E24:G25" si="0">SUM(E21+E18+E15+E12+E9+E6)</f>
        <v>5610</v>
      </c>
      <c r="F24" s="82">
        <f t="shared" si="0"/>
        <v>7612</v>
      </c>
      <c r="G24" s="82">
        <f t="shared" si="0"/>
        <v>7021</v>
      </c>
      <c r="H24" s="205" t="s">
        <v>595</v>
      </c>
      <c r="I24" s="764" t="s">
        <v>302</v>
      </c>
    </row>
    <row r="25" spans="1:9" ht="30" customHeight="1">
      <c r="A25" s="762"/>
      <c r="B25" s="205" t="s">
        <v>189</v>
      </c>
      <c r="C25" s="82">
        <v>6313</v>
      </c>
      <c r="D25" s="82">
        <v>7119</v>
      </c>
      <c r="E25" s="82">
        <f t="shared" si="0"/>
        <v>5340</v>
      </c>
      <c r="F25" s="82">
        <f t="shared" si="0"/>
        <v>5841</v>
      </c>
      <c r="G25" s="82">
        <f t="shared" si="0"/>
        <v>4717</v>
      </c>
      <c r="H25" s="205" t="s">
        <v>596</v>
      </c>
      <c r="I25" s="765"/>
    </row>
    <row r="26" spans="1:9" ht="30" customHeight="1">
      <c r="A26" s="763"/>
      <c r="B26" s="205" t="s">
        <v>9</v>
      </c>
      <c r="C26" s="79">
        <v>12021</v>
      </c>
      <c r="D26" s="79">
        <v>14394</v>
      </c>
      <c r="E26" s="79">
        <f>SUM(E24:E25)</f>
        <v>10950</v>
      </c>
      <c r="F26" s="79">
        <f>SUM(F24:F25)</f>
        <v>13453</v>
      </c>
      <c r="G26" s="79">
        <f>SUM(G24:G25)</f>
        <v>11738</v>
      </c>
      <c r="H26" s="205" t="s">
        <v>8</v>
      </c>
      <c r="I26" s="766"/>
    </row>
    <row r="27" spans="1:9" ht="15">
      <c r="A27" s="10"/>
      <c r="B27" s="10"/>
    </row>
    <row r="28" spans="1:9" ht="15">
      <c r="A28" s="10"/>
      <c r="B28" s="10"/>
    </row>
    <row r="29" spans="1:9" ht="15">
      <c r="A29" s="10"/>
      <c r="B29" s="10"/>
    </row>
    <row r="30" spans="1:9" ht="15">
      <c r="A30" s="10"/>
      <c r="B30" s="10"/>
    </row>
    <row r="31" spans="1:9" ht="15">
      <c r="A31" s="10"/>
      <c r="B31" s="10"/>
    </row>
    <row r="32" spans="1:9" ht="15">
      <c r="A32" s="10"/>
      <c r="B32" s="10"/>
    </row>
    <row r="33" spans="1:2" ht="15">
      <c r="A33" s="10"/>
      <c r="B33" s="10"/>
    </row>
    <row r="34" spans="1:2" ht="15">
      <c r="A34" s="10"/>
      <c r="B34" s="10"/>
    </row>
  </sheetData>
  <mergeCells count="22">
    <mergeCell ref="A24:A26"/>
    <mergeCell ref="I24:I26"/>
    <mergeCell ref="A15:A17"/>
    <mergeCell ref="I15:I17"/>
    <mergeCell ref="A18:A20"/>
    <mergeCell ref="I18:I20"/>
    <mergeCell ref="A21:A23"/>
    <mergeCell ref="I21:I23"/>
    <mergeCell ref="A6:A8"/>
    <mergeCell ref="I6:I8"/>
    <mergeCell ref="A9:A11"/>
    <mergeCell ref="I9:I11"/>
    <mergeCell ref="A12:A14"/>
    <mergeCell ref="I12:I14"/>
    <mergeCell ref="A1:I1"/>
    <mergeCell ref="A2:I2"/>
    <mergeCell ref="A3:D3"/>
    <mergeCell ref="E3:I3"/>
    <mergeCell ref="A4:A5"/>
    <mergeCell ref="B4:B5"/>
    <mergeCell ref="H4:H5"/>
    <mergeCell ref="I4:I5"/>
  </mergeCells>
  <printOptions horizontalCentered="1" verticalCentered="1"/>
  <pageMargins left="0.15748031496063" right="0.15748031496063" top="0.57480314960629997" bottom="0.57480315000000004" header="0.5" footer="0.5"/>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76"/>
  <sheetViews>
    <sheetView rightToLeft="1" topLeftCell="A166" zoomScaleNormal="100" workbookViewId="0">
      <selection activeCell="A148" sqref="A148:P148"/>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17" ht="50.25" customHeight="1">
      <c r="A1" s="767" t="s">
        <v>1218</v>
      </c>
      <c r="B1" s="768"/>
      <c r="C1" s="768"/>
      <c r="D1" s="768"/>
      <c r="E1" s="768"/>
      <c r="F1" s="768"/>
      <c r="G1" s="768"/>
      <c r="H1" s="768"/>
      <c r="I1" s="768"/>
      <c r="J1" s="768"/>
      <c r="K1" s="768"/>
      <c r="L1" s="768"/>
      <c r="M1" s="768"/>
      <c r="N1" s="768"/>
      <c r="O1" s="768"/>
      <c r="P1" s="769"/>
    </row>
    <row r="2" spans="1:17" ht="47.25" customHeight="1">
      <c r="A2" s="628" t="s">
        <v>1219</v>
      </c>
      <c r="B2" s="629"/>
      <c r="C2" s="629"/>
      <c r="D2" s="629"/>
      <c r="E2" s="629"/>
      <c r="F2" s="629"/>
      <c r="G2" s="629"/>
      <c r="H2" s="629"/>
      <c r="I2" s="629"/>
      <c r="J2" s="629"/>
      <c r="K2" s="629"/>
      <c r="L2" s="629"/>
      <c r="M2" s="629"/>
      <c r="N2" s="629"/>
      <c r="O2" s="629"/>
      <c r="P2" s="630"/>
    </row>
    <row r="3" spans="1:17" ht="39" customHeight="1">
      <c r="A3" s="731" t="s">
        <v>1558</v>
      </c>
      <c r="B3" s="732"/>
      <c r="C3" s="732"/>
      <c r="D3" s="732"/>
      <c r="E3" s="732"/>
      <c r="F3" s="732"/>
      <c r="G3" s="733"/>
      <c r="H3" s="734" t="s">
        <v>1559</v>
      </c>
      <c r="I3" s="734"/>
      <c r="J3" s="734"/>
      <c r="K3" s="734"/>
      <c r="L3" s="734"/>
      <c r="M3" s="734"/>
      <c r="N3" s="734"/>
      <c r="O3" s="734"/>
      <c r="P3" s="735"/>
    </row>
    <row r="4" spans="1:17" ht="39" customHeight="1">
      <c r="A4" s="770" t="s">
        <v>71</v>
      </c>
      <c r="B4" s="770" t="s">
        <v>677</v>
      </c>
      <c r="C4" s="773" t="s">
        <v>57</v>
      </c>
      <c r="D4" s="773"/>
      <c r="E4" s="773" t="s">
        <v>56</v>
      </c>
      <c r="F4" s="773" t="s">
        <v>585</v>
      </c>
      <c r="G4" s="773"/>
      <c r="H4" s="773" t="s">
        <v>162</v>
      </c>
      <c r="I4" s="773" t="s">
        <v>55</v>
      </c>
      <c r="J4" s="773"/>
      <c r="K4" s="773" t="s">
        <v>54</v>
      </c>
      <c r="L4" s="773" t="s">
        <v>53</v>
      </c>
      <c r="M4" s="773"/>
      <c r="N4" s="773" t="s">
        <v>161</v>
      </c>
      <c r="O4" s="773" t="s">
        <v>678</v>
      </c>
      <c r="P4" s="773" t="s">
        <v>69</v>
      </c>
      <c r="Q4" s="175"/>
    </row>
    <row r="5" spans="1:17" ht="39" customHeight="1">
      <c r="A5" s="771"/>
      <c r="B5" s="771"/>
      <c r="C5" s="773" t="s">
        <v>56</v>
      </c>
      <c r="D5" s="773"/>
      <c r="E5" s="773"/>
      <c r="F5" s="773" t="s">
        <v>162</v>
      </c>
      <c r="G5" s="773"/>
      <c r="H5" s="773"/>
      <c r="I5" s="773" t="s">
        <v>54</v>
      </c>
      <c r="J5" s="773"/>
      <c r="K5" s="773"/>
      <c r="L5" s="773" t="s">
        <v>161</v>
      </c>
      <c r="M5" s="773"/>
      <c r="N5" s="773"/>
      <c r="O5" s="773"/>
      <c r="P5" s="773"/>
      <c r="Q5" s="175"/>
    </row>
    <row r="6" spans="1:17" ht="39" customHeight="1">
      <c r="A6" s="771"/>
      <c r="B6" s="771"/>
      <c r="C6" s="95" t="s">
        <v>188</v>
      </c>
      <c r="D6" s="95" t="s">
        <v>189</v>
      </c>
      <c r="E6" s="95" t="s">
        <v>9</v>
      </c>
      <c r="F6" s="95" t="s">
        <v>188</v>
      </c>
      <c r="G6" s="95" t="s">
        <v>189</v>
      </c>
      <c r="H6" s="95" t="s">
        <v>9</v>
      </c>
      <c r="I6" s="95" t="s">
        <v>188</v>
      </c>
      <c r="J6" s="95" t="s">
        <v>189</v>
      </c>
      <c r="K6" s="95" t="s">
        <v>9</v>
      </c>
      <c r="L6" s="95" t="s">
        <v>188</v>
      </c>
      <c r="M6" s="95" t="s">
        <v>189</v>
      </c>
      <c r="N6" s="95" t="s">
        <v>9</v>
      </c>
      <c r="O6" s="773"/>
      <c r="P6" s="773"/>
      <c r="Q6" s="175"/>
    </row>
    <row r="7" spans="1:17" ht="39" customHeight="1">
      <c r="A7" s="772"/>
      <c r="B7" s="772"/>
      <c r="C7" s="95" t="s">
        <v>186</v>
      </c>
      <c r="D7" s="95" t="s">
        <v>187</v>
      </c>
      <c r="E7" s="95" t="s">
        <v>8</v>
      </c>
      <c r="F7" s="95" t="s">
        <v>186</v>
      </c>
      <c r="G7" s="95" t="s">
        <v>187</v>
      </c>
      <c r="H7" s="95" t="s">
        <v>8</v>
      </c>
      <c r="I7" s="95" t="s">
        <v>186</v>
      </c>
      <c r="J7" s="95" t="s">
        <v>187</v>
      </c>
      <c r="K7" s="95" t="s">
        <v>8</v>
      </c>
      <c r="L7" s="95" t="s">
        <v>186</v>
      </c>
      <c r="M7" s="95" t="s">
        <v>187</v>
      </c>
      <c r="N7" s="95" t="s">
        <v>8</v>
      </c>
      <c r="O7" s="773"/>
      <c r="P7" s="773"/>
      <c r="Q7" s="175"/>
    </row>
    <row r="8" spans="1:17" s="94" customFormat="1" ht="39" customHeight="1">
      <c r="A8" s="774" t="s">
        <v>586</v>
      </c>
      <c r="B8" s="95" t="s">
        <v>383</v>
      </c>
      <c r="C8" s="82">
        <v>429</v>
      </c>
      <c r="D8" s="82">
        <v>384</v>
      </c>
      <c r="E8" s="82">
        <f>C8+D8</f>
        <v>813</v>
      </c>
      <c r="F8" s="82">
        <v>287</v>
      </c>
      <c r="G8" s="82">
        <v>29</v>
      </c>
      <c r="H8" s="82">
        <f>F8+G8</f>
        <v>316</v>
      </c>
      <c r="I8" s="82">
        <v>271</v>
      </c>
      <c r="J8" s="82">
        <v>6</v>
      </c>
      <c r="K8" s="82">
        <f>I8+J8</f>
        <v>277</v>
      </c>
      <c r="L8" s="82">
        <v>130</v>
      </c>
      <c r="M8" s="82">
        <v>125</v>
      </c>
      <c r="N8" s="82">
        <f>L8+M8</f>
        <v>255</v>
      </c>
      <c r="O8" s="95" t="s">
        <v>601</v>
      </c>
      <c r="P8" s="774" t="s">
        <v>679</v>
      </c>
    </row>
    <row r="9" spans="1:17" s="94" customFormat="1" ht="39" customHeight="1">
      <c r="A9" s="774"/>
      <c r="B9" s="95" t="s">
        <v>382</v>
      </c>
      <c r="C9" s="82">
        <v>291</v>
      </c>
      <c r="D9" s="82">
        <v>449</v>
      </c>
      <c r="E9" s="82">
        <f>C9+D9</f>
        <v>740</v>
      </c>
      <c r="F9" s="82">
        <v>235</v>
      </c>
      <c r="G9" s="82">
        <v>29</v>
      </c>
      <c r="H9" s="82">
        <f>F9+G9</f>
        <v>264</v>
      </c>
      <c r="I9" s="82">
        <v>341</v>
      </c>
      <c r="J9" s="82">
        <v>11</v>
      </c>
      <c r="K9" s="82">
        <f>I9+J9</f>
        <v>352</v>
      </c>
      <c r="L9" s="82">
        <v>60</v>
      </c>
      <c r="M9" s="82">
        <v>106</v>
      </c>
      <c r="N9" s="82">
        <f>L9+M9</f>
        <v>166</v>
      </c>
      <c r="O9" s="95" t="s">
        <v>602</v>
      </c>
      <c r="P9" s="774"/>
    </row>
    <row r="10" spans="1:17" s="94" customFormat="1" ht="39" customHeight="1">
      <c r="A10" s="774"/>
      <c r="B10" s="95" t="s">
        <v>9</v>
      </c>
      <c r="C10" s="79">
        <f>C8+C9</f>
        <v>720</v>
      </c>
      <c r="D10" s="79">
        <f t="shared" ref="D10:N10" si="0">D8+D9</f>
        <v>833</v>
      </c>
      <c r="E10" s="79">
        <f t="shared" si="0"/>
        <v>1553</v>
      </c>
      <c r="F10" s="79">
        <f t="shared" si="0"/>
        <v>522</v>
      </c>
      <c r="G10" s="79">
        <f t="shared" si="0"/>
        <v>58</v>
      </c>
      <c r="H10" s="79">
        <f t="shared" si="0"/>
        <v>580</v>
      </c>
      <c r="I10" s="79">
        <f t="shared" si="0"/>
        <v>612</v>
      </c>
      <c r="J10" s="79">
        <f t="shared" si="0"/>
        <v>17</v>
      </c>
      <c r="K10" s="79">
        <f t="shared" si="0"/>
        <v>629</v>
      </c>
      <c r="L10" s="79">
        <f t="shared" si="0"/>
        <v>190</v>
      </c>
      <c r="M10" s="79">
        <f t="shared" si="0"/>
        <v>231</v>
      </c>
      <c r="N10" s="79">
        <f t="shared" si="0"/>
        <v>421</v>
      </c>
      <c r="O10" s="95" t="s">
        <v>8</v>
      </c>
      <c r="P10" s="774"/>
    </row>
    <row r="11" spans="1:17" s="94" customFormat="1" ht="39" customHeight="1">
      <c r="A11" s="774" t="s">
        <v>587</v>
      </c>
      <c r="B11" s="95" t="s">
        <v>383</v>
      </c>
      <c r="C11" s="82">
        <v>155</v>
      </c>
      <c r="D11" s="82">
        <v>0</v>
      </c>
      <c r="E11" s="82">
        <f>C11+D11</f>
        <v>155</v>
      </c>
      <c r="F11" s="82">
        <v>134</v>
      </c>
      <c r="G11" s="82">
        <v>0</v>
      </c>
      <c r="H11" s="82">
        <f>F11+G11</f>
        <v>134</v>
      </c>
      <c r="I11" s="82">
        <v>106</v>
      </c>
      <c r="J11" s="82">
        <v>0</v>
      </c>
      <c r="K11" s="82">
        <f>I11+J11</f>
        <v>106</v>
      </c>
      <c r="L11" s="82">
        <v>66</v>
      </c>
      <c r="M11" s="82">
        <v>1</v>
      </c>
      <c r="N11" s="82">
        <f>L11+M11</f>
        <v>67</v>
      </c>
      <c r="O11" s="95" t="s">
        <v>601</v>
      </c>
      <c r="P11" s="774" t="s">
        <v>591</v>
      </c>
    </row>
    <row r="12" spans="1:17" s="94" customFormat="1" ht="39" customHeight="1">
      <c r="A12" s="774"/>
      <c r="B12" s="95" t="s">
        <v>382</v>
      </c>
      <c r="C12" s="82">
        <v>76</v>
      </c>
      <c r="D12" s="82">
        <v>0</v>
      </c>
      <c r="E12" s="82">
        <f>C12+D12</f>
        <v>76</v>
      </c>
      <c r="F12" s="82">
        <v>54</v>
      </c>
      <c r="G12" s="82">
        <v>0</v>
      </c>
      <c r="H12" s="82">
        <f>F12+G12</f>
        <v>54</v>
      </c>
      <c r="I12" s="82">
        <v>66</v>
      </c>
      <c r="J12" s="82">
        <v>0</v>
      </c>
      <c r="K12" s="82">
        <f>I12+J12</f>
        <v>66</v>
      </c>
      <c r="L12" s="82">
        <v>27</v>
      </c>
      <c r="M12" s="82">
        <v>0</v>
      </c>
      <c r="N12" s="82">
        <f>L12+M12</f>
        <v>27</v>
      </c>
      <c r="O12" s="95" t="s">
        <v>602</v>
      </c>
      <c r="P12" s="774"/>
    </row>
    <row r="13" spans="1:17" s="94" customFormat="1" ht="39" customHeight="1">
      <c r="A13" s="774"/>
      <c r="B13" s="95" t="s">
        <v>9</v>
      </c>
      <c r="C13" s="79">
        <f>C11+C12</f>
        <v>231</v>
      </c>
      <c r="D13" s="79">
        <f t="shared" ref="D13:N13" si="1">D11+D12</f>
        <v>0</v>
      </c>
      <c r="E13" s="79">
        <f t="shared" si="1"/>
        <v>231</v>
      </c>
      <c r="F13" s="79">
        <f t="shared" si="1"/>
        <v>188</v>
      </c>
      <c r="G13" s="79">
        <f t="shared" si="1"/>
        <v>0</v>
      </c>
      <c r="H13" s="79">
        <f t="shared" si="1"/>
        <v>188</v>
      </c>
      <c r="I13" s="79">
        <f t="shared" si="1"/>
        <v>172</v>
      </c>
      <c r="J13" s="79">
        <f t="shared" si="1"/>
        <v>0</v>
      </c>
      <c r="K13" s="79">
        <f t="shared" si="1"/>
        <v>172</v>
      </c>
      <c r="L13" s="79">
        <f t="shared" si="1"/>
        <v>93</v>
      </c>
      <c r="M13" s="79">
        <f t="shared" si="1"/>
        <v>1</v>
      </c>
      <c r="N13" s="79">
        <f t="shared" si="1"/>
        <v>94</v>
      </c>
      <c r="O13" s="95" t="s">
        <v>8</v>
      </c>
      <c r="P13" s="774"/>
    </row>
    <row r="14" spans="1:17" s="94" customFormat="1" ht="39" customHeight="1">
      <c r="A14" s="774" t="s">
        <v>588</v>
      </c>
      <c r="B14" s="95" t="s">
        <v>383</v>
      </c>
      <c r="C14" s="82">
        <f>C8+C11</f>
        <v>584</v>
      </c>
      <c r="D14" s="82">
        <f t="shared" ref="D14:N14" si="2">D8+D11</f>
        <v>384</v>
      </c>
      <c r="E14" s="82">
        <f t="shared" si="2"/>
        <v>968</v>
      </c>
      <c r="F14" s="82">
        <f t="shared" si="2"/>
        <v>421</v>
      </c>
      <c r="G14" s="82">
        <f t="shared" si="2"/>
        <v>29</v>
      </c>
      <c r="H14" s="82">
        <f t="shared" si="2"/>
        <v>450</v>
      </c>
      <c r="I14" s="82">
        <f t="shared" si="2"/>
        <v>377</v>
      </c>
      <c r="J14" s="82">
        <f t="shared" si="2"/>
        <v>6</v>
      </c>
      <c r="K14" s="82">
        <f t="shared" si="2"/>
        <v>383</v>
      </c>
      <c r="L14" s="82">
        <f t="shared" si="2"/>
        <v>196</v>
      </c>
      <c r="M14" s="82">
        <f t="shared" si="2"/>
        <v>126</v>
      </c>
      <c r="N14" s="82">
        <f t="shared" si="2"/>
        <v>322</v>
      </c>
      <c r="O14" s="95" t="s">
        <v>601</v>
      </c>
      <c r="P14" s="774" t="s">
        <v>680</v>
      </c>
    </row>
    <row r="15" spans="1:17" s="94" customFormat="1" ht="39" customHeight="1">
      <c r="A15" s="774"/>
      <c r="B15" s="95" t="s">
        <v>382</v>
      </c>
      <c r="C15" s="82">
        <f>C9+C12</f>
        <v>367</v>
      </c>
      <c r="D15" s="82">
        <f t="shared" ref="D15:N15" si="3">D9+D12</f>
        <v>449</v>
      </c>
      <c r="E15" s="82">
        <f t="shared" si="3"/>
        <v>816</v>
      </c>
      <c r="F15" s="82">
        <f t="shared" si="3"/>
        <v>289</v>
      </c>
      <c r="G15" s="82">
        <f t="shared" si="3"/>
        <v>29</v>
      </c>
      <c r="H15" s="82">
        <f t="shared" si="3"/>
        <v>318</v>
      </c>
      <c r="I15" s="82">
        <f t="shared" si="3"/>
        <v>407</v>
      </c>
      <c r="J15" s="82">
        <f t="shared" si="3"/>
        <v>11</v>
      </c>
      <c r="K15" s="82">
        <f t="shared" si="3"/>
        <v>418</v>
      </c>
      <c r="L15" s="82">
        <f t="shared" si="3"/>
        <v>87</v>
      </c>
      <c r="M15" s="82">
        <f t="shared" si="3"/>
        <v>106</v>
      </c>
      <c r="N15" s="82">
        <f t="shared" si="3"/>
        <v>193</v>
      </c>
      <c r="O15" s="95" t="s">
        <v>602</v>
      </c>
      <c r="P15" s="774"/>
    </row>
    <row r="16" spans="1:17" s="94" customFormat="1" ht="39" customHeight="1">
      <c r="A16" s="774"/>
      <c r="B16" s="95" t="s">
        <v>9</v>
      </c>
      <c r="C16" s="79">
        <f>C14+C15</f>
        <v>951</v>
      </c>
      <c r="D16" s="79">
        <f t="shared" ref="D16:N16" si="4">D14+D15</f>
        <v>833</v>
      </c>
      <c r="E16" s="79">
        <f t="shared" si="4"/>
        <v>1784</v>
      </c>
      <c r="F16" s="79">
        <f t="shared" si="4"/>
        <v>710</v>
      </c>
      <c r="G16" s="79">
        <f t="shared" si="4"/>
        <v>58</v>
      </c>
      <c r="H16" s="79">
        <f t="shared" si="4"/>
        <v>768</v>
      </c>
      <c r="I16" s="79">
        <f t="shared" si="4"/>
        <v>784</v>
      </c>
      <c r="J16" s="79">
        <f t="shared" si="4"/>
        <v>17</v>
      </c>
      <c r="K16" s="79">
        <f t="shared" si="4"/>
        <v>801</v>
      </c>
      <c r="L16" s="79">
        <f t="shared" si="4"/>
        <v>283</v>
      </c>
      <c r="M16" s="79">
        <f t="shared" si="4"/>
        <v>232</v>
      </c>
      <c r="N16" s="79">
        <f t="shared" si="4"/>
        <v>515</v>
      </c>
      <c r="O16" s="95" t="s">
        <v>8</v>
      </c>
      <c r="P16" s="774"/>
    </row>
    <row r="17" spans="1:16" ht="39" customHeight="1">
      <c r="A17" s="774" t="s">
        <v>671</v>
      </c>
      <c r="B17" s="95" t="s">
        <v>383</v>
      </c>
      <c r="C17" s="82">
        <v>882</v>
      </c>
      <c r="D17" s="82">
        <v>3</v>
      </c>
      <c r="E17" s="82">
        <f>C17+D17</f>
        <v>885</v>
      </c>
      <c r="F17" s="82">
        <v>547</v>
      </c>
      <c r="G17" s="82">
        <v>0</v>
      </c>
      <c r="H17" s="82">
        <f>F17+G17</f>
        <v>547</v>
      </c>
      <c r="I17" s="82">
        <v>284</v>
      </c>
      <c r="J17" s="82">
        <v>0</v>
      </c>
      <c r="K17" s="82">
        <f>I17+J17</f>
        <v>284</v>
      </c>
      <c r="L17" s="82">
        <v>396</v>
      </c>
      <c r="M17" s="82">
        <v>0</v>
      </c>
      <c r="N17" s="82">
        <f>L17+M17</f>
        <v>396</v>
      </c>
      <c r="O17" s="95" t="s">
        <v>601</v>
      </c>
      <c r="P17" s="774" t="s">
        <v>185</v>
      </c>
    </row>
    <row r="18" spans="1:16" ht="39" customHeight="1">
      <c r="A18" s="774"/>
      <c r="B18" s="95" t="s">
        <v>382</v>
      </c>
      <c r="C18" s="82">
        <v>2056</v>
      </c>
      <c r="D18" s="82">
        <v>213</v>
      </c>
      <c r="E18" s="82">
        <f>C18+D18</f>
        <v>2269</v>
      </c>
      <c r="F18" s="82">
        <v>529</v>
      </c>
      <c r="G18" s="82">
        <v>38</v>
      </c>
      <c r="H18" s="82">
        <f>F18+G18</f>
        <v>567</v>
      </c>
      <c r="I18" s="82">
        <v>639</v>
      </c>
      <c r="J18" s="82">
        <v>21</v>
      </c>
      <c r="K18" s="82">
        <f>I18+J18</f>
        <v>660</v>
      </c>
      <c r="L18" s="82">
        <v>411</v>
      </c>
      <c r="M18" s="82">
        <v>235</v>
      </c>
      <c r="N18" s="82">
        <f>L18+M18</f>
        <v>646</v>
      </c>
      <c r="O18" s="95" t="s">
        <v>602</v>
      </c>
      <c r="P18" s="774"/>
    </row>
    <row r="19" spans="1:16" ht="39" customHeight="1">
      <c r="A19" s="774"/>
      <c r="B19" s="95" t="s">
        <v>9</v>
      </c>
      <c r="C19" s="79">
        <f>C17+C18</f>
        <v>2938</v>
      </c>
      <c r="D19" s="79">
        <f t="shared" ref="D19:N19" si="5">D17+D18</f>
        <v>216</v>
      </c>
      <c r="E19" s="79">
        <f t="shared" si="5"/>
        <v>3154</v>
      </c>
      <c r="F19" s="79">
        <f t="shared" si="5"/>
        <v>1076</v>
      </c>
      <c r="G19" s="79">
        <f t="shared" si="5"/>
        <v>38</v>
      </c>
      <c r="H19" s="79">
        <f t="shared" si="5"/>
        <v>1114</v>
      </c>
      <c r="I19" s="79">
        <f t="shared" si="5"/>
        <v>923</v>
      </c>
      <c r="J19" s="79">
        <f t="shared" si="5"/>
        <v>21</v>
      </c>
      <c r="K19" s="79">
        <f t="shared" si="5"/>
        <v>944</v>
      </c>
      <c r="L19" s="79">
        <f t="shared" si="5"/>
        <v>807</v>
      </c>
      <c r="M19" s="79">
        <f t="shared" si="5"/>
        <v>235</v>
      </c>
      <c r="N19" s="79">
        <f t="shared" si="5"/>
        <v>1042</v>
      </c>
      <c r="O19" s="95" t="s">
        <v>8</v>
      </c>
      <c r="P19" s="774"/>
    </row>
    <row r="20" spans="1:16" ht="39" customHeight="1">
      <c r="A20" s="774" t="s">
        <v>672</v>
      </c>
      <c r="B20" s="95" t="s">
        <v>383</v>
      </c>
      <c r="C20" s="82">
        <v>0</v>
      </c>
      <c r="D20" s="82">
        <v>0</v>
      </c>
      <c r="E20" s="82">
        <f>C20+D20</f>
        <v>0</v>
      </c>
      <c r="F20" s="82">
        <v>0</v>
      </c>
      <c r="G20" s="82">
        <v>0</v>
      </c>
      <c r="H20" s="82">
        <f>F20+G20</f>
        <v>0</v>
      </c>
      <c r="I20" s="82">
        <v>0</v>
      </c>
      <c r="J20" s="82">
        <v>0</v>
      </c>
      <c r="K20" s="82">
        <f>I20+J20</f>
        <v>0</v>
      </c>
      <c r="L20" s="82">
        <v>0</v>
      </c>
      <c r="M20" s="82">
        <v>0</v>
      </c>
      <c r="N20" s="82">
        <f>L20+M20</f>
        <v>0</v>
      </c>
      <c r="O20" s="95" t="s">
        <v>601</v>
      </c>
      <c r="P20" s="774" t="s">
        <v>674</v>
      </c>
    </row>
    <row r="21" spans="1:16" ht="39" customHeight="1">
      <c r="A21" s="774"/>
      <c r="B21" s="95" t="s">
        <v>382</v>
      </c>
      <c r="C21" s="82">
        <v>18</v>
      </c>
      <c r="D21" s="82">
        <v>1</v>
      </c>
      <c r="E21" s="82">
        <f>C21+D21</f>
        <v>19</v>
      </c>
      <c r="F21" s="82">
        <v>23</v>
      </c>
      <c r="G21" s="82">
        <v>0</v>
      </c>
      <c r="H21" s="82">
        <f>F21+G21</f>
        <v>23</v>
      </c>
      <c r="I21" s="82">
        <v>6</v>
      </c>
      <c r="J21" s="82">
        <v>1</v>
      </c>
      <c r="K21" s="82">
        <f>I21+J21</f>
        <v>7</v>
      </c>
      <c r="L21" s="82">
        <v>12</v>
      </c>
      <c r="M21" s="82">
        <v>0</v>
      </c>
      <c r="N21" s="82">
        <f>L21+M21</f>
        <v>12</v>
      </c>
      <c r="O21" s="95" t="s">
        <v>602</v>
      </c>
      <c r="P21" s="774"/>
    </row>
    <row r="22" spans="1:16" ht="39" customHeight="1">
      <c r="A22" s="774"/>
      <c r="B22" s="95" t="s">
        <v>9</v>
      </c>
      <c r="C22" s="79">
        <f>C20+C21</f>
        <v>18</v>
      </c>
      <c r="D22" s="79">
        <f t="shared" ref="D22:N22" si="6">D20+D21</f>
        <v>1</v>
      </c>
      <c r="E22" s="79">
        <f t="shared" si="6"/>
        <v>19</v>
      </c>
      <c r="F22" s="79">
        <f t="shared" si="6"/>
        <v>23</v>
      </c>
      <c r="G22" s="79">
        <f t="shared" si="6"/>
        <v>0</v>
      </c>
      <c r="H22" s="79">
        <f t="shared" si="6"/>
        <v>23</v>
      </c>
      <c r="I22" s="79">
        <f t="shared" si="6"/>
        <v>6</v>
      </c>
      <c r="J22" s="79">
        <f t="shared" si="6"/>
        <v>1</v>
      </c>
      <c r="K22" s="79">
        <f t="shared" si="6"/>
        <v>7</v>
      </c>
      <c r="L22" s="79">
        <f t="shared" si="6"/>
        <v>12</v>
      </c>
      <c r="M22" s="79">
        <f t="shared" si="6"/>
        <v>0</v>
      </c>
      <c r="N22" s="79">
        <f t="shared" si="6"/>
        <v>12</v>
      </c>
      <c r="O22" s="95" t="s">
        <v>8</v>
      </c>
      <c r="P22" s="774"/>
    </row>
    <row r="23" spans="1:16" ht="39" customHeight="1">
      <c r="A23" s="774" t="s">
        <v>673</v>
      </c>
      <c r="B23" s="95" t="s">
        <v>383</v>
      </c>
      <c r="C23" s="82">
        <f>C17+C20</f>
        <v>882</v>
      </c>
      <c r="D23" s="82">
        <f t="shared" ref="D23:N23" si="7">D17+D20</f>
        <v>3</v>
      </c>
      <c r="E23" s="82">
        <f t="shared" si="7"/>
        <v>885</v>
      </c>
      <c r="F23" s="82">
        <f t="shared" si="7"/>
        <v>547</v>
      </c>
      <c r="G23" s="82">
        <f t="shared" si="7"/>
        <v>0</v>
      </c>
      <c r="H23" s="82">
        <f t="shared" si="7"/>
        <v>547</v>
      </c>
      <c r="I23" s="82">
        <f t="shared" si="7"/>
        <v>284</v>
      </c>
      <c r="J23" s="82">
        <f t="shared" si="7"/>
        <v>0</v>
      </c>
      <c r="K23" s="82">
        <f t="shared" si="7"/>
        <v>284</v>
      </c>
      <c r="L23" s="82">
        <f t="shared" si="7"/>
        <v>396</v>
      </c>
      <c r="M23" s="82">
        <f t="shared" si="7"/>
        <v>0</v>
      </c>
      <c r="N23" s="82">
        <f t="shared" si="7"/>
        <v>396</v>
      </c>
      <c r="O23" s="95" t="s">
        <v>601</v>
      </c>
      <c r="P23" s="774" t="s">
        <v>675</v>
      </c>
    </row>
    <row r="24" spans="1:16" ht="39" customHeight="1">
      <c r="A24" s="774"/>
      <c r="B24" s="95" t="s">
        <v>382</v>
      </c>
      <c r="C24" s="82">
        <f>C18+C21</f>
        <v>2074</v>
      </c>
      <c r="D24" s="82">
        <f t="shared" ref="D24:N24" si="8">D18+D21</f>
        <v>214</v>
      </c>
      <c r="E24" s="82">
        <f t="shared" si="8"/>
        <v>2288</v>
      </c>
      <c r="F24" s="82">
        <f t="shared" si="8"/>
        <v>552</v>
      </c>
      <c r="G24" s="82">
        <f t="shared" si="8"/>
        <v>38</v>
      </c>
      <c r="H24" s="82">
        <f t="shared" si="8"/>
        <v>590</v>
      </c>
      <c r="I24" s="82">
        <f t="shared" si="8"/>
        <v>645</v>
      </c>
      <c r="J24" s="82">
        <f t="shared" si="8"/>
        <v>22</v>
      </c>
      <c r="K24" s="82">
        <f t="shared" si="8"/>
        <v>667</v>
      </c>
      <c r="L24" s="82">
        <f t="shared" si="8"/>
        <v>423</v>
      </c>
      <c r="M24" s="82">
        <f t="shared" si="8"/>
        <v>235</v>
      </c>
      <c r="N24" s="82">
        <f t="shared" si="8"/>
        <v>658</v>
      </c>
      <c r="O24" s="95" t="s">
        <v>602</v>
      </c>
      <c r="P24" s="774"/>
    </row>
    <row r="25" spans="1:16" ht="39" customHeight="1">
      <c r="A25" s="774"/>
      <c r="B25" s="95" t="s">
        <v>9</v>
      </c>
      <c r="C25" s="79">
        <f>C23+C24</f>
        <v>2956</v>
      </c>
      <c r="D25" s="79">
        <f t="shared" ref="D25:N25" si="9">D23+D24</f>
        <v>217</v>
      </c>
      <c r="E25" s="79">
        <f t="shared" si="9"/>
        <v>3173</v>
      </c>
      <c r="F25" s="79">
        <f t="shared" si="9"/>
        <v>1099</v>
      </c>
      <c r="G25" s="79">
        <f t="shared" si="9"/>
        <v>38</v>
      </c>
      <c r="H25" s="79">
        <f t="shared" si="9"/>
        <v>1137</v>
      </c>
      <c r="I25" s="79">
        <f t="shared" si="9"/>
        <v>929</v>
      </c>
      <c r="J25" s="79">
        <f t="shared" si="9"/>
        <v>22</v>
      </c>
      <c r="K25" s="79">
        <f t="shared" si="9"/>
        <v>951</v>
      </c>
      <c r="L25" s="79">
        <f t="shared" si="9"/>
        <v>819</v>
      </c>
      <c r="M25" s="79">
        <f t="shared" si="9"/>
        <v>235</v>
      </c>
      <c r="N25" s="79">
        <f t="shared" si="9"/>
        <v>1054</v>
      </c>
      <c r="O25" s="95" t="s">
        <v>8</v>
      </c>
      <c r="P25" s="774"/>
    </row>
    <row r="26" spans="1:16" ht="39" customHeight="1">
      <c r="A26" s="774" t="s">
        <v>589</v>
      </c>
      <c r="B26" s="95" t="s">
        <v>383</v>
      </c>
      <c r="C26" s="82">
        <v>6</v>
      </c>
      <c r="D26" s="82">
        <v>0</v>
      </c>
      <c r="E26" s="82">
        <f>C26+D26</f>
        <v>6</v>
      </c>
      <c r="F26" s="82">
        <v>13</v>
      </c>
      <c r="G26" s="82">
        <v>0</v>
      </c>
      <c r="H26" s="82">
        <f>F26+G26</f>
        <v>13</v>
      </c>
      <c r="I26" s="82">
        <v>11</v>
      </c>
      <c r="J26" s="82">
        <v>0</v>
      </c>
      <c r="K26" s="82">
        <f>I26+J26</f>
        <v>11</v>
      </c>
      <c r="L26" s="82">
        <v>6</v>
      </c>
      <c r="M26" s="82">
        <v>0</v>
      </c>
      <c r="N26" s="82">
        <f>L26+M26</f>
        <v>6</v>
      </c>
      <c r="O26" s="95" t="s">
        <v>601</v>
      </c>
      <c r="P26" s="774" t="s">
        <v>681</v>
      </c>
    </row>
    <row r="27" spans="1:16" ht="39" customHeight="1">
      <c r="A27" s="774"/>
      <c r="B27" s="95" t="s">
        <v>382</v>
      </c>
      <c r="C27" s="82">
        <v>46</v>
      </c>
      <c r="D27" s="82">
        <v>0</v>
      </c>
      <c r="E27" s="82">
        <f>C27+D27</f>
        <v>46</v>
      </c>
      <c r="F27" s="82">
        <v>12</v>
      </c>
      <c r="G27" s="82">
        <v>0</v>
      </c>
      <c r="H27" s="82">
        <f>F27+G27</f>
        <v>12</v>
      </c>
      <c r="I27" s="82">
        <v>1</v>
      </c>
      <c r="J27" s="82">
        <v>0</v>
      </c>
      <c r="K27" s="82">
        <f>I27+J27</f>
        <v>1</v>
      </c>
      <c r="L27" s="82">
        <v>3</v>
      </c>
      <c r="M27" s="82">
        <v>0</v>
      </c>
      <c r="N27" s="82">
        <f>L27+M27</f>
        <v>3</v>
      </c>
      <c r="O27" s="95" t="s">
        <v>602</v>
      </c>
      <c r="P27" s="774"/>
    </row>
    <row r="28" spans="1:16" ht="39" customHeight="1">
      <c r="A28" s="774"/>
      <c r="B28" s="95" t="s">
        <v>9</v>
      </c>
      <c r="C28" s="79">
        <f>C26+C27</f>
        <v>52</v>
      </c>
      <c r="D28" s="79">
        <f t="shared" ref="D28:N28" si="10">D26+D27</f>
        <v>0</v>
      </c>
      <c r="E28" s="79">
        <f t="shared" si="10"/>
        <v>52</v>
      </c>
      <c r="F28" s="79">
        <f t="shared" si="10"/>
        <v>25</v>
      </c>
      <c r="G28" s="79">
        <f t="shared" si="10"/>
        <v>0</v>
      </c>
      <c r="H28" s="79">
        <f t="shared" si="10"/>
        <v>25</v>
      </c>
      <c r="I28" s="79">
        <f t="shared" si="10"/>
        <v>12</v>
      </c>
      <c r="J28" s="79">
        <f t="shared" si="10"/>
        <v>0</v>
      </c>
      <c r="K28" s="79">
        <f t="shared" si="10"/>
        <v>12</v>
      </c>
      <c r="L28" s="79">
        <f t="shared" si="10"/>
        <v>9</v>
      </c>
      <c r="M28" s="79">
        <f t="shared" si="10"/>
        <v>0</v>
      </c>
      <c r="N28" s="79">
        <f t="shared" si="10"/>
        <v>9</v>
      </c>
      <c r="O28" s="95" t="s">
        <v>8</v>
      </c>
      <c r="P28" s="774"/>
    </row>
    <row r="29" spans="1:16" ht="39" customHeight="1">
      <c r="A29" s="774" t="s">
        <v>184</v>
      </c>
      <c r="B29" s="95" t="s">
        <v>383</v>
      </c>
      <c r="C29" s="82">
        <v>1131</v>
      </c>
      <c r="D29" s="82">
        <v>6</v>
      </c>
      <c r="E29" s="82">
        <f>C29+D29</f>
        <v>1137</v>
      </c>
      <c r="F29" s="82">
        <v>628</v>
      </c>
      <c r="G29" s="82">
        <v>0</v>
      </c>
      <c r="H29" s="82">
        <f>F29+G29</f>
        <v>628</v>
      </c>
      <c r="I29" s="82">
        <v>628</v>
      </c>
      <c r="J29" s="82">
        <v>0</v>
      </c>
      <c r="K29" s="82">
        <f>I29+J29</f>
        <v>628</v>
      </c>
      <c r="L29" s="82">
        <v>490</v>
      </c>
      <c r="M29" s="82">
        <v>0</v>
      </c>
      <c r="N29" s="82">
        <f>L29+M29</f>
        <v>490</v>
      </c>
      <c r="O29" s="95" t="s">
        <v>601</v>
      </c>
      <c r="P29" s="774" t="s">
        <v>682</v>
      </c>
    </row>
    <row r="30" spans="1:16" ht="39" customHeight="1">
      <c r="A30" s="774"/>
      <c r="B30" s="95" t="s">
        <v>382</v>
      </c>
      <c r="C30" s="82">
        <v>614</v>
      </c>
      <c r="D30" s="82">
        <v>11</v>
      </c>
      <c r="E30" s="82">
        <f>C30+D30</f>
        <v>625</v>
      </c>
      <c r="F30" s="82">
        <v>366</v>
      </c>
      <c r="G30" s="82">
        <v>1</v>
      </c>
      <c r="H30" s="82">
        <f>F30+G30</f>
        <v>367</v>
      </c>
      <c r="I30" s="82">
        <v>365</v>
      </c>
      <c r="J30" s="82">
        <v>1</v>
      </c>
      <c r="K30" s="82">
        <f>I30+J30</f>
        <v>366</v>
      </c>
      <c r="L30" s="82">
        <v>120</v>
      </c>
      <c r="M30" s="82">
        <v>19</v>
      </c>
      <c r="N30" s="82">
        <f>L30+M30</f>
        <v>139</v>
      </c>
      <c r="O30" s="95" t="s">
        <v>602</v>
      </c>
      <c r="P30" s="774"/>
    </row>
    <row r="31" spans="1:16" ht="39" customHeight="1">
      <c r="A31" s="774"/>
      <c r="B31" s="95" t="s">
        <v>9</v>
      </c>
      <c r="C31" s="79">
        <f>C29+C30</f>
        <v>1745</v>
      </c>
      <c r="D31" s="79">
        <f t="shared" ref="D31:N31" si="11">D29+D30</f>
        <v>17</v>
      </c>
      <c r="E31" s="79">
        <f t="shared" si="11"/>
        <v>1762</v>
      </c>
      <c r="F31" s="79">
        <f t="shared" si="11"/>
        <v>994</v>
      </c>
      <c r="G31" s="79">
        <f t="shared" si="11"/>
        <v>1</v>
      </c>
      <c r="H31" s="79">
        <f t="shared" si="11"/>
        <v>995</v>
      </c>
      <c r="I31" s="79">
        <f t="shared" si="11"/>
        <v>993</v>
      </c>
      <c r="J31" s="79">
        <f t="shared" si="11"/>
        <v>1</v>
      </c>
      <c r="K31" s="79">
        <f t="shared" si="11"/>
        <v>994</v>
      </c>
      <c r="L31" s="79">
        <f t="shared" si="11"/>
        <v>610</v>
      </c>
      <c r="M31" s="79">
        <f t="shared" si="11"/>
        <v>19</v>
      </c>
      <c r="N31" s="79">
        <f t="shared" si="11"/>
        <v>629</v>
      </c>
      <c r="O31" s="95" t="s">
        <v>8</v>
      </c>
      <c r="P31" s="774"/>
    </row>
    <row r="32" spans="1:16" ht="39" customHeight="1">
      <c r="A32" s="731" t="s">
        <v>1558</v>
      </c>
      <c r="B32" s="732"/>
      <c r="C32" s="732"/>
      <c r="D32" s="732"/>
      <c r="E32" s="732"/>
      <c r="F32" s="732"/>
      <c r="G32" s="733"/>
      <c r="H32" s="734" t="s">
        <v>1559</v>
      </c>
      <c r="I32" s="734"/>
      <c r="J32" s="734"/>
      <c r="K32" s="734"/>
      <c r="L32" s="734"/>
      <c r="M32" s="734"/>
      <c r="N32" s="734"/>
      <c r="O32" s="734"/>
      <c r="P32" s="735"/>
    </row>
    <row r="33" spans="1:17" ht="39" customHeight="1">
      <c r="A33" s="770" t="s">
        <v>71</v>
      </c>
      <c r="B33" s="770" t="s">
        <v>677</v>
      </c>
      <c r="C33" s="773" t="s">
        <v>51</v>
      </c>
      <c r="D33" s="773"/>
      <c r="E33" s="773" t="s">
        <v>50</v>
      </c>
      <c r="F33" s="773" t="s">
        <v>49</v>
      </c>
      <c r="G33" s="773"/>
      <c r="H33" s="773" t="s">
        <v>48</v>
      </c>
      <c r="I33" s="773" t="s">
        <v>47</v>
      </c>
      <c r="J33" s="773"/>
      <c r="K33" s="773" t="s">
        <v>46</v>
      </c>
      <c r="L33" s="773" t="s">
        <v>45</v>
      </c>
      <c r="M33" s="773"/>
      <c r="N33" s="773" t="s">
        <v>298</v>
      </c>
      <c r="O33" s="773" t="s">
        <v>678</v>
      </c>
      <c r="P33" s="773" t="s">
        <v>69</v>
      </c>
      <c r="Q33" s="175"/>
    </row>
    <row r="34" spans="1:17" ht="39" customHeight="1">
      <c r="A34" s="771"/>
      <c r="B34" s="771"/>
      <c r="C34" s="773" t="s">
        <v>50</v>
      </c>
      <c r="D34" s="773"/>
      <c r="E34" s="773"/>
      <c r="F34" s="773" t="s">
        <v>48</v>
      </c>
      <c r="G34" s="773"/>
      <c r="H34" s="773"/>
      <c r="I34" s="773" t="s">
        <v>46</v>
      </c>
      <c r="J34" s="773"/>
      <c r="K34" s="773"/>
      <c r="L34" s="773" t="s">
        <v>160</v>
      </c>
      <c r="M34" s="773"/>
      <c r="N34" s="773"/>
      <c r="O34" s="773"/>
      <c r="P34" s="773"/>
      <c r="Q34" s="175"/>
    </row>
    <row r="35" spans="1:17" ht="39" customHeight="1">
      <c r="A35" s="771"/>
      <c r="B35" s="771"/>
      <c r="C35" s="95" t="s">
        <v>188</v>
      </c>
      <c r="D35" s="95" t="s">
        <v>189</v>
      </c>
      <c r="E35" s="95" t="s">
        <v>9</v>
      </c>
      <c r="F35" s="95" t="s">
        <v>188</v>
      </c>
      <c r="G35" s="95" t="s">
        <v>189</v>
      </c>
      <c r="H35" s="95" t="s">
        <v>9</v>
      </c>
      <c r="I35" s="95" t="s">
        <v>188</v>
      </c>
      <c r="J35" s="95" t="s">
        <v>189</v>
      </c>
      <c r="K35" s="95" t="s">
        <v>9</v>
      </c>
      <c r="L35" s="95" t="s">
        <v>188</v>
      </c>
      <c r="M35" s="95" t="s">
        <v>189</v>
      </c>
      <c r="N35" s="95" t="s">
        <v>9</v>
      </c>
      <c r="O35" s="773"/>
      <c r="P35" s="773"/>
      <c r="Q35" s="175"/>
    </row>
    <row r="36" spans="1:17" ht="39" customHeight="1">
      <c r="A36" s="772"/>
      <c r="B36" s="772"/>
      <c r="C36" s="95" t="s">
        <v>186</v>
      </c>
      <c r="D36" s="95" t="s">
        <v>187</v>
      </c>
      <c r="E36" s="95" t="s">
        <v>8</v>
      </c>
      <c r="F36" s="95" t="s">
        <v>186</v>
      </c>
      <c r="G36" s="95" t="s">
        <v>187</v>
      </c>
      <c r="H36" s="95" t="s">
        <v>8</v>
      </c>
      <c r="I36" s="95" t="s">
        <v>186</v>
      </c>
      <c r="J36" s="95" t="s">
        <v>187</v>
      </c>
      <c r="K36" s="95" t="s">
        <v>8</v>
      </c>
      <c r="L36" s="95" t="s">
        <v>186</v>
      </c>
      <c r="M36" s="95" t="s">
        <v>187</v>
      </c>
      <c r="N36" s="95" t="s">
        <v>8</v>
      </c>
      <c r="O36" s="773"/>
      <c r="P36" s="773"/>
      <c r="Q36" s="175"/>
    </row>
    <row r="37" spans="1:17" s="94" customFormat="1" ht="39" customHeight="1">
      <c r="A37" s="774" t="s">
        <v>586</v>
      </c>
      <c r="B37" s="95" t="s">
        <v>383</v>
      </c>
      <c r="C37" s="82">
        <v>205</v>
      </c>
      <c r="D37" s="82">
        <v>158</v>
      </c>
      <c r="E37" s="82">
        <f>C37+D37</f>
        <v>363</v>
      </c>
      <c r="F37" s="82">
        <v>141</v>
      </c>
      <c r="G37" s="82">
        <v>188</v>
      </c>
      <c r="H37" s="82">
        <f>F37+G37</f>
        <v>329</v>
      </c>
      <c r="I37" s="82">
        <v>210</v>
      </c>
      <c r="J37" s="82">
        <v>42</v>
      </c>
      <c r="K37" s="82">
        <f>I37+J37</f>
        <v>252</v>
      </c>
      <c r="L37" s="82">
        <v>240</v>
      </c>
      <c r="M37" s="82">
        <v>40</v>
      </c>
      <c r="N37" s="82">
        <f>L37+M37</f>
        <v>280</v>
      </c>
      <c r="O37" s="95" t="s">
        <v>601</v>
      </c>
      <c r="P37" s="774" t="s">
        <v>679</v>
      </c>
    </row>
    <row r="38" spans="1:17" s="94" customFormat="1" ht="39" customHeight="1">
      <c r="A38" s="774"/>
      <c r="B38" s="95" t="s">
        <v>382</v>
      </c>
      <c r="C38" s="82">
        <v>142</v>
      </c>
      <c r="D38" s="82">
        <v>173</v>
      </c>
      <c r="E38" s="82">
        <f>C38+D38</f>
        <v>315</v>
      </c>
      <c r="F38" s="82">
        <v>67</v>
      </c>
      <c r="G38" s="82">
        <v>167</v>
      </c>
      <c r="H38" s="82">
        <f>F38+G38</f>
        <v>234</v>
      </c>
      <c r="I38" s="82">
        <v>383</v>
      </c>
      <c r="J38" s="82">
        <v>50</v>
      </c>
      <c r="K38" s="82">
        <f>I38+J38</f>
        <v>433</v>
      </c>
      <c r="L38" s="82">
        <v>171</v>
      </c>
      <c r="M38" s="82">
        <v>22</v>
      </c>
      <c r="N38" s="82">
        <f>L38+M38</f>
        <v>193</v>
      </c>
      <c r="O38" s="95" t="s">
        <v>602</v>
      </c>
      <c r="P38" s="774"/>
    </row>
    <row r="39" spans="1:17" s="94" customFormat="1" ht="39" customHeight="1">
      <c r="A39" s="774"/>
      <c r="B39" s="95" t="s">
        <v>9</v>
      </c>
      <c r="C39" s="79">
        <f>C37+C38</f>
        <v>347</v>
      </c>
      <c r="D39" s="79">
        <f t="shared" ref="D39:N39" si="12">D37+D38</f>
        <v>331</v>
      </c>
      <c r="E39" s="79">
        <f t="shared" si="12"/>
        <v>678</v>
      </c>
      <c r="F39" s="79">
        <f t="shared" si="12"/>
        <v>208</v>
      </c>
      <c r="G39" s="79">
        <f t="shared" si="12"/>
        <v>355</v>
      </c>
      <c r="H39" s="79">
        <f t="shared" si="12"/>
        <v>563</v>
      </c>
      <c r="I39" s="79">
        <f t="shared" si="12"/>
        <v>593</v>
      </c>
      <c r="J39" s="79">
        <f t="shared" si="12"/>
        <v>92</v>
      </c>
      <c r="K39" s="79">
        <f t="shared" si="12"/>
        <v>685</v>
      </c>
      <c r="L39" s="79">
        <f t="shared" si="12"/>
        <v>411</v>
      </c>
      <c r="M39" s="79">
        <f t="shared" si="12"/>
        <v>62</v>
      </c>
      <c r="N39" s="79">
        <f t="shared" si="12"/>
        <v>473</v>
      </c>
      <c r="O39" s="95" t="s">
        <v>8</v>
      </c>
      <c r="P39" s="774"/>
    </row>
    <row r="40" spans="1:17" s="94" customFormat="1" ht="39" customHeight="1">
      <c r="A40" s="774" t="s">
        <v>587</v>
      </c>
      <c r="B40" s="95" t="s">
        <v>383</v>
      </c>
      <c r="C40" s="82">
        <v>147</v>
      </c>
      <c r="D40" s="82">
        <v>1</v>
      </c>
      <c r="E40" s="82">
        <f>C40+D40</f>
        <v>148</v>
      </c>
      <c r="F40" s="82">
        <v>129</v>
      </c>
      <c r="G40" s="82">
        <v>0</v>
      </c>
      <c r="H40" s="82">
        <f>F40+G40</f>
        <v>129</v>
      </c>
      <c r="I40" s="82">
        <v>47</v>
      </c>
      <c r="J40" s="82">
        <v>0</v>
      </c>
      <c r="K40" s="82">
        <f>I40+J40</f>
        <v>47</v>
      </c>
      <c r="L40" s="82">
        <v>108</v>
      </c>
      <c r="M40" s="82">
        <v>2</v>
      </c>
      <c r="N40" s="82">
        <f>L40+M40</f>
        <v>110</v>
      </c>
      <c r="O40" s="95" t="s">
        <v>601</v>
      </c>
      <c r="P40" s="774" t="s">
        <v>591</v>
      </c>
    </row>
    <row r="41" spans="1:17" s="94" customFormat="1" ht="39" customHeight="1">
      <c r="A41" s="774"/>
      <c r="B41" s="95" t="s">
        <v>382</v>
      </c>
      <c r="C41" s="82">
        <v>82</v>
      </c>
      <c r="D41" s="82">
        <v>0</v>
      </c>
      <c r="E41" s="82">
        <f>C41+D41</f>
        <v>82</v>
      </c>
      <c r="F41" s="82">
        <v>60</v>
      </c>
      <c r="G41" s="82">
        <v>0</v>
      </c>
      <c r="H41" s="82">
        <f>F41+G41</f>
        <v>60</v>
      </c>
      <c r="I41" s="82">
        <v>61</v>
      </c>
      <c r="J41" s="82">
        <v>0</v>
      </c>
      <c r="K41" s="82">
        <f>I41+J41</f>
        <v>61</v>
      </c>
      <c r="L41" s="82">
        <v>56</v>
      </c>
      <c r="M41" s="82">
        <v>1</v>
      </c>
      <c r="N41" s="82">
        <f>L41+M41</f>
        <v>57</v>
      </c>
      <c r="O41" s="95" t="s">
        <v>602</v>
      </c>
      <c r="P41" s="774"/>
    </row>
    <row r="42" spans="1:17" s="94" customFormat="1" ht="39" customHeight="1">
      <c r="A42" s="774"/>
      <c r="B42" s="95" t="s">
        <v>9</v>
      </c>
      <c r="C42" s="79">
        <f>C40+C41</f>
        <v>229</v>
      </c>
      <c r="D42" s="79">
        <f t="shared" ref="D42:N42" si="13">D40+D41</f>
        <v>1</v>
      </c>
      <c r="E42" s="79">
        <f t="shared" si="13"/>
        <v>230</v>
      </c>
      <c r="F42" s="79">
        <f t="shared" si="13"/>
        <v>189</v>
      </c>
      <c r="G42" s="79">
        <f t="shared" si="13"/>
        <v>0</v>
      </c>
      <c r="H42" s="79">
        <f t="shared" si="13"/>
        <v>189</v>
      </c>
      <c r="I42" s="79">
        <f t="shared" si="13"/>
        <v>108</v>
      </c>
      <c r="J42" s="79">
        <f t="shared" si="13"/>
        <v>0</v>
      </c>
      <c r="K42" s="79">
        <f t="shared" si="13"/>
        <v>108</v>
      </c>
      <c r="L42" s="79">
        <f t="shared" si="13"/>
        <v>164</v>
      </c>
      <c r="M42" s="79">
        <f t="shared" si="13"/>
        <v>3</v>
      </c>
      <c r="N42" s="79">
        <f t="shared" si="13"/>
        <v>167</v>
      </c>
      <c r="O42" s="95" t="s">
        <v>8</v>
      </c>
      <c r="P42" s="774"/>
    </row>
    <row r="43" spans="1:17" s="94" customFormat="1" ht="39" customHeight="1">
      <c r="A43" s="774" t="s">
        <v>588</v>
      </c>
      <c r="B43" s="95" t="s">
        <v>383</v>
      </c>
      <c r="C43" s="82">
        <f>C37+C40</f>
        <v>352</v>
      </c>
      <c r="D43" s="82">
        <f t="shared" ref="D43:N43" si="14">D37+D40</f>
        <v>159</v>
      </c>
      <c r="E43" s="82">
        <f t="shared" si="14"/>
        <v>511</v>
      </c>
      <c r="F43" s="82">
        <f t="shared" si="14"/>
        <v>270</v>
      </c>
      <c r="G43" s="82">
        <f t="shared" si="14"/>
        <v>188</v>
      </c>
      <c r="H43" s="82">
        <f t="shared" si="14"/>
        <v>458</v>
      </c>
      <c r="I43" s="82">
        <f t="shared" si="14"/>
        <v>257</v>
      </c>
      <c r="J43" s="82">
        <f t="shared" si="14"/>
        <v>42</v>
      </c>
      <c r="K43" s="82">
        <f t="shared" si="14"/>
        <v>299</v>
      </c>
      <c r="L43" s="82">
        <f t="shared" si="14"/>
        <v>348</v>
      </c>
      <c r="M43" s="82">
        <f t="shared" si="14"/>
        <v>42</v>
      </c>
      <c r="N43" s="82">
        <f t="shared" si="14"/>
        <v>390</v>
      </c>
      <c r="O43" s="95" t="s">
        <v>601</v>
      </c>
      <c r="P43" s="774" t="s">
        <v>680</v>
      </c>
    </row>
    <row r="44" spans="1:17" s="94" customFormat="1" ht="39" customHeight="1">
      <c r="A44" s="774"/>
      <c r="B44" s="95" t="s">
        <v>382</v>
      </c>
      <c r="C44" s="82">
        <f>C38+C41</f>
        <v>224</v>
      </c>
      <c r="D44" s="82">
        <f t="shared" ref="D44:N44" si="15">D38+D41</f>
        <v>173</v>
      </c>
      <c r="E44" s="82">
        <f t="shared" si="15"/>
        <v>397</v>
      </c>
      <c r="F44" s="82">
        <f t="shared" si="15"/>
        <v>127</v>
      </c>
      <c r="G44" s="82">
        <f t="shared" si="15"/>
        <v>167</v>
      </c>
      <c r="H44" s="82">
        <f t="shared" si="15"/>
        <v>294</v>
      </c>
      <c r="I44" s="82">
        <f t="shared" si="15"/>
        <v>444</v>
      </c>
      <c r="J44" s="82">
        <f t="shared" si="15"/>
        <v>50</v>
      </c>
      <c r="K44" s="82">
        <f t="shared" si="15"/>
        <v>494</v>
      </c>
      <c r="L44" s="82">
        <f t="shared" si="15"/>
        <v>227</v>
      </c>
      <c r="M44" s="82">
        <f t="shared" si="15"/>
        <v>23</v>
      </c>
      <c r="N44" s="82">
        <f t="shared" si="15"/>
        <v>250</v>
      </c>
      <c r="O44" s="95" t="s">
        <v>602</v>
      </c>
      <c r="P44" s="774"/>
    </row>
    <row r="45" spans="1:17" s="94" customFormat="1" ht="39" customHeight="1">
      <c r="A45" s="774"/>
      <c r="B45" s="95" t="s">
        <v>9</v>
      </c>
      <c r="C45" s="79">
        <f>C43+C44</f>
        <v>576</v>
      </c>
      <c r="D45" s="79">
        <f t="shared" ref="D45:N45" si="16">D43+D44</f>
        <v>332</v>
      </c>
      <c r="E45" s="79">
        <f t="shared" si="16"/>
        <v>908</v>
      </c>
      <c r="F45" s="79">
        <f t="shared" si="16"/>
        <v>397</v>
      </c>
      <c r="G45" s="79">
        <f t="shared" si="16"/>
        <v>355</v>
      </c>
      <c r="H45" s="79">
        <f t="shared" si="16"/>
        <v>752</v>
      </c>
      <c r="I45" s="79">
        <f t="shared" si="16"/>
        <v>701</v>
      </c>
      <c r="J45" s="79">
        <f t="shared" si="16"/>
        <v>92</v>
      </c>
      <c r="K45" s="79">
        <f t="shared" si="16"/>
        <v>793</v>
      </c>
      <c r="L45" s="79">
        <f t="shared" si="16"/>
        <v>575</v>
      </c>
      <c r="M45" s="79">
        <f t="shared" si="16"/>
        <v>65</v>
      </c>
      <c r="N45" s="79">
        <f t="shared" si="16"/>
        <v>640</v>
      </c>
      <c r="O45" s="95" t="s">
        <v>8</v>
      </c>
      <c r="P45" s="774"/>
    </row>
    <row r="46" spans="1:17" ht="39" customHeight="1">
      <c r="A46" s="774" t="s">
        <v>671</v>
      </c>
      <c r="B46" s="95" t="s">
        <v>383</v>
      </c>
      <c r="C46" s="82">
        <v>667</v>
      </c>
      <c r="D46" s="82">
        <v>0</v>
      </c>
      <c r="E46" s="82">
        <f>C46+D46</f>
        <v>667</v>
      </c>
      <c r="F46" s="82">
        <v>391</v>
      </c>
      <c r="G46" s="82">
        <v>0</v>
      </c>
      <c r="H46" s="82">
        <f>F46+G46</f>
        <v>391</v>
      </c>
      <c r="I46" s="82">
        <v>131</v>
      </c>
      <c r="J46" s="82">
        <v>1</v>
      </c>
      <c r="K46" s="82">
        <f>I46+J46</f>
        <v>132</v>
      </c>
      <c r="L46" s="82">
        <v>239</v>
      </c>
      <c r="M46" s="82">
        <v>0</v>
      </c>
      <c r="N46" s="82">
        <f>L46+M46</f>
        <v>239</v>
      </c>
      <c r="O46" s="95" t="s">
        <v>601</v>
      </c>
      <c r="P46" s="774" t="s">
        <v>185</v>
      </c>
    </row>
    <row r="47" spans="1:17" ht="39" customHeight="1">
      <c r="A47" s="774"/>
      <c r="B47" s="95" t="s">
        <v>382</v>
      </c>
      <c r="C47" s="82">
        <v>813</v>
      </c>
      <c r="D47" s="82">
        <v>78</v>
      </c>
      <c r="E47" s="82">
        <f>C47+D47</f>
        <v>891</v>
      </c>
      <c r="F47" s="82">
        <v>564</v>
      </c>
      <c r="G47" s="82">
        <v>221</v>
      </c>
      <c r="H47" s="82">
        <f>F47+G47</f>
        <v>785</v>
      </c>
      <c r="I47" s="82">
        <v>1409</v>
      </c>
      <c r="J47" s="82">
        <v>114</v>
      </c>
      <c r="K47" s="82">
        <f>I47+J47</f>
        <v>1523</v>
      </c>
      <c r="L47" s="82">
        <v>434</v>
      </c>
      <c r="M47" s="82">
        <v>28</v>
      </c>
      <c r="N47" s="82">
        <f>L47+M47</f>
        <v>462</v>
      </c>
      <c r="O47" s="95" t="s">
        <v>602</v>
      </c>
      <c r="P47" s="774"/>
    </row>
    <row r="48" spans="1:17" ht="39" customHeight="1">
      <c r="A48" s="774"/>
      <c r="B48" s="95" t="s">
        <v>9</v>
      </c>
      <c r="C48" s="79">
        <f>C46+C47</f>
        <v>1480</v>
      </c>
      <c r="D48" s="79">
        <f t="shared" ref="D48:N48" si="17">D46+D47</f>
        <v>78</v>
      </c>
      <c r="E48" s="79">
        <f t="shared" si="17"/>
        <v>1558</v>
      </c>
      <c r="F48" s="79">
        <f t="shared" si="17"/>
        <v>955</v>
      </c>
      <c r="G48" s="79">
        <f t="shared" si="17"/>
        <v>221</v>
      </c>
      <c r="H48" s="79">
        <f t="shared" si="17"/>
        <v>1176</v>
      </c>
      <c r="I48" s="79">
        <f t="shared" si="17"/>
        <v>1540</v>
      </c>
      <c r="J48" s="79">
        <f t="shared" si="17"/>
        <v>115</v>
      </c>
      <c r="K48" s="79">
        <f t="shared" si="17"/>
        <v>1655</v>
      </c>
      <c r="L48" s="79">
        <f t="shared" si="17"/>
        <v>673</v>
      </c>
      <c r="M48" s="79">
        <f t="shared" si="17"/>
        <v>28</v>
      </c>
      <c r="N48" s="79">
        <f t="shared" si="17"/>
        <v>701</v>
      </c>
      <c r="O48" s="95" t="s">
        <v>8</v>
      </c>
      <c r="P48" s="774"/>
    </row>
    <row r="49" spans="1:17" ht="39" customHeight="1">
      <c r="A49" s="774" t="s">
        <v>672</v>
      </c>
      <c r="B49" s="95" t="s">
        <v>383</v>
      </c>
      <c r="C49" s="82">
        <v>0</v>
      </c>
      <c r="D49" s="82">
        <v>0</v>
      </c>
      <c r="E49" s="82">
        <f>C49+D49</f>
        <v>0</v>
      </c>
      <c r="F49" s="82">
        <v>0</v>
      </c>
      <c r="G49" s="82">
        <v>0</v>
      </c>
      <c r="H49" s="82">
        <f>F49+G49</f>
        <v>0</v>
      </c>
      <c r="I49" s="82">
        <v>0</v>
      </c>
      <c r="J49" s="82">
        <v>0</v>
      </c>
      <c r="K49" s="82">
        <f>I49+J49</f>
        <v>0</v>
      </c>
      <c r="L49" s="82">
        <v>0</v>
      </c>
      <c r="M49" s="82">
        <v>0</v>
      </c>
      <c r="N49" s="82">
        <f>L49+M49</f>
        <v>0</v>
      </c>
      <c r="O49" s="95" t="s">
        <v>601</v>
      </c>
      <c r="P49" s="774" t="s">
        <v>674</v>
      </c>
    </row>
    <row r="50" spans="1:17" ht="39" customHeight="1">
      <c r="A50" s="774"/>
      <c r="B50" s="95" t="s">
        <v>382</v>
      </c>
      <c r="C50" s="82">
        <v>4</v>
      </c>
      <c r="D50" s="82">
        <v>1</v>
      </c>
      <c r="E50" s="82">
        <f>C50+D50</f>
        <v>5</v>
      </c>
      <c r="F50" s="82">
        <v>57</v>
      </c>
      <c r="G50" s="82">
        <v>1</v>
      </c>
      <c r="H50" s="82">
        <f>F50+G50</f>
        <v>58</v>
      </c>
      <c r="I50" s="82">
        <v>16</v>
      </c>
      <c r="J50" s="82">
        <v>3</v>
      </c>
      <c r="K50" s="82">
        <f>I50+J50</f>
        <v>19</v>
      </c>
      <c r="L50" s="82">
        <v>1</v>
      </c>
      <c r="M50" s="82">
        <v>3</v>
      </c>
      <c r="N50" s="82">
        <f>L50+M50</f>
        <v>4</v>
      </c>
      <c r="O50" s="95" t="s">
        <v>602</v>
      </c>
      <c r="P50" s="774"/>
    </row>
    <row r="51" spans="1:17" ht="39" customHeight="1">
      <c r="A51" s="774"/>
      <c r="B51" s="95" t="s">
        <v>9</v>
      </c>
      <c r="C51" s="79">
        <f>C49+C50</f>
        <v>4</v>
      </c>
      <c r="D51" s="79">
        <f t="shared" ref="D51:N51" si="18">D49+D50</f>
        <v>1</v>
      </c>
      <c r="E51" s="79">
        <f t="shared" si="18"/>
        <v>5</v>
      </c>
      <c r="F51" s="79">
        <f t="shared" si="18"/>
        <v>57</v>
      </c>
      <c r="G51" s="79">
        <f t="shared" si="18"/>
        <v>1</v>
      </c>
      <c r="H51" s="79">
        <f t="shared" si="18"/>
        <v>58</v>
      </c>
      <c r="I51" s="79">
        <f t="shared" si="18"/>
        <v>16</v>
      </c>
      <c r="J51" s="79">
        <f t="shared" si="18"/>
        <v>3</v>
      </c>
      <c r="K51" s="79">
        <f t="shared" si="18"/>
        <v>19</v>
      </c>
      <c r="L51" s="79">
        <f t="shared" si="18"/>
        <v>1</v>
      </c>
      <c r="M51" s="79">
        <f t="shared" si="18"/>
        <v>3</v>
      </c>
      <c r="N51" s="79">
        <f t="shared" si="18"/>
        <v>4</v>
      </c>
      <c r="O51" s="95" t="s">
        <v>8</v>
      </c>
      <c r="P51" s="774"/>
    </row>
    <row r="52" spans="1:17" ht="39" customHeight="1">
      <c r="A52" s="774" t="s">
        <v>673</v>
      </c>
      <c r="B52" s="95" t="s">
        <v>383</v>
      </c>
      <c r="C52" s="82">
        <f>C46+C49</f>
        <v>667</v>
      </c>
      <c r="D52" s="82">
        <f t="shared" ref="D52:N52" si="19">D46+D49</f>
        <v>0</v>
      </c>
      <c r="E52" s="82">
        <f t="shared" si="19"/>
        <v>667</v>
      </c>
      <c r="F52" s="82">
        <f t="shared" si="19"/>
        <v>391</v>
      </c>
      <c r="G52" s="82">
        <f t="shared" si="19"/>
        <v>0</v>
      </c>
      <c r="H52" s="82">
        <f t="shared" si="19"/>
        <v>391</v>
      </c>
      <c r="I52" s="82">
        <f t="shared" si="19"/>
        <v>131</v>
      </c>
      <c r="J52" s="82">
        <f t="shared" si="19"/>
        <v>1</v>
      </c>
      <c r="K52" s="82">
        <f t="shared" si="19"/>
        <v>132</v>
      </c>
      <c r="L52" s="82">
        <f t="shared" si="19"/>
        <v>239</v>
      </c>
      <c r="M52" s="82">
        <f t="shared" si="19"/>
        <v>0</v>
      </c>
      <c r="N52" s="82">
        <f t="shared" si="19"/>
        <v>239</v>
      </c>
      <c r="O52" s="95" t="s">
        <v>601</v>
      </c>
      <c r="P52" s="774" t="s">
        <v>675</v>
      </c>
    </row>
    <row r="53" spans="1:17" ht="39" customHeight="1">
      <c r="A53" s="774"/>
      <c r="B53" s="95" t="s">
        <v>382</v>
      </c>
      <c r="C53" s="82">
        <f>C47+C50</f>
        <v>817</v>
      </c>
      <c r="D53" s="82">
        <f t="shared" ref="D53:N53" si="20">D47+D50</f>
        <v>79</v>
      </c>
      <c r="E53" s="82">
        <f t="shared" si="20"/>
        <v>896</v>
      </c>
      <c r="F53" s="82">
        <f t="shared" si="20"/>
        <v>621</v>
      </c>
      <c r="G53" s="82">
        <f t="shared" si="20"/>
        <v>222</v>
      </c>
      <c r="H53" s="82">
        <f t="shared" si="20"/>
        <v>843</v>
      </c>
      <c r="I53" s="82">
        <f t="shared" si="20"/>
        <v>1425</v>
      </c>
      <c r="J53" s="82">
        <f t="shared" si="20"/>
        <v>117</v>
      </c>
      <c r="K53" s="82">
        <f t="shared" si="20"/>
        <v>1542</v>
      </c>
      <c r="L53" s="82">
        <f t="shared" si="20"/>
        <v>435</v>
      </c>
      <c r="M53" s="82">
        <f t="shared" si="20"/>
        <v>31</v>
      </c>
      <c r="N53" s="82">
        <f t="shared" si="20"/>
        <v>466</v>
      </c>
      <c r="O53" s="95" t="s">
        <v>602</v>
      </c>
      <c r="P53" s="774"/>
    </row>
    <row r="54" spans="1:17" ht="39" customHeight="1">
      <c r="A54" s="774"/>
      <c r="B54" s="95" t="s">
        <v>9</v>
      </c>
      <c r="C54" s="79">
        <f>C52+C53</f>
        <v>1484</v>
      </c>
      <c r="D54" s="79">
        <f t="shared" ref="D54:N54" si="21">D52+D53</f>
        <v>79</v>
      </c>
      <c r="E54" s="79">
        <f t="shared" si="21"/>
        <v>1563</v>
      </c>
      <c r="F54" s="79">
        <f t="shared" si="21"/>
        <v>1012</v>
      </c>
      <c r="G54" s="79">
        <f t="shared" si="21"/>
        <v>222</v>
      </c>
      <c r="H54" s="79">
        <f t="shared" si="21"/>
        <v>1234</v>
      </c>
      <c r="I54" s="79">
        <f t="shared" si="21"/>
        <v>1556</v>
      </c>
      <c r="J54" s="79">
        <f t="shared" si="21"/>
        <v>118</v>
      </c>
      <c r="K54" s="79">
        <f t="shared" si="21"/>
        <v>1674</v>
      </c>
      <c r="L54" s="79">
        <f t="shared" si="21"/>
        <v>674</v>
      </c>
      <c r="M54" s="79">
        <f t="shared" si="21"/>
        <v>31</v>
      </c>
      <c r="N54" s="79">
        <f t="shared" si="21"/>
        <v>705</v>
      </c>
      <c r="O54" s="95" t="s">
        <v>8</v>
      </c>
      <c r="P54" s="774"/>
    </row>
    <row r="55" spans="1:17" ht="39" customHeight="1">
      <c r="A55" s="774" t="s">
        <v>589</v>
      </c>
      <c r="B55" s="95" t="s">
        <v>383</v>
      </c>
      <c r="C55" s="82">
        <v>15</v>
      </c>
      <c r="D55" s="82">
        <v>0</v>
      </c>
      <c r="E55" s="82">
        <f>C55+D55</f>
        <v>15</v>
      </c>
      <c r="F55" s="82">
        <v>10</v>
      </c>
      <c r="G55" s="82">
        <v>0</v>
      </c>
      <c r="H55" s="82">
        <f>F55+G55</f>
        <v>10</v>
      </c>
      <c r="I55" s="82">
        <v>4</v>
      </c>
      <c r="J55" s="82">
        <v>0</v>
      </c>
      <c r="K55" s="82">
        <f>I55+J55</f>
        <v>4</v>
      </c>
      <c r="L55" s="82">
        <v>6</v>
      </c>
      <c r="M55" s="82">
        <v>0</v>
      </c>
      <c r="N55" s="82">
        <f>L55+M55</f>
        <v>6</v>
      </c>
      <c r="O55" s="95" t="s">
        <v>601</v>
      </c>
      <c r="P55" s="774" t="s">
        <v>681</v>
      </c>
    </row>
    <row r="56" spans="1:17" ht="39" customHeight="1">
      <c r="A56" s="774"/>
      <c r="B56" s="95" t="s">
        <v>382</v>
      </c>
      <c r="C56" s="82">
        <v>3</v>
      </c>
      <c r="D56" s="82">
        <v>0</v>
      </c>
      <c r="E56" s="82">
        <f>C56+D56</f>
        <v>3</v>
      </c>
      <c r="F56" s="82">
        <v>5</v>
      </c>
      <c r="G56" s="82">
        <v>0</v>
      </c>
      <c r="H56" s="82">
        <f>F56+G56</f>
        <v>5</v>
      </c>
      <c r="I56" s="82">
        <v>3</v>
      </c>
      <c r="J56" s="82">
        <v>0</v>
      </c>
      <c r="K56" s="82">
        <f>I56+J56</f>
        <v>3</v>
      </c>
      <c r="L56" s="82">
        <v>2</v>
      </c>
      <c r="M56" s="82">
        <v>0</v>
      </c>
      <c r="N56" s="82">
        <f>L56+M56</f>
        <v>2</v>
      </c>
      <c r="O56" s="95" t="s">
        <v>602</v>
      </c>
      <c r="P56" s="774"/>
    </row>
    <row r="57" spans="1:17" ht="39" customHeight="1">
      <c r="A57" s="774"/>
      <c r="B57" s="95" t="s">
        <v>9</v>
      </c>
      <c r="C57" s="79">
        <f>C55+C56</f>
        <v>18</v>
      </c>
      <c r="D57" s="79">
        <f t="shared" ref="D57:N57" si="22">D55+D56</f>
        <v>0</v>
      </c>
      <c r="E57" s="79">
        <f t="shared" si="22"/>
        <v>18</v>
      </c>
      <c r="F57" s="79">
        <f t="shared" si="22"/>
        <v>15</v>
      </c>
      <c r="G57" s="79">
        <f t="shared" si="22"/>
        <v>0</v>
      </c>
      <c r="H57" s="79">
        <f t="shared" si="22"/>
        <v>15</v>
      </c>
      <c r="I57" s="79">
        <f t="shared" si="22"/>
        <v>7</v>
      </c>
      <c r="J57" s="79">
        <f t="shared" si="22"/>
        <v>0</v>
      </c>
      <c r="K57" s="79">
        <f t="shared" si="22"/>
        <v>7</v>
      </c>
      <c r="L57" s="79">
        <f t="shared" si="22"/>
        <v>8</v>
      </c>
      <c r="M57" s="79">
        <f t="shared" si="22"/>
        <v>0</v>
      </c>
      <c r="N57" s="79">
        <f t="shared" si="22"/>
        <v>8</v>
      </c>
      <c r="O57" s="95" t="s">
        <v>8</v>
      </c>
      <c r="P57" s="774"/>
    </row>
    <row r="58" spans="1:17" ht="39" customHeight="1">
      <c r="A58" s="774" t="s">
        <v>184</v>
      </c>
      <c r="B58" s="95" t="s">
        <v>383</v>
      </c>
      <c r="C58" s="82">
        <v>850</v>
      </c>
      <c r="D58" s="82">
        <v>0</v>
      </c>
      <c r="E58" s="82">
        <f>C58+D58</f>
        <v>850</v>
      </c>
      <c r="F58" s="82">
        <v>821</v>
      </c>
      <c r="G58" s="82">
        <v>0</v>
      </c>
      <c r="H58" s="82">
        <f>F58+G58</f>
        <v>821</v>
      </c>
      <c r="I58" s="82">
        <v>297</v>
      </c>
      <c r="J58" s="82">
        <v>0</v>
      </c>
      <c r="K58" s="82">
        <f>I58+J58</f>
        <v>297</v>
      </c>
      <c r="L58" s="82">
        <v>420</v>
      </c>
      <c r="M58" s="82">
        <v>0</v>
      </c>
      <c r="N58" s="82">
        <f>L58+M58</f>
        <v>420</v>
      </c>
      <c r="O58" s="95" t="s">
        <v>601</v>
      </c>
      <c r="P58" s="774" t="s">
        <v>682</v>
      </c>
    </row>
    <row r="59" spans="1:17" ht="39" customHeight="1">
      <c r="A59" s="774"/>
      <c r="B59" s="95" t="s">
        <v>382</v>
      </c>
      <c r="C59" s="82">
        <v>279</v>
      </c>
      <c r="D59" s="82">
        <v>5</v>
      </c>
      <c r="E59" s="82">
        <f>C59+D59</f>
        <v>284</v>
      </c>
      <c r="F59" s="82">
        <v>195</v>
      </c>
      <c r="G59" s="82">
        <v>13</v>
      </c>
      <c r="H59" s="82">
        <f>F59+G59</f>
        <v>208</v>
      </c>
      <c r="I59" s="82">
        <v>286</v>
      </c>
      <c r="J59" s="82">
        <v>1</v>
      </c>
      <c r="K59" s="82">
        <f>I59+J59</f>
        <v>287</v>
      </c>
      <c r="L59" s="82">
        <v>245</v>
      </c>
      <c r="M59" s="82">
        <v>1</v>
      </c>
      <c r="N59" s="82">
        <f>L59+M59</f>
        <v>246</v>
      </c>
      <c r="O59" s="95" t="s">
        <v>602</v>
      </c>
      <c r="P59" s="774"/>
    </row>
    <row r="60" spans="1:17" ht="39" customHeight="1">
      <c r="A60" s="774"/>
      <c r="B60" s="95" t="s">
        <v>9</v>
      </c>
      <c r="C60" s="79">
        <f>C58+C59</f>
        <v>1129</v>
      </c>
      <c r="D60" s="79">
        <f t="shared" ref="D60:N60" si="23">D58+D59</f>
        <v>5</v>
      </c>
      <c r="E60" s="79">
        <f t="shared" si="23"/>
        <v>1134</v>
      </c>
      <c r="F60" s="79">
        <f t="shared" si="23"/>
        <v>1016</v>
      </c>
      <c r="G60" s="79">
        <f t="shared" si="23"/>
        <v>13</v>
      </c>
      <c r="H60" s="79">
        <f t="shared" si="23"/>
        <v>1029</v>
      </c>
      <c r="I60" s="79">
        <f t="shared" si="23"/>
        <v>583</v>
      </c>
      <c r="J60" s="79">
        <f t="shared" si="23"/>
        <v>1</v>
      </c>
      <c r="K60" s="79">
        <f t="shared" si="23"/>
        <v>584</v>
      </c>
      <c r="L60" s="79">
        <f t="shared" si="23"/>
        <v>665</v>
      </c>
      <c r="M60" s="79">
        <f t="shared" si="23"/>
        <v>1</v>
      </c>
      <c r="N60" s="79">
        <f t="shared" si="23"/>
        <v>666</v>
      </c>
      <c r="O60" s="95" t="s">
        <v>8</v>
      </c>
      <c r="P60" s="774"/>
    </row>
    <row r="61" spans="1:17" ht="39" customHeight="1">
      <c r="A61" s="731" t="s">
        <v>1558</v>
      </c>
      <c r="B61" s="732"/>
      <c r="C61" s="732"/>
      <c r="D61" s="732"/>
      <c r="E61" s="732"/>
      <c r="F61" s="732"/>
      <c r="G61" s="733"/>
      <c r="H61" s="734" t="s">
        <v>1559</v>
      </c>
      <c r="I61" s="734"/>
      <c r="J61" s="734"/>
      <c r="K61" s="734"/>
      <c r="L61" s="734"/>
      <c r="M61" s="734"/>
      <c r="N61" s="734"/>
      <c r="O61" s="734"/>
      <c r="P61" s="735"/>
    </row>
    <row r="62" spans="1:17" ht="39" customHeight="1">
      <c r="A62" s="770" t="s">
        <v>71</v>
      </c>
      <c r="B62" s="770" t="s">
        <v>677</v>
      </c>
      <c r="C62" s="773" t="s">
        <v>43</v>
      </c>
      <c r="D62" s="773"/>
      <c r="E62" s="773" t="s">
        <v>42</v>
      </c>
      <c r="F62" s="773" t="s">
        <v>41</v>
      </c>
      <c r="G62" s="773"/>
      <c r="H62" s="773" t="s">
        <v>40</v>
      </c>
      <c r="I62" s="773" t="s">
        <v>159</v>
      </c>
      <c r="J62" s="773"/>
      <c r="K62" s="773" t="s">
        <v>38</v>
      </c>
      <c r="L62" s="773" t="s">
        <v>37</v>
      </c>
      <c r="M62" s="773"/>
      <c r="N62" s="773" t="s">
        <v>36</v>
      </c>
      <c r="O62" s="773" t="s">
        <v>678</v>
      </c>
      <c r="P62" s="773" t="s">
        <v>69</v>
      </c>
      <c r="Q62" s="175"/>
    </row>
    <row r="63" spans="1:17" ht="39" customHeight="1">
      <c r="A63" s="771"/>
      <c r="B63" s="771"/>
      <c r="C63" s="773" t="s">
        <v>42</v>
      </c>
      <c r="D63" s="773"/>
      <c r="E63" s="773"/>
      <c r="F63" s="773" t="s">
        <v>40</v>
      </c>
      <c r="G63" s="773"/>
      <c r="H63" s="773"/>
      <c r="I63" s="773" t="s">
        <v>38</v>
      </c>
      <c r="J63" s="773"/>
      <c r="K63" s="773"/>
      <c r="L63" s="773" t="s">
        <v>36</v>
      </c>
      <c r="M63" s="773"/>
      <c r="N63" s="773"/>
      <c r="O63" s="773"/>
      <c r="P63" s="773"/>
      <c r="Q63" s="175"/>
    </row>
    <row r="64" spans="1:17" ht="39" customHeight="1">
      <c r="A64" s="771"/>
      <c r="B64" s="771"/>
      <c r="C64" s="95" t="s">
        <v>188</v>
      </c>
      <c r="D64" s="95" t="s">
        <v>189</v>
      </c>
      <c r="E64" s="95" t="s">
        <v>9</v>
      </c>
      <c r="F64" s="95" t="s">
        <v>188</v>
      </c>
      <c r="G64" s="95" t="s">
        <v>189</v>
      </c>
      <c r="H64" s="95" t="s">
        <v>9</v>
      </c>
      <c r="I64" s="95" t="s">
        <v>188</v>
      </c>
      <c r="J64" s="95" t="s">
        <v>189</v>
      </c>
      <c r="K64" s="95" t="s">
        <v>9</v>
      </c>
      <c r="L64" s="95" t="s">
        <v>188</v>
      </c>
      <c r="M64" s="95" t="s">
        <v>189</v>
      </c>
      <c r="N64" s="95" t="s">
        <v>9</v>
      </c>
      <c r="O64" s="773"/>
      <c r="P64" s="773"/>
      <c r="Q64" s="175"/>
    </row>
    <row r="65" spans="1:17" ht="39" customHeight="1">
      <c r="A65" s="772"/>
      <c r="B65" s="772"/>
      <c r="C65" s="95" t="s">
        <v>186</v>
      </c>
      <c r="D65" s="95" t="s">
        <v>187</v>
      </c>
      <c r="E65" s="95" t="s">
        <v>8</v>
      </c>
      <c r="F65" s="95" t="s">
        <v>186</v>
      </c>
      <c r="G65" s="95" t="s">
        <v>187</v>
      </c>
      <c r="H65" s="95" t="s">
        <v>8</v>
      </c>
      <c r="I65" s="95" t="s">
        <v>186</v>
      </c>
      <c r="J65" s="95" t="s">
        <v>187</v>
      </c>
      <c r="K65" s="95" t="s">
        <v>8</v>
      </c>
      <c r="L65" s="95" t="s">
        <v>186</v>
      </c>
      <c r="M65" s="95" t="s">
        <v>187</v>
      </c>
      <c r="N65" s="95" t="s">
        <v>8</v>
      </c>
      <c r="O65" s="773"/>
      <c r="P65" s="773"/>
      <c r="Q65" s="175"/>
    </row>
    <row r="66" spans="1:17" s="94" customFormat="1" ht="39" customHeight="1">
      <c r="A66" s="774" t="s">
        <v>586</v>
      </c>
      <c r="B66" s="95" t="s">
        <v>383</v>
      </c>
      <c r="C66" s="82">
        <v>13</v>
      </c>
      <c r="D66" s="82">
        <v>89</v>
      </c>
      <c r="E66" s="82">
        <f>C66+D66</f>
        <v>102</v>
      </c>
      <c r="F66" s="82">
        <v>298</v>
      </c>
      <c r="G66" s="82">
        <v>191</v>
      </c>
      <c r="H66" s="82">
        <f>F66+G66</f>
        <v>489</v>
      </c>
      <c r="I66" s="82">
        <v>4</v>
      </c>
      <c r="J66" s="82">
        <v>180</v>
      </c>
      <c r="K66" s="82">
        <f>I66+J66</f>
        <v>184</v>
      </c>
      <c r="L66" s="82">
        <v>25</v>
      </c>
      <c r="M66" s="82">
        <v>133</v>
      </c>
      <c r="N66" s="82">
        <f>L66+M66</f>
        <v>158</v>
      </c>
      <c r="O66" s="95" t="s">
        <v>601</v>
      </c>
      <c r="P66" s="774" t="s">
        <v>679</v>
      </c>
    </row>
    <row r="67" spans="1:17" s="94" customFormat="1" ht="39" customHeight="1">
      <c r="A67" s="774"/>
      <c r="B67" s="95" t="s">
        <v>382</v>
      </c>
      <c r="C67" s="82">
        <v>3</v>
      </c>
      <c r="D67" s="82">
        <v>62</v>
      </c>
      <c r="E67" s="82">
        <f>C67+D67</f>
        <v>65</v>
      </c>
      <c r="F67" s="82">
        <v>109</v>
      </c>
      <c r="G67" s="82">
        <v>109</v>
      </c>
      <c r="H67" s="82">
        <f>F67+G67</f>
        <v>218</v>
      </c>
      <c r="I67" s="82">
        <v>0</v>
      </c>
      <c r="J67" s="82">
        <v>112</v>
      </c>
      <c r="K67" s="82">
        <f>I67+J67</f>
        <v>112</v>
      </c>
      <c r="L67" s="82">
        <v>30</v>
      </c>
      <c r="M67" s="82">
        <v>164</v>
      </c>
      <c r="N67" s="82">
        <f>L67+M67</f>
        <v>194</v>
      </c>
      <c r="O67" s="95" t="s">
        <v>602</v>
      </c>
      <c r="P67" s="774"/>
    </row>
    <row r="68" spans="1:17" s="94" customFormat="1" ht="39" customHeight="1">
      <c r="A68" s="774"/>
      <c r="B68" s="95" t="s">
        <v>9</v>
      </c>
      <c r="C68" s="79">
        <f>C66+C67</f>
        <v>16</v>
      </c>
      <c r="D68" s="79">
        <f t="shared" ref="D68:N68" si="24">D66+D67</f>
        <v>151</v>
      </c>
      <c r="E68" s="79">
        <f t="shared" si="24"/>
        <v>167</v>
      </c>
      <c r="F68" s="79">
        <f t="shared" si="24"/>
        <v>407</v>
      </c>
      <c r="G68" s="79">
        <f t="shared" si="24"/>
        <v>300</v>
      </c>
      <c r="H68" s="79">
        <f t="shared" si="24"/>
        <v>707</v>
      </c>
      <c r="I68" s="79">
        <f t="shared" si="24"/>
        <v>4</v>
      </c>
      <c r="J68" s="79">
        <f t="shared" si="24"/>
        <v>292</v>
      </c>
      <c r="K68" s="79">
        <f t="shared" si="24"/>
        <v>296</v>
      </c>
      <c r="L68" s="79">
        <f t="shared" si="24"/>
        <v>55</v>
      </c>
      <c r="M68" s="79">
        <f t="shared" si="24"/>
        <v>297</v>
      </c>
      <c r="N68" s="79">
        <f t="shared" si="24"/>
        <v>352</v>
      </c>
      <c r="O68" s="95" t="s">
        <v>8</v>
      </c>
      <c r="P68" s="774"/>
    </row>
    <row r="69" spans="1:17" s="94" customFormat="1" ht="39" customHeight="1">
      <c r="A69" s="774" t="s">
        <v>587</v>
      </c>
      <c r="B69" s="95" t="s">
        <v>383</v>
      </c>
      <c r="C69" s="82">
        <v>21</v>
      </c>
      <c r="D69" s="82">
        <v>5</v>
      </c>
      <c r="E69" s="82">
        <f>C69+D69</f>
        <v>26</v>
      </c>
      <c r="F69" s="82">
        <v>135</v>
      </c>
      <c r="G69" s="82">
        <v>0</v>
      </c>
      <c r="H69" s="82">
        <f>F69+G69</f>
        <v>135</v>
      </c>
      <c r="I69" s="82">
        <v>17</v>
      </c>
      <c r="J69" s="82">
        <v>0</v>
      </c>
      <c r="K69" s="82">
        <f>I69+J69</f>
        <v>17</v>
      </c>
      <c r="L69" s="82">
        <v>33</v>
      </c>
      <c r="M69" s="82">
        <v>0</v>
      </c>
      <c r="N69" s="82">
        <f>L69+M69</f>
        <v>33</v>
      </c>
      <c r="O69" s="95" t="s">
        <v>601</v>
      </c>
      <c r="P69" s="774" t="s">
        <v>591</v>
      </c>
    </row>
    <row r="70" spans="1:17" s="94" customFormat="1" ht="39" customHeight="1">
      <c r="A70" s="774"/>
      <c r="B70" s="95" t="s">
        <v>382</v>
      </c>
      <c r="C70" s="82">
        <v>5</v>
      </c>
      <c r="D70" s="82">
        <v>4</v>
      </c>
      <c r="E70" s="82">
        <f>C70+D70</f>
        <v>9</v>
      </c>
      <c r="F70" s="82">
        <v>32</v>
      </c>
      <c r="G70" s="82">
        <v>0</v>
      </c>
      <c r="H70" s="82">
        <f>F70+G70</f>
        <v>32</v>
      </c>
      <c r="I70" s="82">
        <v>46</v>
      </c>
      <c r="J70" s="82">
        <v>0</v>
      </c>
      <c r="K70" s="82">
        <f>I70+J70</f>
        <v>46</v>
      </c>
      <c r="L70" s="82">
        <v>62</v>
      </c>
      <c r="M70" s="82">
        <v>0</v>
      </c>
      <c r="N70" s="82">
        <f>L70+M70</f>
        <v>62</v>
      </c>
      <c r="O70" s="95" t="s">
        <v>602</v>
      </c>
      <c r="P70" s="774"/>
    </row>
    <row r="71" spans="1:17" s="94" customFormat="1" ht="39" customHeight="1">
      <c r="A71" s="774"/>
      <c r="B71" s="95" t="s">
        <v>9</v>
      </c>
      <c r="C71" s="79">
        <f>C69+C70</f>
        <v>26</v>
      </c>
      <c r="D71" s="79">
        <f t="shared" ref="D71:N71" si="25">D69+D70</f>
        <v>9</v>
      </c>
      <c r="E71" s="79">
        <f t="shared" si="25"/>
        <v>35</v>
      </c>
      <c r="F71" s="79">
        <f t="shared" si="25"/>
        <v>167</v>
      </c>
      <c r="G71" s="79">
        <f t="shared" si="25"/>
        <v>0</v>
      </c>
      <c r="H71" s="79">
        <f t="shared" si="25"/>
        <v>167</v>
      </c>
      <c r="I71" s="79">
        <f t="shared" si="25"/>
        <v>63</v>
      </c>
      <c r="J71" s="79">
        <f t="shared" si="25"/>
        <v>0</v>
      </c>
      <c r="K71" s="79">
        <f t="shared" si="25"/>
        <v>63</v>
      </c>
      <c r="L71" s="79">
        <f t="shared" si="25"/>
        <v>95</v>
      </c>
      <c r="M71" s="79">
        <f t="shared" si="25"/>
        <v>0</v>
      </c>
      <c r="N71" s="79">
        <f t="shared" si="25"/>
        <v>95</v>
      </c>
      <c r="O71" s="95" t="s">
        <v>8</v>
      </c>
      <c r="P71" s="774"/>
    </row>
    <row r="72" spans="1:17" s="94" customFormat="1" ht="39" customHeight="1">
      <c r="A72" s="774" t="s">
        <v>588</v>
      </c>
      <c r="B72" s="95" t="s">
        <v>383</v>
      </c>
      <c r="C72" s="82">
        <f>C66+C69</f>
        <v>34</v>
      </c>
      <c r="D72" s="82">
        <f t="shared" ref="D72:N72" si="26">D66+D69</f>
        <v>94</v>
      </c>
      <c r="E72" s="82">
        <f t="shared" si="26"/>
        <v>128</v>
      </c>
      <c r="F72" s="82">
        <f t="shared" si="26"/>
        <v>433</v>
      </c>
      <c r="G72" s="82">
        <f t="shared" si="26"/>
        <v>191</v>
      </c>
      <c r="H72" s="82">
        <f t="shared" si="26"/>
        <v>624</v>
      </c>
      <c r="I72" s="82">
        <f t="shared" si="26"/>
        <v>21</v>
      </c>
      <c r="J72" s="82">
        <f t="shared" si="26"/>
        <v>180</v>
      </c>
      <c r="K72" s="82">
        <f t="shared" si="26"/>
        <v>201</v>
      </c>
      <c r="L72" s="82">
        <f t="shared" si="26"/>
        <v>58</v>
      </c>
      <c r="M72" s="82">
        <f t="shared" si="26"/>
        <v>133</v>
      </c>
      <c r="N72" s="82">
        <f t="shared" si="26"/>
        <v>191</v>
      </c>
      <c r="O72" s="95" t="s">
        <v>601</v>
      </c>
      <c r="P72" s="774" t="s">
        <v>680</v>
      </c>
    </row>
    <row r="73" spans="1:17" s="94" customFormat="1" ht="39" customHeight="1">
      <c r="A73" s="774"/>
      <c r="B73" s="95" t="s">
        <v>382</v>
      </c>
      <c r="C73" s="82">
        <f>C67+C70</f>
        <v>8</v>
      </c>
      <c r="D73" s="82">
        <f t="shared" ref="D73:N73" si="27">D67+D70</f>
        <v>66</v>
      </c>
      <c r="E73" s="82">
        <f t="shared" si="27"/>
        <v>74</v>
      </c>
      <c r="F73" s="82">
        <f t="shared" si="27"/>
        <v>141</v>
      </c>
      <c r="G73" s="82">
        <f t="shared" si="27"/>
        <v>109</v>
      </c>
      <c r="H73" s="82">
        <f t="shared" si="27"/>
        <v>250</v>
      </c>
      <c r="I73" s="82">
        <f t="shared" si="27"/>
        <v>46</v>
      </c>
      <c r="J73" s="82">
        <f t="shared" si="27"/>
        <v>112</v>
      </c>
      <c r="K73" s="82">
        <f t="shared" si="27"/>
        <v>158</v>
      </c>
      <c r="L73" s="82">
        <f t="shared" si="27"/>
        <v>92</v>
      </c>
      <c r="M73" s="82">
        <f t="shared" si="27"/>
        <v>164</v>
      </c>
      <c r="N73" s="82">
        <f t="shared" si="27"/>
        <v>256</v>
      </c>
      <c r="O73" s="95" t="s">
        <v>602</v>
      </c>
      <c r="P73" s="774"/>
    </row>
    <row r="74" spans="1:17" s="94" customFormat="1" ht="39" customHeight="1">
      <c r="A74" s="774"/>
      <c r="B74" s="95" t="s">
        <v>9</v>
      </c>
      <c r="C74" s="79">
        <f>C72+C73</f>
        <v>42</v>
      </c>
      <c r="D74" s="79">
        <f t="shared" ref="D74:N74" si="28">D72+D73</f>
        <v>160</v>
      </c>
      <c r="E74" s="79">
        <f t="shared" si="28"/>
        <v>202</v>
      </c>
      <c r="F74" s="79">
        <f t="shared" si="28"/>
        <v>574</v>
      </c>
      <c r="G74" s="79">
        <f t="shared" si="28"/>
        <v>300</v>
      </c>
      <c r="H74" s="79">
        <f t="shared" si="28"/>
        <v>874</v>
      </c>
      <c r="I74" s="79">
        <f t="shared" si="28"/>
        <v>67</v>
      </c>
      <c r="J74" s="79">
        <f t="shared" si="28"/>
        <v>292</v>
      </c>
      <c r="K74" s="79">
        <f t="shared" si="28"/>
        <v>359</v>
      </c>
      <c r="L74" s="79">
        <f t="shared" si="28"/>
        <v>150</v>
      </c>
      <c r="M74" s="79">
        <f t="shared" si="28"/>
        <v>297</v>
      </c>
      <c r="N74" s="79">
        <f t="shared" si="28"/>
        <v>447</v>
      </c>
      <c r="O74" s="95" t="s">
        <v>8</v>
      </c>
      <c r="P74" s="774"/>
    </row>
    <row r="75" spans="1:17" ht="39" customHeight="1">
      <c r="A75" s="774" t="s">
        <v>671</v>
      </c>
      <c r="B75" s="95" t="s">
        <v>383</v>
      </c>
      <c r="C75" s="82">
        <v>262</v>
      </c>
      <c r="D75" s="82">
        <v>0</v>
      </c>
      <c r="E75" s="82">
        <f>C75+D75</f>
        <v>262</v>
      </c>
      <c r="F75" s="82">
        <v>299</v>
      </c>
      <c r="G75" s="82">
        <v>1</v>
      </c>
      <c r="H75" s="82">
        <f>F75+G75</f>
        <v>300</v>
      </c>
      <c r="I75" s="82">
        <v>77</v>
      </c>
      <c r="J75" s="82">
        <v>2</v>
      </c>
      <c r="K75" s="82">
        <f>I75+J75</f>
        <v>79</v>
      </c>
      <c r="L75" s="82">
        <v>225</v>
      </c>
      <c r="M75" s="82">
        <v>1</v>
      </c>
      <c r="N75" s="82">
        <f>L75+M75</f>
        <v>226</v>
      </c>
      <c r="O75" s="95" t="s">
        <v>601</v>
      </c>
      <c r="P75" s="774" t="s">
        <v>185</v>
      </c>
    </row>
    <row r="76" spans="1:17" ht="39" customHeight="1">
      <c r="A76" s="774"/>
      <c r="B76" s="95" t="s">
        <v>382</v>
      </c>
      <c r="C76" s="82">
        <v>476</v>
      </c>
      <c r="D76" s="82">
        <v>53</v>
      </c>
      <c r="E76" s="82">
        <f>C76+D76</f>
        <v>529</v>
      </c>
      <c r="F76" s="82">
        <v>828</v>
      </c>
      <c r="G76" s="82">
        <v>101</v>
      </c>
      <c r="H76" s="82">
        <f>F76+G76</f>
        <v>929</v>
      </c>
      <c r="I76" s="82">
        <v>256</v>
      </c>
      <c r="J76" s="82">
        <v>138</v>
      </c>
      <c r="K76" s="82">
        <f>I76+J76</f>
        <v>394</v>
      </c>
      <c r="L76" s="82">
        <v>558</v>
      </c>
      <c r="M76" s="82">
        <v>40</v>
      </c>
      <c r="N76" s="82">
        <f>L76+M76</f>
        <v>598</v>
      </c>
      <c r="O76" s="95" t="s">
        <v>602</v>
      </c>
      <c r="P76" s="774"/>
    </row>
    <row r="77" spans="1:17" ht="39" customHeight="1">
      <c r="A77" s="774"/>
      <c r="B77" s="95" t="s">
        <v>9</v>
      </c>
      <c r="C77" s="79">
        <f>C75+C76</f>
        <v>738</v>
      </c>
      <c r="D77" s="79">
        <f t="shared" ref="D77:N77" si="29">D75+D76</f>
        <v>53</v>
      </c>
      <c r="E77" s="79">
        <f t="shared" si="29"/>
        <v>791</v>
      </c>
      <c r="F77" s="79">
        <f t="shared" si="29"/>
        <v>1127</v>
      </c>
      <c r="G77" s="79">
        <f t="shared" si="29"/>
        <v>102</v>
      </c>
      <c r="H77" s="79">
        <f t="shared" si="29"/>
        <v>1229</v>
      </c>
      <c r="I77" s="79">
        <f t="shared" si="29"/>
        <v>333</v>
      </c>
      <c r="J77" s="79">
        <f t="shared" si="29"/>
        <v>140</v>
      </c>
      <c r="K77" s="79">
        <f t="shared" si="29"/>
        <v>473</v>
      </c>
      <c r="L77" s="79">
        <f t="shared" si="29"/>
        <v>783</v>
      </c>
      <c r="M77" s="79">
        <f t="shared" si="29"/>
        <v>41</v>
      </c>
      <c r="N77" s="79">
        <f t="shared" si="29"/>
        <v>824</v>
      </c>
      <c r="O77" s="95" t="s">
        <v>8</v>
      </c>
      <c r="P77" s="774"/>
    </row>
    <row r="78" spans="1:17" ht="39" customHeight="1">
      <c r="A78" s="774" t="s">
        <v>672</v>
      </c>
      <c r="B78" s="95" t="s">
        <v>383</v>
      </c>
      <c r="C78" s="82">
        <v>0</v>
      </c>
      <c r="D78" s="82">
        <v>0</v>
      </c>
      <c r="E78" s="82">
        <f>C78+D78</f>
        <v>0</v>
      </c>
      <c r="F78" s="82">
        <v>0</v>
      </c>
      <c r="G78" s="82">
        <v>0</v>
      </c>
      <c r="H78" s="82">
        <f>F78+G78</f>
        <v>0</v>
      </c>
      <c r="I78" s="82">
        <v>0</v>
      </c>
      <c r="J78" s="82">
        <v>0</v>
      </c>
      <c r="K78" s="82">
        <f>I78+J78</f>
        <v>0</v>
      </c>
      <c r="L78" s="82">
        <v>0</v>
      </c>
      <c r="M78" s="82">
        <v>0</v>
      </c>
      <c r="N78" s="82">
        <f>L78+M78</f>
        <v>0</v>
      </c>
      <c r="O78" s="95" t="s">
        <v>601</v>
      </c>
      <c r="P78" s="774" t="s">
        <v>674</v>
      </c>
    </row>
    <row r="79" spans="1:17" ht="39" customHeight="1">
      <c r="A79" s="774"/>
      <c r="B79" s="95" t="s">
        <v>382</v>
      </c>
      <c r="C79" s="82">
        <v>2</v>
      </c>
      <c r="D79" s="82">
        <v>1</v>
      </c>
      <c r="E79" s="82">
        <f>C79+D79</f>
        <v>3</v>
      </c>
      <c r="F79" s="82">
        <v>23</v>
      </c>
      <c r="G79" s="82">
        <v>4</v>
      </c>
      <c r="H79" s="82">
        <f>F79+G79</f>
        <v>27</v>
      </c>
      <c r="I79" s="82">
        <v>0</v>
      </c>
      <c r="J79" s="82">
        <v>0</v>
      </c>
      <c r="K79" s="82">
        <f>I79+J79</f>
        <v>0</v>
      </c>
      <c r="L79" s="82">
        <v>7</v>
      </c>
      <c r="M79" s="82">
        <v>0</v>
      </c>
      <c r="N79" s="82">
        <f>L79+M79</f>
        <v>7</v>
      </c>
      <c r="O79" s="95" t="s">
        <v>602</v>
      </c>
      <c r="P79" s="774"/>
    </row>
    <row r="80" spans="1:17" ht="39" customHeight="1">
      <c r="A80" s="774"/>
      <c r="B80" s="95" t="s">
        <v>9</v>
      </c>
      <c r="C80" s="79">
        <f>C78+C79</f>
        <v>2</v>
      </c>
      <c r="D80" s="79">
        <f t="shared" ref="D80:N80" si="30">D78+D79</f>
        <v>1</v>
      </c>
      <c r="E80" s="79">
        <f t="shared" si="30"/>
        <v>3</v>
      </c>
      <c r="F80" s="79">
        <f t="shared" si="30"/>
        <v>23</v>
      </c>
      <c r="G80" s="79">
        <f t="shared" si="30"/>
        <v>4</v>
      </c>
      <c r="H80" s="79">
        <f t="shared" si="30"/>
        <v>27</v>
      </c>
      <c r="I80" s="79">
        <f t="shared" si="30"/>
        <v>0</v>
      </c>
      <c r="J80" s="79">
        <f t="shared" si="30"/>
        <v>0</v>
      </c>
      <c r="K80" s="79">
        <f t="shared" si="30"/>
        <v>0</v>
      </c>
      <c r="L80" s="79">
        <f t="shared" si="30"/>
        <v>7</v>
      </c>
      <c r="M80" s="79">
        <f t="shared" si="30"/>
        <v>0</v>
      </c>
      <c r="N80" s="79">
        <f t="shared" si="30"/>
        <v>7</v>
      </c>
      <c r="O80" s="95" t="s">
        <v>8</v>
      </c>
      <c r="P80" s="774"/>
    </row>
    <row r="81" spans="1:17" ht="39" customHeight="1">
      <c r="A81" s="774" t="s">
        <v>673</v>
      </c>
      <c r="B81" s="95" t="s">
        <v>383</v>
      </c>
      <c r="C81" s="82">
        <f>C75+C78</f>
        <v>262</v>
      </c>
      <c r="D81" s="82">
        <f t="shared" ref="D81:N81" si="31">D75+D78</f>
        <v>0</v>
      </c>
      <c r="E81" s="82">
        <f t="shared" si="31"/>
        <v>262</v>
      </c>
      <c r="F81" s="82">
        <f t="shared" si="31"/>
        <v>299</v>
      </c>
      <c r="G81" s="82">
        <f t="shared" si="31"/>
        <v>1</v>
      </c>
      <c r="H81" s="82">
        <f t="shared" si="31"/>
        <v>300</v>
      </c>
      <c r="I81" s="82">
        <f t="shared" si="31"/>
        <v>77</v>
      </c>
      <c r="J81" s="82">
        <f t="shared" si="31"/>
        <v>2</v>
      </c>
      <c r="K81" s="82">
        <f t="shared" si="31"/>
        <v>79</v>
      </c>
      <c r="L81" s="82">
        <f t="shared" si="31"/>
        <v>225</v>
      </c>
      <c r="M81" s="82">
        <f t="shared" si="31"/>
        <v>1</v>
      </c>
      <c r="N81" s="82">
        <f t="shared" si="31"/>
        <v>226</v>
      </c>
      <c r="O81" s="95" t="s">
        <v>601</v>
      </c>
      <c r="P81" s="774" t="s">
        <v>675</v>
      </c>
    </row>
    <row r="82" spans="1:17" ht="39" customHeight="1">
      <c r="A82" s="774"/>
      <c r="B82" s="95" t="s">
        <v>382</v>
      </c>
      <c r="C82" s="82">
        <f>C76+C79</f>
        <v>478</v>
      </c>
      <c r="D82" s="82">
        <f t="shared" ref="D82:N82" si="32">D76+D79</f>
        <v>54</v>
      </c>
      <c r="E82" s="82">
        <f t="shared" si="32"/>
        <v>532</v>
      </c>
      <c r="F82" s="82">
        <f t="shared" si="32"/>
        <v>851</v>
      </c>
      <c r="G82" s="82">
        <f t="shared" si="32"/>
        <v>105</v>
      </c>
      <c r="H82" s="82">
        <f t="shared" si="32"/>
        <v>956</v>
      </c>
      <c r="I82" s="82">
        <f t="shared" si="32"/>
        <v>256</v>
      </c>
      <c r="J82" s="82">
        <f t="shared" si="32"/>
        <v>138</v>
      </c>
      <c r="K82" s="82">
        <f t="shared" si="32"/>
        <v>394</v>
      </c>
      <c r="L82" s="82">
        <f t="shared" si="32"/>
        <v>565</v>
      </c>
      <c r="M82" s="82">
        <f t="shared" si="32"/>
        <v>40</v>
      </c>
      <c r="N82" s="82">
        <f t="shared" si="32"/>
        <v>605</v>
      </c>
      <c r="O82" s="95" t="s">
        <v>602</v>
      </c>
      <c r="P82" s="774"/>
    </row>
    <row r="83" spans="1:17" ht="39" customHeight="1">
      <c r="A83" s="774"/>
      <c r="B83" s="95" t="s">
        <v>9</v>
      </c>
      <c r="C83" s="79">
        <f>C81+C82</f>
        <v>740</v>
      </c>
      <c r="D83" s="79">
        <f t="shared" ref="D83:N83" si="33">D81+D82</f>
        <v>54</v>
      </c>
      <c r="E83" s="79">
        <f t="shared" si="33"/>
        <v>794</v>
      </c>
      <c r="F83" s="79">
        <f t="shared" si="33"/>
        <v>1150</v>
      </c>
      <c r="G83" s="79">
        <f t="shared" si="33"/>
        <v>106</v>
      </c>
      <c r="H83" s="79">
        <f t="shared" si="33"/>
        <v>1256</v>
      </c>
      <c r="I83" s="79">
        <f t="shared" si="33"/>
        <v>333</v>
      </c>
      <c r="J83" s="79">
        <f t="shared" si="33"/>
        <v>140</v>
      </c>
      <c r="K83" s="79">
        <f t="shared" si="33"/>
        <v>473</v>
      </c>
      <c r="L83" s="79">
        <f t="shared" si="33"/>
        <v>790</v>
      </c>
      <c r="M83" s="79">
        <f t="shared" si="33"/>
        <v>41</v>
      </c>
      <c r="N83" s="79">
        <f t="shared" si="33"/>
        <v>831</v>
      </c>
      <c r="O83" s="95" t="s">
        <v>8</v>
      </c>
      <c r="P83" s="774"/>
    </row>
    <row r="84" spans="1:17" ht="39" customHeight="1">
      <c r="A84" s="774" t="s">
        <v>589</v>
      </c>
      <c r="B84" s="95" t="s">
        <v>383</v>
      </c>
      <c r="C84" s="82">
        <v>6</v>
      </c>
      <c r="D84" s="82">
        <v>0</v>
      </c>
      <c r="E84" s="82">
        <f>C84+D84</f>
        <v>6</v>
      </c>
      <c r="F84" s="82">
        <v>36</v>
      </c>
      <c r="G84" s="82">
        <v>0</v>
      </c>
      <c r="H84" s="82">
        <f>F84+G84</f>
        <v>36</v>
      </c>
      <c r="I84" s="82">
        <v>9</v>
      </c>
      <c r="J84" s="82">
        <v>0</v>
      </c>
      <c r="K84" s="82">
        <f>I84+J84</f>
        <v>9</v>
      </c>
      <c r="L84" s="82">
        <v>1</v>
      </c>
      <c r="M84" s="82">
        <v>0</v>
      </c>
      <c r="N84" s="82">
        <f>L84+M84</f>
        <v>1</v>
      </c>
      <c r="O84" s="95" t="s">
        <v>601</v>
      </c>
      <c r="P84" s="774" t="s">
        <v>681</v>
      </c>
    </row>
    <row r="85" spans="1:17" ht="39" customHeight="1">
      <c r="A85" s="774"/>
      <c r="B85" s="95" t="s">
        <v>382</v>
      </c>
      <c r="C85" s="82">
        <v>0</v>
      </c>
      <c r="D85" s="82">
        <v>0</v>
      </c>
      <c r="E85" s="82">
        <f>C85+D85</f>
        <v>0</v>
      </c>
      <c r="F85" s="82">
        <v>23</v>
      </c>
      <c r="G85" s="82">
        <v>0</v>
      </c>
      <c r="H85" s="82">
        <f>F85+G85</f>
        <v>23</v>
      </c>
      <c r="I85" s="82">
        <v>3</v>
      </c>
      <c r="J85" s="82">
        <v>0</v>
      </c>
      <c r="K85" s="82">
        <f>I85+J85</f>
        <v>3</v>
      </c>
      <c r="L85" s="82">
        <v>1</v>
      </c>
      <c r="M85" s="82">
        <v>0</v>
      </c>
      <c r="N85" s="82">
        <f>L85+M85</f>
        <v>1</v>
      </c>
      <c r="O85" s="95" t="s">
        <v>602</v>
      </c>
      <c r="P85" s="774"/>
    </row>
    <row r="86" spans="1:17" ht="39" customHeight="1">
      <c r="A86" s="774"/>
      <c r="B86" s="95" t="s">
        <v>9</v>
      </c>
      <c r="C86" s="79">
        <f>C84+C85</f>
        <v>6</v>
      </c>
      <c r="D86" s="79">
        <f t="shared" ref="D86:N86" si="34">D84+D85</f>
        <v>0</v>
      </c>
      <c r="E86" s="79">
        <f t="shared" si="34"/>
        <v>6</v>
      </c>
      <c r="F86" s="79">
        <f t="shared" si="34"/>
        <v>59</v>
      </c>
      <c r="G86" s="79">
        <f t="shared" si="34"/>
        <v>0</v>
      </c>
      <c r="H86" s="79">
        <f t="shared" si="34"/>
        <v>59</v>
      </c>
      <c r="I86" s="79">
        <f t="shared" si="34"/>
        <v>12</v>
      </c>
      <c r="J86" s="79">
        <f t="shared" si="34"/>
        <v>0</v>
      </c>
      <c r="K86" s="79">
        <f t="shared" si="34"/>
        <v>12</v>
      </c>
      <c r="L86" s="79">
        <f t="shared" si="34"/>
        <v>2</v>
      </c>
      <c r="M86" s="79">
        <f t="shared" si="34"/>
        <v>0</v>
      </c>
      <c r="N86" s="79">
        <f t="shared" si="34"/>
        <v>2</v>
      </c>
      <c r="O86" s="95" t="s">
        <v>8</v>
      </c>
      <c r="P86" s="774"/>
    </row>
    <row r="87" spans="1:17" ht="39" customHeight="1">
      <c r="A87" s="774" t="s">
        <v>184</v>
      </c>
      <c r="B87" s="95" t="s">
        <v>383</v>
      </c>
      <c r="C87" s="82">
        <v>246</v>
      </c>
      <c r="D87" s="82">
        <v>0</v>
      </c>
      <c r="E87" s="82">
        <f>C87+D87</f>
        <v>246</v>
      </c>
      <c r="F87" s="82">
        <v>819</v>
      </c>
      <c r="G87" s="82">
        <v>1</v>
      </c>
      <c r="H87" s="82">
        <f>F87+G87</f>
        <v>820</v>
      </c>
      <c r="I87" s="82">
        <v>153</v>
      </c>
      <c r="J87" s="82">
        <v>3</v>
      </c>
      <c r="K87" s="82">
        <f>I87+J87</f>
        <v>156</v>
      </c>
      <c r="L87" s="82">
        <v>244</v>
      </c>
      <c r="M87" s="82">
        <v>2</v>
      </c>
      <c r="N87" s="82">
        <f>L87+M87</f>
        <v>246</v>
      </c>
      <c r="O87" s="95" t="s">
        <v>601</v>
      </c>
      <c r="P87" s="774" t="s">
        <v>682</v>
      </c>
    </row>
    <row r="88" spans="1:17" ht="39" customHeight="1">
      <c r="A88" s="774"/>
      <c r="B88" s="95" t="s">
        <v>382</v>
      </c>
      <c r="C88" s="82">
        <v>89</v>
      </c>
      <c r="D88" s="82">
        <v>0</v>
      </c>
      <c r="E88" s="82">
        <f>C88+D88</f>
        <v>89</v>
      </c>
      <c r="F88" s="82">
        <v>228</v>
      </c>
      <c r="G88" s="82">
        <v>1</v>
      </c>
      <c r="H88" s="82">
        <f>F88+G88</f>
        <v>229</v>
      </c>
      <c r="I88" s="82">
        <v>17</v>
      </c>
      <c r="J88" s="82">
        <v>5</v>
      </c>
      <c r="K88" s="82">
        <f>I88+J88</f>
        <v>22</v>
      </c>
      <c r="L88" s="82">
        <v>170</v>
      </c>
      <c r="M88" s="82">
        <v>1</v>
      </c>
      <c r="N88" s="82">
        <f>L88+M88</f>
        <v>171</v>
      </c>
      <c r="O88" s="95" t="s">
        <v>602</v>
      </c>
      <c r="P88" s="774"/>
    </row>
    <row r="89" spans="1:17" ht="39" customHeight="1">
      <c r="A89" s="774"/>
      <c r="B89" s="95" t="s">
        <v>9</v>
      </c>
      <c r="C89" s="79">
        <f>C87+C88</f>
        <v>335</v>
      </c>
      <c r="D89" s="79">
        <f t="shared" ref="D89:N89" si="35">D87+D88</f>
        <v>0</v>
      </c>
      <c r="E89" s="79">
        <f t="shared" si="35"/>
        <v>335</v>
      </c>
      <c r="F89" s="79">
        <f t="shared" si="35"/>
        <v>1047</v>
      </c>
      <c r="G89" s="79">
        <f t="shared" si="35"/>
        <v>2</v>
      </c>
      <c r="H89" s="79">
        <f t="shared" si="35"/>
        <v>1049</v>
      </c>
      <c r="I89" s="79">
        <f t="shared" si="35"/>
        <v>170</v>
      </c>
      <c r="J89" s="79">
        <f t="shared" si="35"/>
        <v>8</v>
      </c>
      <c r="K89" s="79">
        <f t="shared" si="35"/>
        <v>178</v>
      </c>
      <c r="L89" s="79">
        <f t="shared" si="35"/>
        <v>414</v>
      </c>
      <c r="M89" s="79">
        <f t="shared" si="35"/>
        <v>3</v>
      </c>
      <c r="N89" s="79">
        <f t="shared" si="35"/>
        <v>417</v>
      </c>
      <c r="O89" s="95" t="s">
        <v>8</v>
      </c>
      <c r="P89" s="774"/>
    </row>
    <row r="90" spans="1:17" ht="39" customHeight="1">
      <c r="A90" s="731" t="s">
        <v>1558</v>
      </c>
      <c r="B90" s="732"/>
      <c r="C90" s="732"/>
      <c r="D90" s="732"/>
      <c r="E90" s="732"/>
      <c r="F90" s="732"/>
      <c r="G90" s="733"/>
      <c r="H90" s="734" t="s">
        <v>1559</v>
      </c>
      <c r="I90" s="734"/>
      <c r="J90" s="734"/>
      <c r="K90" s="734"/>
      <c r="L90" s="734"/>
      <c r="M90" s="734"/>
      <c r="N90" s="734"/>
      <c r="O90" s="734"/>
      <c r="P90" s="735"/>
    </row>
    <row r="91" spans="1:17" ht="39" customHeight="1">
      <c r="A91" s="770" t="s">
        <v>71</v>
      </c>
      <c r="B91" s="770" t="s">
        <v>677</v>
      </c>
      <c r="C91" s="773" t="s">
        <v>35</v>
      </c>
      <c r="D91" s="773"/>
      <c r="E91" s="773" t="s">
        <v>158</v>
      </c>
      <c r="F91" s="773" t="s">
        <v>33</v>
      </c>
      <c r="G91" s="773"/>
      <c r="H91" s="773" t="s">
        <v>32</v>
      </c>
      <c r="I91" s="773" t="s">
        <v>31</v>
      </c>
      <c r="J91" s="773"/>
      <c r="K91" s="773" t="s">
        <v>30</v>
      </c>
      <c r="L91" s="773" t="s">
        <v>29</v>
      </c>
      <c r="M91" s="773"/>
      <c r="N91" s="773" t="s">
        <v>28</v>
      </c>
      <c r="O91" s="773" t="s">
        <v>678</v>
      </c>
      <c r="P91" s="773" t="s">
        <v>69</v>
      </c>
      <c r="Q91" s="175"/>
    </row>
    <row r="92" spans="1:17" ht="39" customHeight="1">
      <c r="A92" s="771"/>
      <c r="B92" s="771"/>
      <c r="C92" s="773" t="s">
        <v>158</v>
      </c>
      <c r="D92" s="773"/>
      <c r="E92" s="773"/>
      <c r="F92" s="773" t="s">
        <v>1527</v>
      </c>
      <c r="G92" s="773"/>
      <c r="H92" s="773"/>
      <c r="I92" s="773" t="s">
        <v>30</v>
      </c>
      <c r="J92" s="773"/>
      <c r="K92" s="773"/>
      <c r="L92" s="773" t="s">
        <v>28</v>
      </c>
      <c r="M92" s="773"/>
      <c r="N92" s="773"/>
      <c r="O92" s="773"/>
      <c r="P92" s="773"/>
      <c r="Q92" s="175"/>
    </row>
    <row r="93" spans="1:17" ht="39" customHeight="1">
      <c r="A93" s="771"/>
      <c r="B93" s="771"/>
      <c r="C93" s="95" t="s">
        <v>188</v>
      </c>
      <c r="D93" s="95" t="s">
        <v>189</v>
      </c>
      <c r="E93" s="95" t="s">
        <v>9</v>
      </c>
      <c r="F93" s="95" t="s">
        <v>188</v>
      </c>
      <c r="G93" s="95" t="s">
        <v>189</v>
      </c>
      <c r="H93" s="95" t="s">
        <v>9</v>
      </c>
      <c r="I93" s="95" t="s">
        <v>188</v>
      </c>
      <c r="J93" s="95" t="s">
        <v>189</v>
      </c>
      <c r="K93" s="95" t="s">
        <v>9</v>
      </c>
      <c r="L93" s="95" t="s">
        <v>188</v>
      </c>
      <c r="M93" s="95" t="s">
        <v>189</v>
      </c>
      <c r="N93" s="95" t="s">
        <v>9</v>
      </c>
      <c r="O93" s="773"/>
      <c r="P93" s="773"/>
      <c r="Q93" s="175"/>
    </row>
    <row r="94" spans="1:17" ht="39" customHeight="1">
      <c r="A94" s="772"/>
      <c r="B94" s="772"/>
      <c r="C94" s="95" t="s">
        <v>186</v>
      </c>
      <c r="D94" s="95" t="s">
        <v>187</v>
      </c>
      <c r="E94" s="95" t="s">
        <v>8</v>
      </c>
      <c r="F94" s="95" t="s">
        <v>186</v>
      </c>
      <c r="G94" s="95" t="s">
        <v>187</v>
      </c>
      <c r="H94" s="95" t="s">
        <v>8</v>
      </c>
      <c r="I94" s="95" t="s">
        <v>186</v>
      </c>
      <c r="J94" s="95" t="s">
        <v>187</v>
      </c>
      <c r="K94" s="95" t="s">
        <v>8</v>
      </c>
      <c r="L94" s="95" t="s">
        <v>186</v>
      </c>
      <c r="M94" s="95" t="s">
        <v>187</v>
      </c>
      <c r="N94" s="95" t="s">
        <v>8</v>
      </c>
      <c r="O94" s="773"/>
      <c r="P94" s="773"/>
      <c r="Q94" s="175"/>
    </row>
    <row r="95" spans="1:17" s="94" customFormat="1" ht="39" customHeight="1">
      <c r="A95" s="774" t="s">
        <v>586</v>
      </c>
      <c r="B95" s="95" t="s">
        <v>383</v>
      </c>
      <c r="C95" s="82">
        <v>18</v>
      </c>
      <c r="D95" s="82">
        <v>116</v>
      </c>
      <c r="E95" s="82">
        <f>C95+D95</f>
        <v>134</v>
      </c>
      <c r="F95" s="82">
        <v>37</v>
      </c>
      <c r="G95" s="82">
        <v>96</v>
      </c>
      <c r="H95" s="82">
        <f>F95+G95</f>
        <v>133</v>
      </c>
      <c r="I95" s="82">
        <v>186</v>
      </c>
      <c r="J95" s="82">
        <v>236</v>
      </c>
      <c r="K95" s="82">
        <f>I95+J95</f>
        <v>422</v>
      </c>
      <c r="L95" s="82">
        <v>38</v>
      </c>
      <c r="M95" s="82">
        <v>125</v>
      </c>
      <c r="N95" s="82">
        <f>L95+M95</f>
        <v>163</v>
      </c>
      <c r="O95" s="95" t="s">
        <v>601</v>
      </c>
      <c r="P95" s="774" t="s">
        <v>679</v>
      </c>
    </row>
    <row r="96" spans="1:17" s="94" customFormat="1" ht="39" customHeight="1">
      <c r="A96" s="774"/>
      <c r="B96" s="95" t="s">
        <v>382</v>
      </c>
      <c r="C96" s="82">
        <v>32</v>
      </c>
      <c r="D96" s="82">
        <v>98</v>
      </c>
      <c r="E96" s="82">
        <f>C96+D96</f>
        <v>130</v>
      </c>
      <c r="F96" s="82">
        <v>76</v>
      </c>
      <c r="G96" s="82">
        <v>74</v>
      </c>
      <c r="H96" s="82">
        <f>F96+G96</f>
        <v>150</v>
      </c>
      <c r="I96" s="82">
        <v>109</v>
      </c>
      <c r="J96" s="82">
        <v>191</v>
      </c>
      <c r="K96" s="82">
        <f>I96+J96</f>
        <v>300</v>
      </c>
      <c r="L96" s="82">
        <v>10</v>
      </c>
      <c r="M96" s="82">
        <v>95</v>
      </c>
      <c r="N96" s="82">
        <f>L96+M96</f>
        <v>105</v>
      </c>
      <c r="O96" s="95" t="s">
        <v>602</v>
      </c>
      <c r="P96" s="774"/>
    </row>
    <row r="97" spans="1:16" s="94" customFormat="1" ht="39" customHeight="1">
      <c r="A97" s="774"/>
      <c r="B97" s="95" t="s">
        <v>9</v>
      </c>
      <c r="C97" s="79">
        <f>C95+C96</f>
        <v>50</v>
      </c>
      <c r="D97" s="79">
        <f t="shared" ref="D97:N97" si="36">D95+D96</f>
        <v>214</v>
      </c>
      <c r="E97" s="79">
        <f t="shared" si="36"/>
        <v>264</v>
      </c>
      <c r="F97" s="79">
        <f t="shared" si="36"/>
        <v>113</v>
      </c>
      <c r="G97" s="79">
        <f t="shared" si="36"/>
        <v>170</v>
      </c>
      <c r="H97" s="79">
        <f t="shared" si="36"/>
        <v>283</v>
      </c>
      <c r="I97" s="79">
        <f t="shared" si="36"/>
        <v>295</v>
      </c>
      <c r="J97" s="79">
        <f t="shared" si="36"/>
        <v>427</v>
      </c>
      <c r="K97" s="79">
        <f t="shared" si="36"/>
        <v>722</v>
      </c>
      <c r="L97" s="79">
        <f t="shared" si="36"/>
        <v>48</v>
      </c>
      <c r="M97" s="79">
        <f t="shared" si="36"/>
        <v>220</v>
      </c>
      <c r="N97" s="79">
        <f t="shared" si="36"/>
        <v>268</v>
      </c>
      <c r="O97" s="95" t="s">
        <v>8</v>
      </c>
      <c r="P97" s="774"/>
    </row>
    <row r="98" spans="1:16" s="94" customFormat="1" ht="39" customHeight="1">
      <c r="A98" s="774" t="s">
        <v>587</v>
      </c>
      <c r="B98" s="95" t="s">
        <v>383</v>
      </c>
      <c r="C98" s="82">
        <v>43</v>
      </c>
      <c r="D98" s="82">
        <v>0</v>
      </c>
      <c r="E98" s="82">
        <f>C98+D98</f>
        <v>43</v>
      </c>
      <c r="F98" s="82">
        <v>1</v>
      </c>
      <c r="G98" s="82">
        <v>0</v>
      </c>
      <c r="H98" s="82">
        <f>F98+G98</f>
        <v>1</v>
      </c>
      <c r="I98" s="82">
        <v>105</v>
      </c>
      <c r="J98" s="82">
        <v>0</v>
      </c>
      <c r="K98" s="82">
        <f>I98+J98</f>
        <v>105</v>
      </c>
      <c r="L98" s="82">
        <v>60</v>
      </c>
      <c r="M98" s="82">
        <v>14</v>
      </c>
      <c r="N98" s="82">
        <f>L98+M98</f>
        <v>74</v>
      </c>
      <c r="O98" s="95" t="s">
        <v>601</v>
      </c>
      <c r="P98" s="774" t="s">
        <v>591</v>
      </c>
    </row>
    <row r="99" spans="1:16" s="94" customFormat="1" ht="39" customHeight="1">
      <c r="A99" s="774"/>
      <c r="B99" s="95" t="s">
        <v>382</v>
      </c>
      <c r="C99" s="82">
        <v>61</v>
      </c>
      <c r="D99" s="82">
        <v>0</v>
      </c>
      <c r="E99" s="82">
        <f>C99+D99</f>
        <v>61</v>
      </c>
      <c r="F99" s="82">
        <v>2</v>
      </c>
      <c r="G99" s="82">
        <v>0</v>
      </c>
      <c r="H99" s="82">
        <f>F99+G99</f>
        <v>2</v>
      </c>
      <c r="I99" s="82">
        <v>42</v>
      </c>
      <c r="J99" s="82">
        <v>0</v>
      </c>
      <c r="K99" s="82">
        <f>I99+J99</f>
        <v>42</v>
      </c>
      <c r="L99" s="82">
        <v>23</v>
      </c>
      <c r="M99" s="82">
        <v>4</v>
      </c>
      <c r="N99" s="82">
        <f>L99+M99</f>
        <v>27</v>
      </c>
      <c r="O99" s="95" t="s">
        <v>602</v>
      </c>
      <c r="P99" s="774"/>
    </row>
    <row r="100" spans="1:16" s="94" customFormat="1" ht="39" customHeight="1">
      <c r="A100" s="774"/>
      <c r="B100" s="95" t="s">
        <v>9</v>
      </c>
      <c r="C100" s="79">
        <f>C98+C99</f>
        <v>104</v>
      </c>
      <c r="D100" s="79">
        <f t="shared" ref="D100:N100" si="37">D98+D99</f>
        <v>0</v>
      </c>
      <c r="E100" s="79">
        <f t="shared" si="37"/>
        <v>104</v>
      </c>
      <c r="F100" s="79">
        <f t="shared" si="37"/>
        <v>3</v>
      </c>
      <c r="G100" s="79">
        <f t="shared" si="37"/>
        <v>0</v>
      </c>
      <c r="H100" s="79">
        <f t="shared" si="37"/>
        <v>3</v>
      </c>
      <c r="I100" s="79">
        <f t="shared" si="37"/>
        <v>147</v>
      </c>
      <c r="J100" s="79">
        <f t="shared" si="37"/>
        <v>0</v>
      </c>
      <c r="K100" s="79">
        <f t="shared" si="37"/>
        <v>147</v>
      </c>
      <c r="L100" s="79">
        <f t="shared" si="37"/>
        <v>83</v>
      </c>
      <c r="M100" s="79">
        <f t="shared" si="37"/>
        <v>18</v>
      </c>
      <c r="N100" s="79">
        <f t="shared" si="37"/>
        <v>101</v>
      </c>
      <c r="O100" s="95" t="s">
        <v>8</v>
      </c>
      <c r="P100" s="774"/>
    </row>
    <row r="101" spans="1:16" s="94" customFormat="1" ht="39" customHeight="1">
      <c r="A101" s="774" t="s">
        <v>588</v>
      </c>
      <c r="B101" s="95" t="s">
        <v>383</v>
      </c>
      <c r="C101" s="82">
        <f>C95+C98</f>
        <v>61</v>
      </c>
      <c r="D101" s="82">
        <f t="shared" ref="D101:N101" si="38">D95+D98</f>
        <v>116</v>
      </c>
      <c r="E101" s="82">
        <f t="shared" si="38"/>
        <v>177</v>
      </c>
      <c r="F101" s="82">
        <f t="shared" si="38"/>
        <v>38</v>
      </c>
      <c r="G101" s="82">
        <f t="shared" si="38"/>
        <v>96</v>
      </c>
      <c r="H101" s="82">
        <f t="shared" si="38"/>
        <v>134</v>
      </c>
      <c r="I101" s="82">
        <f t="shared" si="38"/>
        <v>291</v>
      </c>
      <c r="J101" s="82">
        <f t="shared" si="38"/>
        <v>236</v>
      </c>
      <c r="K101" s="82">
        <f t="shared" si="38"/>
        <v>527</v>
      </c>
      <c r="L101" s="82">
        <f t="shared" si="38"/>
        <v>98</v>
      </c>
      <c r="M101" s="82">
        <f t="shared" si="38"/>
        <v>139</v>
      </c>
      <c r="N101" s="82">
        <f t="shared" si="38"/>
        <v>237</v>
      </c>
      <c r="O101" s="95" t="s">
        <v>601</v>
      </c>
      <c r="P101" s="774" t="s">
        <v>680</v>
      </c>
    </row>
    <row r="102" spans="1:16" s="94" customFormat="1" ht="39" customHeight="1">
      <c r="A102" s="774"/>
      <c r="B102" s="95" t="s">
        <v>382</v>
      </c>
      <c r="C102" s="82">
        <f>C96+C99</f>
        <v>93</v>
      </c>
      <c r="D102" s="82">
        <f t="shared" ref="D102:N102" si="39">D96+D99</f>
        <v>98</v>
      </c>
      <c r="E102" s="82">
        <f t="shared" si="39"/>
        <v>191</v>
      </c>
      <c r="F102" s="82">
        <f t="shared" si="39"/>
        <v>78</v>
      </c>
      <c r="G102" s="82">
        <f t="shared" si="39"/>
        <v>74</v>
      </c>
      <c r="H102" s="82">
        <f t="shared" si="39"/>
        <v>152</v>
      </c>
      <c r="I102" s="82">
        <f t="shared" si="39"/>
        <v>151</v>
      </c>
      <c r="J102" s="82">
        <f t="shared" si="39"/>
        <v>191</v>
      </c>
      <c r="K102" s="82">
        <f t="shared" si="39"/>
        <v>342</v>
      </c>
      <c r="L102" s="82">
        <f t="shared" si="39"/>
        <v>33</v>
      </c>
      <c r="M102" s="82">
        <f t="shared" si="39"/>
        <v>99</v>
      </c>
      <c r="N102" s="82">
        <f t="shared" si="39"/>
        <v>132</v>
      </c>
      <c r="O102" s="95" t="s">
        <v>602</v>
      </c>
      <c r="P102" s="774"/>
    </row>
    <row r="103" spans="1:16" s="94" customFormat="1" ht="39" customHeight="1">
      <c r="A103" s="774"/>
      <c r="B103" s="95" t="s">
        <v>9</v>
      </c>
      <c r="C103" s="79">
        <f>C101+C102</f>
        <v>154</v>
      </c>
      <c r="D103" s="79">
        <f t="shared" ref="D103:N103" si="40">D101+D102</f>
        <v>214</v>
      </c>
      <c r="E103" s="79">
        <f t="shared" si="40"/>
        <v>368</v>
      </c>
      <c r="F103" s="79">
        <f t="shared" si="40"/>
        <v>116</v>
      </c>
      <c r="G103" s="79">
        <f t="shared" si="40"/>
        <v>170</v>
      </c>
      <c r="H103" s="79">
        <f t="shared" si="40"/>
        <v>286</v>
      </c>
      <c r="I103" s="79">
        <f t="shared" si="40"/>
        <v>442</v>
      </c>
      <c r="J103" s="79">
        <f t="shared" si="40"/>
        <v>427</v>
      </c>
      <c r="K103" s="79">
        <f t="shared" si="40"/>
        <v>869</v>
      </c>
      <c r="L103" s="79">
        <f t="shared" si="40"/>
        <v>131</v>
      </c>
      <c r="M103" s="79">
        <f t="shared" si="40"/>
        <v>238</v>
      </c>
      <c r="N103" s="79">
        <f t="shared" si="40"/>
        <v>369</v>
      </c>
      <c r="O103" s="95" t="s">
        <v>8</v>
      </c>
      <c r="P103" s="774"/>
    </row>
    <row r="104" spans="1:16" ht="39" customHeight="1">
      <c r="A104" s="774" t="s">
        <v>671</v>
      </c>
      <c r="B104" s="95" t="s">
        <v>383</v>
      </c>
      <c r="C104" s="82">
        <v>226</v>
      </c>
      <c r="D104" s="82">
        <v>0</v>
      </c>
      <c r="E104" s="82">
        <f>C104+D104</f>
        <v>226</v>
      </c>
      <c r="F104" s="82">
        <v>99</v>
      </c>
      <c r="G104" s="82">
        <v>0</v>
      </c>
      <c r="H104" s="82">
        <f>F104+G104</f>
        <v>99</v>
      </c>
      <c r="I104" s="82">
        <v>325</v>
      </c>
      <c r="J104" s="82">
        <v>0</v>
      </c>
      <c r="K104" s="82">
        <f>I104+J104</f>
        <v>325</v>
      </c>
      <c r="L104" s="82">
        <v>356</v>
      </c>
      <c r="M104" s="82">
        <v>0</v>
      </c>
      <c r="N104" s="82">
        <f>L104+M104</f>
        <v>356</v>
      </c>
      <c r="O104" s="95" t="s">
        <v>601</v>
      </c>
      <c r="P104" s="774" t="s">
        <v>185</v>
      </c>
    </row>
    <row r="105" spans="1:16" ht="39" customHeight="1">
      <c r="A105" s="774"/>
      <c r="B105" s="95" t="s">
        <v>382</v>
      </c>
      <c r="C105" s="82">
        <v>453</v>
      </c>
      <c r="D105" s="82">
        <v>37</v>
      </c>
      <c r="E105" s="82">
        <f>C105+D105</f>
        <v>490</v>
      </c>
      <c r="F105" s="82">
        <v>324</v>
      </c>
      <c r="G105" s="82">
        <v>50</v>
      </c>
      <c r="H105" s="82">
        <f>F105+G105</f>
        <v>374</v>
      </c>
      <c r="I105" s="82">
        <v>944</v>
      </c>
      <c r="J105" s="82">
        <v>55</v>
      </c>
      <c r="K105" s="82">
        <f>I105+J105</f>
        <v>999</v>
      </c>
      <c r="L105" s="82">
        <v>137</v>
      </c>
      <c r="M105" s="82">
        <v>164</v>
      </c>
      <c r="N105" s="82">
        <f>L105+M105</f>
        <v>301</v>
      </c>
      <c r="O105" s="95" t="s">
        <v>602</v>
      </c>
      <c r="P105" s="774"/>
    </row>
    <row r="106" spans="1:16" ht="39" customHeight="1">
      <c r="A106" s="774"/>
      <c r="B106" s="95" t="s">
        <v>9</v>
      </c>
      <c r="C106" s="79">
        <f>C104+C105</f>
        <v>679</v>
      </c>
      <c r="D106" s="79">
        <f t="shared" ref="D106:N106" si="41">D104+D105</f>
        <v>37</v>
      </c>
      <c r="E106" s="79">
        <f t="shared" si="41"/>
        <v>716</v>
      </c>
      <c r="F106" s="79">
        <f t="shared" si="41"/>
        <v>423</v>
      </c>
      <c r="G106" s="79">
        <f t="shared" si="41"/>
        <v>50</v>
      </c>
      <c r="H106" s="79">
        <f t="shared" si="41"/>
        <v>473</v>
      </c>
      <c r="I106" s="79">
        <f t="shared" si="41"/>
        <v>1269</v>
      </c>
      <c r="J106" s="79">
        <f t="shared" si="41"/>
        <v>55</v>
      </c>
      <c r="K106" s="79">
        <f t="shared" si="41"/>
        <v>1324</v>
      </c>
      <c r="L106" s="79">
        <f t="shared" si="41"/>
        <v>493</v>
      </c>
      <c r="M106" s="79">
        <f t="shared" si="41"/>
        <v>164</v>
      </c>
      <c r="N106" s="79">
        <f t="shared" si="41"/>
        <v>657</v>
      </c>
      <c r="O106" s="95" t="s">
        <v>8</v>
      </c>
      <c r="P106" s="774"/>
    </row>
    <row r="107" spans="1:16" ht="39" customHeight="1">
      <c r="A107" s="774" t="s">
        <v>672</v>
      </c>
      <c r="B107" s="95" t="s">
        <v>383</v>
      </c>
      <c r="C107" s="82">
        <v>0</v>
      </c>
      <c r="D107" s="82">
        <v>0</v>
      </c>
      <c r="E107" s="82">
        <f>C107+D107</f>
        <v>0</v>
      </c>
      <c r="F107" s="82">
        <v>0</v>
      </c>
      <c r="G107" s="82">
        <v>0</v>
      </c>
      <c r="H107" s="82">
        <f>F107+G107</f>
        <v>0</v>
      </c>
      <c r="I107" s="82">
        <v>0</v>
      </c>
      <c r="J107" s="82">
        <v>0</v>
      </c>
      <c r="K107" s="82">
        <f>I107+J107</f>
        <v>0</v>
      </c>
      <c r="L107" s="82">
        <v>0</v>
      </c>
      <c r="M107" s="82">
        <v>0</v>
      </c>
      <c r="N107" s="82">
        <f>L107+M107</f>
        <v>0</v>
      </c>
      <c r="O107" s="95" t="s">
        <v>601</v>
      </c>
      <c r="P107" s="774" t="s">
        <v>674</v>
      </c>
    </row>
    <row r="108" spans="1:16" ht="39" customHeight="1">
      <c r="A108" s="774"/>
      <c r="B108" s="95" t="s">
        <v>382</v>
      </c>
      <c r="C108" s="82">
        <v>8</v>
      </c>
      <c r="D108" s="82">
        <v>0</v>
      </c>
      <c r="E108" s="82">
        <f>C108+D108</f>
        <v>8</v>
      </c>
      <c r="F108" s="82">
        <v>1</v>
      </c>
      <c r="G108" s="82">
        <v>0</v>
      </c>
      <c r="H108" s="82">
        <f>F108+G108</f>
        <v>1</v>
      </c>
      <c r="I108" s="82">
        <v>21</v>
      </c>
      <c r="J108" s="82">
        <v>1</v>
      </c>
      <c r="K108" s="82">
        <f>I108+J108</f>
        <v>22</v>
      </c>
      <c r="L108" s="82">
        <v>12</v>
      </c>
      <c r="M108" s="82">
        <v>0</v>
      </c>
      <c r="N108" s="82">
        <f>L108+M108</f>
        <v>12</v>
      </c>
      <c r="O108" s="95" t="s">
        <v>602</v>
      </c>
      <c r="P108" s="774"/>
    </row>
    <row r="109" spans="1:16" ht="39" customHeight="1">
      <c r="A109" s="774"/>
      <c r="B109" s="95" t="s">
        <v>9</v>
      </c>
      <c r="C109" s="79">
        <f>C107+C108</f>
        <v>8</v>
      </c>
      <c r="D109" s="79">
        <f t="shared" ref="D109:N109" si="42">D107+D108</f>
        <v>0</v>
      </c>
      <c r="E109" s="79">
        <f t="shared" si="42"/>
        <v>8</v>
      </c>
      <c r="F109" s="79">
        <f t="shared" si="42"/>
        <v>1</v>
      </c>
      <c r="G109" s="79">
        <f t="shared" si="42"/>
        <v>0</v>
      </c>
      <c r="H109" s="79">
        <f t="shared" si="42"/>
        <v>1</v>
      </c>
      <c r="I109" s="79">
        <f t="shared" si="42"/>
        <v>21</v>
      </c>
      <c r="J109" s="79">
        <f t="shared" si="42"/>
        <v>1</v>
      </c>
      <c r="K109" s="79">
        <f t="shared" si="42"/>
        <v>22</v>
      </c>
      <c r="L109" s="79">
        <f t="shared" si="42"/>
        <v>12</v>
      </c>
      <c r="M109" s="79">
        <f t="shared" si="42"/>
        <v>0</v>
      </c>
      <c r="N109" s="79">
        <f t="shared" si="42"/>
        <v>12</v>
      </c>
      <c r="O109" s="95" t="s">
        <v>8</v>
      </c>
      <c r="P109" s="774"/>
    </row>
    <row r="110" spans="1:16" ht="39" customHeight="1">
      <c r="A110" s="774" t="s">
        <v>673</v>
      </c>
      <c r="B110" s="95" t="s">
        <v>383</v>
      </c>
      <c r="C110" s="82">
        <f>C104+C107</f>
        <v>226</v>
      </c>
      <c r="D110" s="82">
        <f t="shared" ref="D110:N110" si="43">D104+D107</f>
        <v>0</v>
      </c>
      <c r="E110" s="82">
        <f t="shared" si="43"/>
        <v>226</v>
      </c>
      <c r="F110" s="82">
        <f t="shared" si="43"/>
        <v>99</v>
      </c>
      <c r="G110" s="82">
        <f t="shared" si="43"/>
        <v>0</v>
      </c>
      <c r="H110" s="82">
        <f t="shared" si="43"/>
        <v>99</v>
      </c>
      <c r="I110" s="82">
        <f t="shared" si="43"/>
        <v>325</v>
      </c>
      <c r="J110" s="82">
        <f t="shared" si="43"/>
        <v>0</v>
      </c>
      <c r="K110" s="82">
        <f t="shared" si="43"/>
        <v>325</v>
      </c>
      <c r="L110" s="82">
        <f t="shared" si="43"/>
        <v>356</v>
      </c>
      <c r="M110" s="82">
        <f t="shared" si="43"/>
        <v>0</v>
      </c>
      <c r="N110" s="82">
        <f t="shared" si="43"/>
        <v>356</v>
      </c>
      <c r="O110" s="95" t="s">
        <v>601</v>
      </c>
      <c r="P110" s="774" t="s">
        <v>675</v>
      </c>
    </row>
    <row r="111" spans="1:16" ht="39" customHeight="1">
      <c r="A111" s="774"/>
      <c r="B111" s="95" t="s">
        <v>382</v>
      </c>
      <c r="C111" s="82">
        <f>C105+C108</f>
        <v>461</v>
      </c>
      <c r="D111" s="82">
        <f t="shared" ref="D111:N111" si="44">D105+D108</f>
        <v>37</v>
      </c>
      <c r="E111" s="82">
        <f t="shared" si="44"/>
        <v>498</v>
      </c>
      <c r="F111" s="82">
        <f t="shared" si="44"/>
        <v>325</v>
      </c>
      <c r="G111" s="82">
        <f t="shared" si="44"/>
        <v>50</v>
      </c>
      <c r="H111" s="82">
        <f t="shared" si="44"/>
        <v>375</v>
      </c>
      <c r="I111" s="82">
        <f t="shared" si="44"/>
        <v>965</v>
      </c>
      <c r="J111" s="82">
        <f t="shared" si="44"/>
        <v>56</v>
      </c>
      <c r="K111" s="82">
        <f t="shared" si="44"/>
        <v>1021</v>
      </c>
      <c r="L111" s="82">
        <f t="shared" si="44"/>
        <v>149</v>
      </c>
      <c r="M111" s="82">
        <f t="shared" si="44"/>
        <v>164</v>
      </c>
      <c r="N111" s="82">
        <f t="shared" si="44"/>
        <v>313</v>
      </c>
      <c r="O111" s="95" t="s">
        <v>602</v>
      </c>
      <c r="P111" s="774"/>
    </row>
    <row r="112" spans="1:16" ht="39" customHeight="1">
      <c r="A112" s="774"/>
      <c r="B112" s="95" t="s">
        <v>9</v>
      </c>
      <c r="C112" s="79">
        <f>C110+C111</f>
        <v>687</v>
      </c>
      <c r="D112" s="79">
        <f t="shared" ref="D112:N112" si="45">D110+D111</f>
        <v>37</v>
      </c>
      <c r="E112" s="79">
        <f t="shared" si="45"/>
        <v>724</v>
      </c>
      <c r="F112" s="79">
        <f t="shared" si="45"/>
        <v>424</v>
      </c>
      <c r="G112" s="79">
        <f t="shared" si="45"/>
        <v>50</v>
      </c>
      <c r="H112" s="79">
        <f t="shared" si="45"/>
        <v>474</v>
      </c>
      <c r="I112" s="79">
        <f t="shared" si="45"/>
        <v>1290</v>
      </c>
      <c r="J112" s="79">
        <f t="shared" si="45"/>
        <v>56</v>
      </c>
      <c r="K112" s="79">
        <f t="shared" si="45"/>
        <v>1346</v>
      </c>
      <c r="L112" s="79">
        <f t="shared" si="45"/>
        <v>505</v>
      </c>
      <c r="M112" s="79">
        <f t="shared" si="45"/>
        <v>164</v>
      </c>
      <c r="N112" s="79">
        <f t="shared" si="45"/>
        <v>669</v>
      </c>
      <c r="O112" s="95" t="s">
        <v>8</v>
      </c>
      <c r="P112" s="774"/>
    </row>
    <row r="113" spans="1:17" ht="39" customHeight="1">
      <c r="A113" s="774" t="s">
        <v>589</v>
      </c>
      <c r="B113" s="95" t="s">
        <v>383</v>
      </c>
      <c r="C113" s="82">
        <v>6</v>
      </c>
      <c r="D113" s="82">
        <v>0</v>
      </c>
      <c r="E113" s="82">
        <f>C113+D113</f>
        <v>6</v>
      </c>
      <c r="F113" s="82">
        <v>4</v>
      </c>
      <c r="G113" s="82">
        <v>0</v>
      </c>
      <c r="H113" s="82">
        <f>F113+G113</f>
        <v>4</v>
      </c>
      <c r="I113" s="82">
        <v>7</v>
      </c>
      <c r="J113" s="82">
        <v>0</v>
      </c>
      <c r="K113" s="82">
        <f>I113+J113</f>
        <v>7</v>
      </c>
      <c r="L113" s="82">
        <v>19</v>
      </c>
      <c r="M113" s="82">
        <v>0</v>
      </c>
      <c r="N113" s="82">
        <f>L113+M113</f>
        <v>19</v>
      </c>
      <c r="O113" s="95" t="s">
        <v>601</v>
      </c>
      <c r="P113" s="774" t="s">
        <v>681</v>
      </c>
    </row>
    <row r="114" spans="1:17" ht="39" customHeight="1">
      <c r="A114" s="774"/>
      <c r="B114" s="95" t="s">
        <v>382</v>
      </c>
      <c r="C114" s="82">
        <v>1</v>
      </c>
      <c r="D114" s="82">
        <v>0</v>
      </c>
      <c r="E114" s="82">
        <f>C114+D114</f>
        <v>1</v>
      </c>
      <c r="F114" s="82">
        <v>2</v>
      </c>
      <c r="G114" s="82">
        <v>0</v>
      </c>
      <c r="H114" s="82">
        <f>F114+G114</f>
        <v>2</v>
      </c>
      <c r="I114" s="82">
        <v>2</v>
      </c>
      <c r="J114" s="82">
        <v>0</v>
      </c>
      <c r="K114" s="82">
        <f>I114+J114</f>
        <v>2</v>
      </c>
      <c r="L114" s="82">
        <v>0</v>
      </c>
      <c r="M114" s="82">
        <v>0</v>
      </c>
      <c r="N114" s="82">
        <f>L114+M114</f>
        <v>0</v>
      </c>
      <c r="O114" s="95" t="s">
        <v>602</v>
      </c>
      <c r="P114" s="774"/>
    </row>
    <row r="115" spans="1:17" ht="39" customHeight="1">
      <c r="A115" s="774"/>
      <c r="B115" s="95" t="s">
        <v>9</v>
      </c>
      <c r="C115" s="79">
        <f>C113+C114</f>
        <v>7</v>
      </c>
      <c r="D115" s="79">
        <f t="shared" ref="D115:N115" si="46">D113+D114</f>
        <v>0</v>
      </c>
      <c r="E115" s="79">
        <f t="shared" si="46"/>
        <v>7</v>
      </c>
      <c r="F115" s="79">
        <f t="shared" si="46"/>
        <v>6</v>
      </c>
      <c r="G115" s="79">
        <f t="shared" si="46"/>
        <v>0</v>
      </c>
      <c r="H115" s="79">
        <f t="shared" si="46"/>
        <v>6</v>
      </c>
      <c r="I115" s="79">
        <f t="shared" si="46"/>
        <v>9</v>
      </c>
      <c r="J115" s="79">
        <f t="shared" si="46"/>
        <v>0</v>
      </c>
      <c r="K115" s="79">
        <f t="shared" si="46"/>
        <v>9</v>
      </c>
      <c r="L115" s="79">
        <f t="shared" si="46"/>
        <v>19</v>
      </c>
      <c r="M115" s="79">
        <f t="shared" si="46"/>
        <v>0</v>
      </c>
      <c r="N115" s="79">
        <f t="shared" si="46"/>
        <v>19</v>
      </c>
      <c r="O115" s="95" t="s">
        <v>8</v>
      </c>
      <c r="P115" s="774"/>
    </row>
    <row r="116" spans="1:17" ht="39" customHeight="1">
      <c r="A116" s="774" t="s">
        <v>184</v>
      </c>
      <c r="B116" s="95" t="s">
        <v>383</v>
      </c>
      <c r="C116" s="82">
        <v>337</v>
      </c>
      <c r="D116" s="82">
        <v>0</v>
      </c>
      <c r="E116" s="82">
        <f>C116+D116</f>
        <v>337</v>
      </c>
      <c r="F116" s="82">
        <v>111</v>
      </c>
      <c r="G116" s="82">
        <v>1</v>
      </c>
      <c r="H116" s="82">
        <f>F116+G116</f>
        <v>112</v>
      </c>
      <c r="I116" s="82">
        <v>993</v>
      </c>
      <c r="J116" s="82">
        <v>1</v>
      </c>
      <c r="K116" s="82">
        <f>I116+J116</f>
        <v>994</v>
      </c>
      <c r="L116" s="82">
        <v>704</v>
      </c>
      <c r="M116" s="82">
        <v>1</v>
      </c>
      <c r="N116" s="82">
        <f>L116+M116</f>
        <v>705</v>
      </c>
      <c r="O116" s="95" t="s">
        <v>601</v>
      </c>
      <c r="P116" s="774" t="s">
        <v>682</v>
      </c>
    </row>
    <row r="117" spans="1:17" ht="39" customHeight="1">
      <c r="A117" s="774"/>
      <c r="B117" s="95" t="s">
        <v>382</v>
      </c>
      <c r="C117" s="82">
        <v>85</v>
      </c>
      <c r="D117" s="82">
        <v>5</v>
      </c>
      <c r="E117" s="82">
        <f>C117+D117</f>
        <v>90</v>
      </c>
      <c r="F117" s="82">
        <v>39</v>
      </c>
      <c r="G117" s="82">
        <v>1</v>
      </c>
      <c r="H117" s="82">
        <f>F117+G117</f>
        <v>40</v>
      </c>
      <c r="I117" s="82">
        <v>264</v>
      </c>
      <c r="J117" s="82">
        <v>0</v>
      </c>
      <c r="K117" s="82">
        <f>I117+J117</f>
        <v>264</v>
      </c>
      <c r="L117" s="82">
        <v>4</v>
      </c>
      <c r="M117" s="82">
        <v>3</v>
      </c>
      <c r="N117" s="82">
        <f>L117+M117</f>
        <v>7</v>
      </c>
      <c r="O117" s="95" t="s">
        <v>602</v>
      </c>
      <c r="P117" s="774"/>
    </row>
    <row r="118" spans="1:17" ht="39" customHeight="1">
      <c r="A118" s="774"/>
      <c r="B118" s="95" t="s">
        <v>9</v>
      </c>
      <c r="C118" s="79">
        <f>C116+C117</f>
        <v>422</v>
      </c>
      <c r="D118" s="79">
        <f t="shared" ref="D118:N118" si="47">D116+D117</f>
        <v>5</v>
      </c>
      <c r="E118" s="79">
        <f t="shared" si="47"/>
        <v>427</v>
      </c>
      <c r="F118" s="79">
        <f t="shared" si="47"/>
        <v>150</v>
      </c>
      <c r="G118" s="79">
        <f t="shared" si="47"/>
        <v>2</v>
      </c>
      <c r="H118" s="79">
        <f t="shared" si="47"/>
        <v>152</v>
      </c>
      <c r="I118" s="79">
        <f t="shared" si="47"/>
        <v>1257</v>
      </c>
      <c r="J118" s="79">
        <f t="shared" si="47"/>
        <v>1</v>
      </c>
      <c r="K118" s="79">
        <f t="shared" si="47"/>
        <v>1258</v>
      </c>
      <c r="L118" s="79">
        <f t="shared" si="47"/>
        <v>708</v>
      </c>
      <c r="M118" s="79">
        <f t="shared" si="47"/>
        <v>4</v>
      </c>
      <c r="N118" s="79">
        <f t="shared" si="47"/>
        <v>712</v>
      </c>
      <c r="O118" s="95" t="s">
        <v>8</v>
      </c>
      <c r="P118" s="774"/>
    </row>
    <row r="119" spans="1:17" ht="39" customHeight="1">
      <c r="A119" s="731" t="s">
        <v>1558</v>
      </c>
      <c r="B119" s="732"/>
      <c r="C119" s="732"/>
      <c r="D119" s="732"/>
      <c r="E119" s="732"/>
      <c r="F119" s="732"/>
      <c r="G119" s="733"/>
      <c r="H119" s="734" t="s">
        <v>1559</v>
      </c>
      <c r="I119" s="734"/>
      <c r="J119" s="734"/>
      <c r="K119" s="734"/>
      <c r="L119" s="734"/>
      <c r="M119" s="734"/>
      <c r="N119" s="734"/>
      <c r="O119" s="734"/>
      <c r="P119" s="735"/>
    </row>
    <row r="120" spans="1:17" ht="39" customHeight="1">
      <c r="A120" s="770" t="s">
        <v>71</v>
      </c>
      <c r="B120" s="770" t="s">
        <v>677</v>
      </c>
      <c r="C120" s="773" t="s">
        <v>27</v>
      </c>
      <c r="D120" s="773"/>
      <c r="E120" s="773" t="s">
        <v>297</v>
      </c>
      <c r="F120" s="773" t="s">
        <v>25</v>
      </c>
      <c r="G120" s="773"/>
      <c r="H120" s="773" t="s">
        <v>156</v>
      </c>
      <c r="I120" s="773" t="s">
        <v>23</v>
      </c>
      <c r="J120" s="773"/>
      <c r="K120" s="773" t="s">
        <v>22</v>
      </c>
      <c r="L120" s="773" t="s">
        <v>21</v>
      </c>
      <c r="M120" s="773"/>
      <c r="N120" s="773" t="s">
        <v>20</v>
      </c>
      <c r="O120" s="773" t="s">
        <v>678</v>
      </c>
      <c r="P120" s="773" t="s">
        <v>69</v>
      </c>
      <c r="Q120" s="175"/>
    </row>
    <row r="121" spans="1:17" ht="39" customHeight="1">
      <c r="A121" s="771"/>
      <c r="B121" s="771"/>
      <c r="C121" s="773" t="s">
        <v>26</v>
      </c>
      <c r="D121" s="773"/>
      <c r="E121" s="773"/>
      <c r="F121" s="773" t="s">
        <v>24</v>
      </c>
      <c r="G121" s="773"/>
      <c r="H121" s="773"/>
      <c r="I121" s="773" t="s">
        <v>22</v>
      </c>
      <c r="J121" s="773"/>
      <c r="K121" s="773"/>
      <c r="L121" s="773" t="s">
        <v>20</v>
      </c>
      <c r="M121" s="773"/>
      <c r="N121" s="773"/>
      <c r="O121" s="773"/>
      <c r="P121" s="773"/>
      <c r="Q121" s="175"/>
    </row>
    <row r="122" spans="1:17" ht="39" customHeight="1">
      <c r="A122" s="771"/>
      <c r="B122" s="771"/>
      <c r="C122" s="95" t="s">
        <v>188</v>
      </c>
      <c r="D122" s="95" t="s">
        <v>189</v>
      </c>
      <c r="E122" s="95" t="s">
        <v>9</v>
      </c>
      <c r="F122" s="95" t="s">
        <v>188</v>
      </c>
      <c r="G122" s="95" t="s">
        <v>189</v>
      </c>
      <c r="H122" s="95" t="s">
        <v>9</v>
      </c>
      <c r="I122" s="95" t="s">
        <v>188</v>
      </c>
      <c r="J122" s="95" t="s">
        <v>189</v>
      </c>
      <c r="K122" s="95" t="s">
        <v>9</v>
      </c>
      <c r="L122" s="95" t="s">
        <v>188</v>
      </c>
      <c r="M122" s="95" t="s">
        <v>189</v>
      </c>
      <c r="N122" s="95" t="s">
        <v>9</v>
      </c>
      <c r="O122" s="773"/>
      <c r="P122" s="773"/>
      <c r="Q122" s="175"/>
    </row>
    <row r="123" spans="1:17" ht="39" customHeight="1">
      <c r="A123" s="772"/>
      <c r="B123" s="772"/>
      <c r="C123" s="95" t="s">
        <v>186</v>
      </c>
      <c r="D123" s="95" t="s">
        <v>187</v>
      </c>
      <c r="E123" s="95" t="s">
        <v>8</v>
      </c>
      <c r="F123" s="95" t="s">
        <v>186</v>
      </c>
      <c r="G123" s="95" t="s">
        <v>187</v>
      </c>
      <c r="H123" s="95" t="s">
        <v>8</v>
      </c>
      <c r="I123" s="95" t="s">
        <v>186</v>
      </c>
      <c r="J123" s="95" t="s">
        <v>187</v>
      </c>
      <c r="K123" s="95" t="s">
        <v>8</v>
      </c>
      <c r="L123" s="95" t="s">
        <v>186</v>
      </c>
      <c r="M123" s="95" t="s">
        <v>187</v>
      </c>
      <c r="N123" s="95" t="s">
        <v>8</v>
      </c>
      <c r="O123" s="773"/>
      <c r="P123" s="773"/>
      <c r="Q123" s="175"/>
    </row>
    <row r="124" spans="1:17" s="94" customFormat="1" ht="39" customHeight="1">
      <c r="A124" s="774" t="s">
        <v>586</v>
      </c>
      <c r="B124" s="95" t="s">
        <v>383</v>
      </c>
      <c r="C124" s="82">
        <v>81</v>
      </c>
      <c r="D124" s="82">
        <v>164</v>
      </c>
      <c r="E124" s="82">
        <f>C124+D124</f>
        <v>245</v>
      </c>
      <c r="F124" s="82">
        <v>11</v>
      </c>
      <c r="G124" s="82">
        <v>104</v>
      </c>
      <c r="H124" s="82">
        <f>F124+G124</f>
        <v>115</v>
      </c>
      <c r="I124" s="82">
        <v>10</v>
      </c>
      <c r="J124" s="82">
        <v>23</v>
      </c>
      <c r="K124" s="82">
        <f>I124+J124</f>
        <v>33</v>
      </c>
      <c r="L124" s="82">
        <v>14</v>
      </c>
      <c r="M124" s="82">
        <v>48</v>
      </c>
      <c r="N124" s="82">
        <f>L124+M124</f>
        <v>62</v>
      </c>
      <c r="O124" s="95" t="s">
        <v>601</v>
      </c>
      <c r="P124" s="774" t="s">
        <v>679</v>
      </c>
    </row>
    <row r="125" spans="1:17" s="94" customFormat="1" ht="39" customHeight="1">
      <c r="A125" s="774"/>
      <c r="B125" s="95" t="s">
        <v>382</v>
      </c>
      <c r="C125" s="82">
        <v>8</v>
      </c>
      <c r="D125" s="82">
        <v>129</v>
      </c>
      <c r="E125" s="82">
        <f>C125+D125</f>
        <v>137</v>
      </c>
      <c r="F125" s="82">
        <v>10</v>
      </c>
      <c r="G125" s="82">
        <v>80</v>
      </c>
      <c r="H125" s="82">
        <f>F125+G125</f>
        <v>90</v>
      </c>
      <c r="I125" s="82">
        <v>3</v>
      </c>
      <c r="J125" s="82">
        <v>29</v>
      </c>
      <c r="K125" s="82">
        <f>I125+J125</f>
        <v>32</v>
      </c>
      <c r="L125" s="82">
        <v>18</v>
      </c>
      <c r="M125" s="82">
        <v>58</v>
      </c>
      <c r="N125" s="82">
        <f>L125+M125</f>
        <v>76</v>
      </c>
      <c r="O125" s="95" t="s">
        <v>602</v>
      </c>
      <c r="P125" s="774"/>
    </row>
    <row r="126" spans="1:17" s="94" customFormat="1" ht="39" customHeight="1">
      <c r="A126" s="774"/>
      <c r="B126" s="95" t="s">
        <v>9</v>
      </c>
      <c r="C126" s="79">
        <f>C124+C125</f>
        <v>89</v>
      </c>
      <c r="D126" s="79">
        <f t="shared" ref="D126:N126" si="48">D124+D125</f>
        <v>293</v>
      </c>
      <c r="E126" s="79">
        <f t="shared" si="48"/>
        <v>382</v>
      </c>
      <c r="F126" s="79">
        <f t="shared" si="48"/>
        <v>21</v>
      </c>
      <c r="G126" s="79">
        <f t="shared" si="48"/>
        <v>184</v>
      </c>
      <c r="H126" s="79">
        <f t="shared" si="48"/>
        <v>205</v>
      </c>
      <c r="I126" s="79">
        <f t="shared" si="48"/>
        <v>13</v>
      </c>
      <c r="J126" s="79">
        <f t="shared" si="48"/>
        <v>52</v>
      </c>
      <c r="K126" s="79">
        <f t="shared" si="48"/>
        <v>65</v>
      </c>
      <c r="L126" s="79">
        <f t="shared" si="48"/>
        <v>32</v>
      </c>
      <c r="M126" s="79">
        <f t="shared" si="48"/>
        <v>106</v>
      </c>
      <c r="N126" s="79">
        <f t="shared" si="48"/>
        <v>138</v>
      </c>
      <c r="O126" s="95" t="s">
        <v>8</v>
      </c>
      <c r="P126" s="774"/>
    </row>
    <row r="127" spans="1:17" s="94" customFormat="1" ht="39" customHeight="1">
      <c r="A127" s="774" t="s">
        <v>587</v>
      </c>
      <c r="B127" s="95" t="s">
        <v>383</v>
      </c>
      <c r="C127" s="82">
        <v>34</v>
      </c>
      <c r="D127" s="82">
        <v>0</v>
      </c>
      <c r="E127" s="82">
        <f>C127+D127</f>
        <v>34</v>
      </c>
      <c r="F127" s="82">
        <v>29</v>
      </c>
      <c r="G127" s="82">
        <v>0</v>
      </c>
      <c r="H127" s="82">
        <f>F127+G127</f>
        <v>29</v>
      </c>
      <c r="I127" s="82">
        <v>8</v>
      </c>
      <c r="J127" s="82">
        <v>0</v>
      </c>
      <c r="K127" s="82">
        <f>I127+J127</f>
        <v>8</v>
      </c>
      <c r="L127" s="82">
        <v>17</v>
      </c>
      <c r="M127" s="82">
        <v>0</v>
      </c>
      <c r="N127" s="82">
        <f>L127+M127</f>
        <v>17</v>
      </c>
      <c r="O127" s="95" t="s">
        <v>601</v>
      </c>
      <c r="P127" s="774" t="s">
        <v>591</v>
      </c>
    </row>
    <row r="128" spans="1:17" s="94" customFormat="1" ht="39" customHeight="1">
      <c r="A128" s="774"/>
      <c r="B128" s="95" t="s">
        <v>382</v>
      </c>
      <c r="C128" s="82">
        <v>58</v>
      </c>
      <c r="D128" s="82">
        <v>0</v>
      </c>
      <c r="E128" s="82">
        <f>C128+D128</f>
        <v>58</v>
      </c>
      <c r="F128" s="82">
        <v>42</v>
      </c>
      <c r="G128" s="82">
        <v>0</v>
      </c>
      <c r="H128" s="82">
        <f>F128+G128</f>
        <v>42</v>
      </c>
      <c r="I128" s="82">
        <v>13</v>
      </c>
      <c r="J128" s="82">
        <v>0</v>
      </c>
      <c r="K128" s="82">
        <f>I128+J128</f>
        <v>13</v>
      </c>
      <c r="L128" s="82">
        <v>12</v>
      </c>
      <c r="M128" s="82">
        <v>0</v>
      </c>
      <c r="N128" s="82">
        <f>L128+M128</f>
        <v>12</v>
      </c>
      <c r="O128" s="95" t="s">
        <v>602</v>
      </c>
      <c r="P128" s="774"/>
    </row>
    <row r="129" spans="1:16" s="94" customFormat="1" ht="39" customHeight="1">
      <c r="A129" s="774"/>
      <c r="B129" s="95" t="s">
        <v>9</v>
      </c>
      <c r="C129" s="79">
        <f>C127+C128</f>
        <v>92</v>
      </c>
      <c r="D129" s="79">
        <f t="shared" ref="D129:N129" si="49">D127+D128</f>
        <v>0</v>
      </c>
      <c r="E129" s="79">
        <f t="shared" si="49"/>
        <v>92</v>
      </c>
      <c r="F129" s="79">
        <f t="shared" si="49"/>
        <v>71</v>
      </c>
      <c r="G129" s="79">
        <f t="shared" si="49"/>
        <v>0</v>
      </c>
      <c r="H129" s="79">
        <f t="shared" si="49"/>
        <v>71</v>
      </c>
      <c r="I129" s="79">
        <f t="shared" si="49"/>
        <v>21</v>
      </c>
      <c r="J129" s="79">
        <f t="shared" si="49"/>
        <v>0</v>
      </c>
      <c r="K129" s="79">
        <f t="shared" si="49"/>
        <v>21</v>
      </c>
      <c r="L129" s="79">
        <f t="shared" si="49"/>
        <v>29</v>
      </c>
      <c r="M129" s="79">
        <f t="shared" si="49"/>
        <v>0</v>
      </c>
      <c r="N129" s="79">
        <f t="shared" si="49"/>
        <v>29</v>
      </c>
      <c r="O129" s="95" t="s">
        <v>8</v>
      </c>
      <c r="P129" s="774"/>
    </row>
    <row r="130" spans="1:16" s="94" customFormat="1" ht="39" customHeight="1">
      <c r="A130" s="774" t="s">
        <v>588</v>
      </c>
      <c r="B130" s="95" t="s">
        <v>383</v>
      </c>
      <c r="C130" s="82">
        <f>C124+C127</f>
        <v>115</v>
      </c>
      <c r="D130" s="82">
        <f t="shared" ref="D130:N130" si="50">D124+D127</f>
        <v>164</v>
      </c>
      <c r="E130" s="82">
        <f t="shared" si="50"/>
        <v>279</v>
      </c>
      <c r="F130" s="82">
        <f t="shared" si="50"/>
        <v>40</v>
      </c>
      <c r="G130" s="82">
        <f t="shared" si="50"/>
        <v>104</v>
      </c>
      <c r="H130" s="82">
        <f t="shared" si="50"/>
        <v>144</v>
      </c>
      <c r="I130" s="82">
        <f t="shared" si="50"/>
        <v>18</v>
      </c>
      <c r="J130" s="82">
        <f t="shared" si="50"/>
        <v>23</v>
      </c>
      <c r="K130" s="82">
        <f t="shared" si="50"/>
        <v>41</v>
      </c>
      <c r="L130" s="82">
        <f t="shared" si="50"/>
        <v>31</v>
      </c>
      <c r="M130" s="82">
        <f t="shared" si="50"/>
        <v>48</v>
      </c>
      <c r="N130" s="82">
        <f t="shared" si="50"/>
        <v>79</v>
      </c>
      <c r="O130" s="95" t="s">
        <v>601</v>
      </c>
      <c r="P130" s="774" t="s">
        <v>680</v>
      </c>
    </row>
    <row r="131" spans="1:16" s="94" customFormat="1" ht="39" customHeight="1">
      <c r="A131" s="774"/>
      <c r="B131" s="95" t="s">
        <v>382</v>
      </c>
      <c r="C131" s="82">
        <f>C125+C128</f>
        <v>66</v>
      </c>
      <c r="D131" s="82">
        <f t="shared" ref="D131:N131" si="51">D125+D128</f>
        <v>129</v>
      </c>
      <c r="E131" s="82">
        <f t="shared" si="51"/>
        <v>195</v>
      </c>
      <c r="F131" s="82">
        <f t="shared" si="51"/>
        <v>52</v>
      </c>
      <c r="G131" s="82">
        <f t="shared" si="51"/>
        <v>80</v>
      </c>
      <c r="H131" s="82">
        <f t="shared" si="51"/>
        <v>132</v>
      </c>
      <c r="I131" s="82">
        <f t="shared" si="51"/>
        <v>16</v>
      </c>
      <c r="J131" s="82">
        <f t="shared" si="51"/>
        <v>29</v>
      </c>
      <c r="K131" s="82">
        <f t="shared" si="51"/>
        <v>45</v>
      </c>
      <c r="L131" s="82">
        <f t="shared" si="51"/>
        <v>30</v>
      </c>
      <c r="M131" s="82">
        <f t="shared" si="51"/>
        <v>58</v>
      </c>
      <c r="N131" s="82">
        <f t="shared" si="51"/>
        <v>88</v>
      </c>
      <c r="O131" s="95" t="s">
        <v>602</v>
      </c>
      <c r="P131" s="774"/>
    </row>
    <row r="132" spans="1:16" s="94" customFormat="1" ht="39" customHeight="1">
      <c r="A132" s="774"/>
      <c r="B132" s="95" t="s">
        <v>9</v>
      </c>
      <c r="C132" s="79">
        <f>C130+C131</f>
        <v>181</v>
      </c>
      <c r="D132" s="79">
        <f t="shared" ref="D132:N132" si="52">D130+D131</f>
        <v>293</v>
      </c>
      <c r="E132" s="79">
        <f t="shared" si="52"/>
        <v>474</v>
      </c>
      <c r="F132" s="79">
        <f t="shared" si="52"/>
        <v>92</v>
      </c>
      <c r="G132" s="79">
        <f t="shared" si="52"/>
        <v>184</v>
      </c>
      <c r="H132" s="79">
        <f t="shared" si="52"/>
        <v>276</v>
      </c>
      <c r="I132" s="79">
        <f t="shared" si="52"/>
        <v>34</v>
      </c>
      <c r="J132" s="79">
        <f t="shared" si="52"/>
        <v>52</v>
      </c>
      <c r="K132" s="79">
        <f t="shared" si="52"/>
        <v>86</v>
      </c>
      <c r="L132" s="79">
        <f t="shared" si="52"/>
        <v>61</v>
      </c>
      <c r="M132" s="79">
        <f t="shared" si="52"/>
        <v>106</v>
      </c>
      <c r="N132" s="79">
        <f t="shared" si="52"/>
        <v>167</v>
      </c>
      <c r="O132" s="95" t="s">
        <v>8</v>
      </c>
      <c r="P132" s="774"/>
    </row>
    <row r="133" spans="1:16" ht="39" customHeight="1">
      <c r="A133" s="774" t="s">
        <v>671</v>
      </c>
      <c r="B133" s="95" t="s">
        <v>383</v>
      </c>
      <c r="C133" s="82">
        <v>201</v>
      </c>
      <c r="D133" s="82">
        <v>1</v>
      </c>
      <c r="E133" s="82">
        <f>C133+D133</f>
        <v>202</v>
      </c>
      <c r="F133" s="82">
        <v>242</v>
      </c>
      <c r="G133" s="82">
        <v>0</v>
      </c>
      <c r="H133" s="82">
        <f>F133+G133</f>
        <v>242</v>
      </c>
      <c r="I133" s="82">
        <v>129</v>
      </c>
      <c r="J133" s="82">
        <v>0</v>
      </c>
      <c r="K133" s="82">
        <f>I133+J133</f>
        <v>129</v>
      </c>
      <c r="L133" s="82">
        <v>58</v>
      </c>
      <c r="M133" s="82">
        <v>0</v>
      </c>
      <c r="N133" s="82">
        <f>L133+M133</f>
        <v>58</v>
      </c>
      <c r="O133" s="95" t="s">
        <v>601</v>
      </c>
      <c r="P133" s="774" t="s">
        <v>185</v>
      </c>
    </row>
    <row r="134" spans="1:16" ht="39" customHeight="1">
      <c r="A134" s="774"/>
      <c r="B134" s="95" t="s">
        <v>382</v>
      </c>
      <c r="C134" s="82">
        <v>126</v>
      </c>
      <c r="D134" s="82">
        <v>265</v>
      </c>
      <c r="E134" s="82">
        <f>C134+D134</f>
        <v>391</v>
      </c>
      <c r="F134" s="82">
        <v>366</v>
      </c>
      <c r="G134" s="82">
        <v>24</v>
      </c>
      <c r="H134" s="82">
        <f>F134+G134</f>
        <v>390</v>
      </c>
      <c r="I134" s="82">
        <v>122</v>
      </c>
      <c r="J134" s="82">
        <v>4</v>
      </c>
      <c r="K134" s="82">
        <f>I134+J134</f>
        <v>126</v>
      </c>
      <c r="L134" s="82">
        <v>83</v>
      </c>
      <c r="M134" s="82">
        <v>55</v>
      </c>
      <c r="N134" s="82">
        <f>L134+M134</f>
        <v>138</v>
      </c>
      <c r="O134" s="95" t="s">
        <v>602</v>
      </c>
      <c r="P134" s="774"/>
    </row>
    <row r="135" spans="1:16" ht="39" customHeight="1">
      <c r="A135" s="774"/>
      <c r="B135" s="95" t="s">
        <v>9</v>
      </c>
      <c r="C135" s="79">
        <f>C133+C134</f>
        <v>327</v>
      </c>
      <c r="D135" s="79">
        <f t="shared" ref="D135:N135" si="53">D133+D134</f>
        <v>266</v>
      </c>
      <c r="E135" s="79">
        <f t="shared" si="53"/>
        <v>593</v>
      </c>
      <c r="F135" s="79">
        <f t="shared" si="53"/>
        <v>608</v>
      </c>
      <c r="G135" s="79">
        <f t="shared" si="53"/>
        <v>24</v>
      </c>
      <c r="H135" s="79">
        <f t="shared" si="53"/>
        <v>632</v>
      </c>
      <c r="I135" s="79">
        <f t="shared" si="53"/>
        <v>251</v>
      </c>
      <c r="J135" s="79">
        <f t="shared" si="53"/>
        <v>4</v>
      </c>
      <c r="K135" s="79">
        <f t="shared" si="53"/>
        <v>255</v>
      </c>
      <c r="L135" s="79">
        <f t="shared" si="53"/>
        <v>141</v>
      </c>
      <c r="M135" s="79">
        <f t="shared" si="53"/>
        <v>55</v>
      </c>
      <c r="N135" s="79">
        <f t="shared" si="53"/>
        <v>196</v>
      </c>
      <c r="O135" s="95" t="s">
        <v>8</v>
      </c>
      <c r="P135" s="774"/>
    </row>
    <row r="136" spans="1:16" ht="39" customHeight="1">
      <c r="A136" s="774" t="s">
        <v>672</v>
      </c>
      <c r="B136" s="95" t="s">
        <v>383</v>
      </c>
      <c r="C136" s="82">
        <v>0</v>
      </c>
      <c r="D136" s="82">
        <v>0</v>
      </c>
      <c r="E136" s="82">
        <f>C136+D136</f>
        <v>0</v>
      </c>
      <c r="F136" s="82">
        <v>0</v>
      </c>
      <c r="G136" s="82">
        <v>0</v>
      </c>
      <c r="H136" s="82">
        <f>F136+G136</f>
        <v>0</v>
      </c>
      <c r="I136" s="82">
        <v>0</v>
      </c>
      <c r="J136" s="82">
        <v>0</v>
      </c>
      <c r="K136" s="82">
        <f>I136+J136</f>
        <v>0</v>
      </c>
      <c r="L136" s="82">
        <v>0</v>
      </c>
      <c r="M136" s="82">
        <v>0</v>
      </c>
      <c r="N136" s="82">
        <f>L136+M136</f>
        <v>0</v>
      </c>
      <c r="O136" s="95" t="s">
        <v>601</v>
      </c>
      <c r="P136" s="774" t="s">
        <v>674</v>
      </c>
    </row>
    <row r="137" spans="1:16" ht="39" customHeight="1">
      <c r="A137" s="774"/>
      <c r="B137" s="95" t="s">
        <v>382</v>
      </c>
      <c r="C137" s="82">
        <v>5</v>
      </c>
      <c r="D137" s="82">
        <v>1</v>
      </c>
      <c r="E137" s="82">
        <f>C137+D137</f>
        <v>6</v>
      </c>
      <c r="F137" s="82">
        <v>1</v>
      </c>
      <c r="G137" s="82">
        <v>0</v>
      </c>
      <c r="H137" s="82">
        <f>F137+G137</f>
        <v>1</v>
      </c>
      <c r="I137" s="82">
        <v>0</v>
      </c>
      <c r="J137" s="82">
        <v>0</v>
      </c>
      <c r="K137" s="82">
        <f>I137+J137</f>
        <v>0</v>
      </c>
      <c r="L137" s="82">
        <v>4</v>
      </c>
      <c r="M137" s="82">
        <v>0</v>
      </c>
      <c r="N137" s="82">
        <f>L137+M137</f>
        <v>4</v>
      </c>
      <c r="O137" s="95" t="s">
        <v>602</v>
      </c>
      <c r="P137" s="774"/>
    </row>
    <row r="138" spans="1:16" ht="39" customHeight="1">
      <c r="A138" s="774"/>
      <c r="B138" s="95" t="s">
        <v>9</v>
      </c>
      <c r="C138" s="79">
        <f>C136+C137</f>
        <v>5</v>
      </c>
      <c r="D138" s="79">
        <f t="shared" ref="D138:N138" si="54">D136+D137</f>
        <v>1</v>
      </c>
      <c r="E138" s="79">
        <f t="shared" si="54"/>
        <v>6</v>
      </c>
      <c r="F138" s="79">
        <f t="shared" si="54"/>
        <v>1</v>
      </c>
      <c r="G138" s="79">
        <f t="shared" si="54"/>
        <v>0</v>
      </c>
      <c r="H138" s="79">
        <f t="shared" si="54"/>
        <v>1</v>
      </c>
      <c r="I138" s="79">
        <f t="shared" si="54"/>
        <v>0</v>
      </c>
      <c r="J138" s="79">
        <f t="shared" si="54"/>
        <v>0</v>
      </c>
      <c r="K138" s="79">
        <f t="shared" si="54"/>
        <v>0</v>
      </c>
      <c r="L138" s="79">
        <f t="shared" si="54"/>
        <v>4</v>
      </c>
      <c r="M138" s="79">
        <f t="shared" si="54"/>
        <v>0</v>
      </c>
      <c r="N138" s="79">
        <f t="shared" si="54"/>
        <v>4</v>
      </c>
      <c r="O138" s="95" t="s">
        <v>8</v>
      </c>
      <c r="P138" s="774"/>
    </row>
    <row r="139" spans="1:16" ht="39" customHeight="1">
      <c r="A139" s="774" t="s">
        <v>673</v>
      </c>
      <c r="B139" s="95" t="s">
        <v>383</v>
      </c>
      <c r="C139" s="82">
        <f>C133+C136</f>
        <v>201</v>
      </c>
      <c r="D139" s="82">
        <f t="shared" ref="D139:N139" si="55">D133+D136</f>
        <v>1</v>
      </c>
      <c r="E139" s="82">
        <f t="shared" si="55"/>
        <v>202</v>
      </c>
      <c r="F139" s="82">
        <f t="shared" si="55"/>
        <v>242</v>
      </c>
      <c r="G139" s="82">
        <f t="shared" si="55"/>
        <v>0</v>
      </c>
      <c r="H139" s="82">
        <f t="shared" si="55"/>
        <v>242</v>
      </c>
      <c r="I139" s="82">
        <f t="shared" si="55"/>
        <v>129</v>
      </c>
      <c r="J139" s="82">
        <f t="shared" si="55"/>
        <v>0</v>
      </c>
      <c r="K139" s="82">
        <f t="shared" si="55"/>
        <v>129</v>
      </c>
      <c r="L139" s="82">
        <f t="shared" si="55"/>
        <v>58</v>
      </c>
      <c r="M139" s="82">
        <f t="shared" si="55"/>
        <v>0</v>
      </c>
      <c r="N139" s="82">
        <f t="shared" si="55"/>
        <v>58</v>
      </c>
      <c r="O139" s="95" t="s">
        <v>601</v>
      </c>
      <c r="P139" s="774" t="s">
        <v>675</v>
      </c>
    </row>
    <row r="140" spans="1:16" ht="39" customHeight="1">
      <c r="A140" s="774"/>
      <c r="B140" s="95" t="s">
        <v>382</v>
      </c>
      <c r="C140" s="82">
        <f>C134+C137</f>
        <v>131</v>
      </c>
      <c r="D140" s="82">
        <f t="shared" ref="D140:N140" si="56">D134+D137</f>
        <v>266</v>
      </c>
      <c r="E140" s="82">
        <f t="shared" si="56"/>
        <v>397</v>
      </c>
      <c r="F140" s="82">
        <f t="shared" si="56"/>
        <v>367</v>
      </c>
      <c r="G140" s="82">
        <f t="shared" si="56"/>
        <v>24</v>
      </c>
      <c r="H140" s="82">
        <f t="shared" si="56"/>
        <v>391</v>
      </c>
      <c r="I140" s="82">
        <f t="shared" si="56"/>
        <v>122</v>
      </c>
      <c r="J140" s="82">
        <f t="shared" si="56"/>
        <v>4</v>
      </c>
      <c r="K140" s="82">
        <f t="shared" si="56"/>
        <v>126</v>
      </c>
      <c r="L140" s="82">
        <f t="shared" si="56"/>
        <v>87</v>
      </c>
      <c r="M140" s="82">
        <f t="shared" si="56"/>
        <v>55</v>
      </c>
      <c r="N140" s="82">
        <f t="shared" si="56"/>
        <v>142</v>
      </c>
      <c r="O140" s="95" t="s">
        <v>602</v>
      </c>
      <c r="P140" s="774"/>
    </row>
    <row r="141" spans="1:16" ht="39" customHeight="1">
      <c r="A141" s="774"/>
      <c r="B141" s="95" t="s">
        <v>9</v>
      </c>
      <c r="C141" s="79">
        <f>C139+C140</f>
        <v>332</v>
      </c>
      <c r="D141" s="79">
        <f t="shared" ref="D141:N141" si="57">D139+D140</f>
        <v>267</v>
      </c>
      <c r="E141" s="79">
        <f t="shared" si="57"/>
        <v>599</v>
      </c>
      <c r="F141" s="79">
        <f t="shared" si="57"/>
        <v>609</v>
      </c>
      <c r="G141" s="79">
        <f t="shared" si="57"/>
        <v>24</v>
      </c>
      <c r="H141" s="79">
        <f t="shared" si="57"/>
        <v>633</v>
      </c>
      <c r="I141" s="79">
        <f t="shared" si="57"/>
        <v>251</v>
      </c>
      <c r="J141" s="79">
        <f t="shared" si="57"/>
        <v>4</v>
      </c>
      <c r="K141" s="79">
        <f t="shared" si="57"/>
        <v>255</v>
      </c>
      <c r="L141" s="79">
        <f t="shared" si="57"/>
        <v>145</v>
      </c>
      <c r="M141" s="79">
        <f t="shared" si="57"/>
        <v>55</v>
      </c>
      <c r="N141" s="79">
        <f t="shared" si="57"/>
        <v>200</v>
      </c>
      <c r="O141" s="95" t="s">
        <v>8</v>
      </c>
      <c r="P141" s="774"/>
    </row>
    <row r="142" spans="1:16" ht="39" customHeight="1">
      <c r="A142" s="774" t="s">
        <v>589</v>
      </c>
      <c r="B142" s="95" t="s">
        <v>383</v>
      </c>
      <c r="C142" s="82">
        <v>2</v>
      </c>
      <c r="D142" s="82">
        <v>0</v>
      </c>
      <c r="E142" s="82">
        <f>C142+D142</f>
        <v>2</v>
      </c>
      <c r="F142" s="82">
        <v>1</v>
      </c>
      <c r="G142" s="82">
        <v>0</v>
      </c>
      <c r="H142" s="82">
        <f>F142+G142</f>
        <v>1</v>
      </c>
      <c r="I142" s="82">
        <v>0</v>
      </c>
      <c r="J142" s="82">
        <v>0</v>
      </c>
      <c r="K142" s="82">
        <f>I142+J142</f>
        <v>0</v>
      </c>
      <c r="L142" s="82">
        <v>4</v>
      </c>
      <c r="M142" s="82">
        <v>0</v>
      </c>
      <c r="N142" s="82">
        <f>L142+M142</f>
        <v>4</v>
      </c>
      <c r="O142" s="95" t="s">
        <v>601</v>
      </c>
      <c r="P142" s="774" t="s">
        <v>681</v>
      </c>
    </row>
    <row r="143" spans="1:16" ht="39" customHeight="1">
      <c r="A143" s="774"/>
      <c r="B143" s="95" t="s">
        <v>382</v>
      </c>
      <c r="C143" s="82">
        <v>0</v>
      </c>
      <c r="D143" s="82">
        <v>0</v>
      </c>
      <c r="E143" s="82">
        <f>C143+D143</f>
        <v>0</v>
      </c>
      <c r="F143" s="82">
        <v>0</v>
      </c>
      <c r="G143" s="82">
        <v>0</v>
      </c>
      <c r="H143" s="82">
        <f>F143+G143</f>
        <v>0</v>
      </c>
      <c r="I143" s="82">
        <v>2</v>
      </c>
      <c r="J143" s="82">
        <v>0</v>
      </c>
      <c r="K143" s="82">
        <f>I143+J143</f>
        <v>2</v>
      </c>
      <c r="L143" s="82">
        <v>1</v>
      </c>
      <c r="M143" s="82">
        <v>0</v>
      </c>
      <c r="N143" s="82">
        <f>L143+M143</f>
        <v>1</v>
      </c>
      <c r="O143" s="95" t="s">
        <v>602</v>
      </c>
      <c r="P143" s="774"/>
    </row>
    <row r="144" spans="1:16" ht="39" customHeight="1">
      <c r="A144" s="774"/>
      <c r="B144" s="95" t="s">
        <v>9</v>
      </c>
      <c r="C144" s="79">
        <f>C142+C143</f>
        <v>2</v>
      </c>
      <c r="D144" s="79">
        <f t="shared" ref="D144:N144" si="58">D142+D143</f>
        <v>0</v>
      </c>
      <c r="E144" s="79">
        <f t="shared" si="58"/>
        <v>2</v>
      </c>
      <c r="F144" s="79">
        <f t="shared" si="58"/>
        <v>1</v>
      </c>
      <c r="G144" s="79">
        <f t="shared" si="58"/>
        <v>0</v>
      </c>
      <c r="H144" s="79">
        <f t="shared" si="58"/>
        <v>1</v>
      </c>
      <c r="I144" s="79">
        <f t="shared" si="58"/>
        <v>2</v>
      </c>
      <c r="J144" s="79">
        <f t="shared" si="58"/>
        <v>0</v>
      </c>
      <c r="K144" s="79">
        <f t="shared" si="58"/>
        <v>2</v>
      </c>
      <c r="L144" s="79">
        <f t="shared" si="58"/>
        <v>5</v>
      </c>
      <c r="M144" s="79">
        <f t="shared" si="58"/>
        <v>0</v>
      </c>
      <c r="N144" s="79">
        <f t="shared" si="58"/>
        <v>5</v>
      </c>
      <c r="O144" s="95" t="s">
        <v>8</v>
      </c>
      <c r="P144" s="774"/>
    </row>
    <row r="145" spans="1:21" ht="39" customHeight="1">
      <c r="A145" s="774" t="s">
        <v>184</v>
      </c>
      <c r="B145" s="95" t="s">
        <v>383</v>
      </c>
      <c r="C145" s="82">
        <v>332</v>
      </c>
      <c r="D145" s="82">
        <v>1</v>
      </c>
      <c r="E145" s="82">
        <f>C145+D145</f>
        <v>333</v>
      </c>
      <c r="F145" s="82">
        <v>264</v>
      </c>
      <c r="G145" s="82">
        <v>0</v>
      </c>
      <c r="H145" s="82">
        <f>F145+G145</f>
        <v>264</v>
      </c>
      <c r="I145" s="82">
        <v>48</v>
      </c>
      <c r="J145" s="82">
        <v>0</v>
      </c>
      <c r="K145" s="82">
        <f>I145+J145</f>
        <v>48</v>
      </c>
      <c r="L145" s="82">
        <v>185</v>
      </c>
      <c r="M145" s="82">
        <v>1</v>
      </c>
      <c r="N145" s="82">
        <f>L145+M145</f>
        <v>186</v>
      </c>
      <c r="O145" s="95" t="s">
        <v>601</v>
      </c>
      <c r="P145" s="774" t="s">
        <v>682</v>
      </c>
    </row>
    <row r="146" spans="1:21" ht="39" customHeight="1">
      <c r="A146" s="774"/>
      <c r="B146" s="95" t="s">
        <v>382</v>
      </c>
      <c r="C146" s="82">
        <v>76</v>
      </c>
      <c r="D146" s="82">
        <v>13</v>
      </c>
      <c r="E146" s="82">
        <f>C146+D146</f>
        <v>89</v>
      </c>
      <c r="F146" s="82">
        <v>34</v>
      </c>
      <c r="G146" s="82">
        <v>1</v>
      </c>
      <c r="H146" s="82">
        <f>F146+G146</f>
        <v>35</v>
      </c>
      <c r="I146" s="82">
        <v>22</v>
      </c>
      <c r="J146" s="82">
        <v>0</v>
      </c>
      <c r="K146" s="82">
        <f>I146+J146</f>
        <v>22</v>
      </c>
      <c r="L146" s="82">
        <v>27</v>
      </c>
      <c r="M146" s="82">
        <v>0</v>
      </c>
      <c r="N146" s="82">
        <f>L146+M146</f>
        <v>27</v>
      </c>
      <c r="O146" s="95" t="s">
        <v>602</v>
      </c>
      <c r="P146" s="774"/>
    </row>
    <row r="147" spans="1:21" ht="39" customHeight="1">
      <c r="A147" s="774"/>
      <c r="B147" s="95" t="s">
        <v>9</v>
      </c>
      <c r="C147" s="79">
        <f>C145+C146</f>
        <v>408</v>
      </c>
      <c r="D147" s="79">
        <f t="shared" ref="D147:N147" si="59">D145+D146</f>
        <v>14</v>
      </c>
      <c r="E147" s="79">
        <f t="shared" si="59"/>
        <v>422</v>
      </c>
      <c r="F147" s="79">
        <f t="shared" si="59"/>
        <v>298</v>
      </c>
      <c r="G147" s="79">
        <f t="shared" si="59"/>
        <v>1</v>
      </c>
      <c r="H147" s="79">
        <f t="shared" si="59"/>
        <v>299</v>
      </c>
      <c r="I147" s="79">
        <f t="shared" si="59"/>
        <v>70</v>
      </c>
      <c r="J147" s="79">
        <f t="shared" si="59"/>
        <v>0</v>
      </c>
      <c r="K147" s="79">
        <f t="shared" si="59"/>
        <v>70</v>
      </c>
      <c r="L147" s="79">
        <f t="shared" si="59"/>
        <v>212</v>
      </c>
      <c r="M147" s="79">
        <f t="shared" si="59"/>
        <v>1</v>
      </c>
      <c r="N147" s="79">
        <f t="shared" si="59"/>
        <v>213</v>
      </c>
      <c r="O147" s="95" t="s">
        <v>8</v>
      </c>
      <c r="P147" s="774"/>
    </row>
    <row r="148" spans="1:21" ht="39" customHeight="1">
      <c r="A148" s="731" t="s">
        <v>1558</v>
      </c>
      <c r="B148" s="732"/>
      <c r="C148" s="732"/>
      <c r="D148" s="732"/>
      <c r="E148" s="732"/>
      <c r="F148" s="732"/>
      <c r="G148" s="733"/>
      <c r="H148" s="734" t="s">
        <v>1559</v>
      </c>
      <c r="I148" s="734"/>
      <c r="J148" s="734"/>
      <c r="K148" s="734"/>
      <c r="L148" s="734"/>
      <c r="M148" s="734"/>
      <c r="N148" s="734"/>
      <c r="O148" s="734"/>
      <c r="P148" s="735"/>
    </row>
    <row r="149" spans="1:21" ht="39" customHeight="1">
      <c r="A149" s="770" t="s">
        <v>71</v>
      </c>
      <c r="B149" s="770" t="s">
        <v>677</v>
      </c>
      <c r="C149" s="775" t="s">
        <v>19</v>
      </c>
      <c r="D149" s="776"/>
      <c r="E149" s="776"/>
      <c r="F149" s="776"/>
      <c r="G149" s="776"/>
      <c r="H149" s="776"/>
      <c r="I149" s="776"/>
      <c r="J149" s="776"/>
      <c r="K149" s="776"/>
      <c r="L149" s="776"/>
      <c r="M149" s="776"/>
      <c r="N149" s="777"/>
      <c r="O149" s="773" t="s">
        <v>678</v>
      </c>
      <c r="P149" s="773" t="s">
        <v>69</v>
      </c>
      <c r="Q149" s="175"/>
    </row>
    <row r="150" spans="1:21" ht="39" customHeight="1">
      <c r="A150" s="771"/>
      <c r="B150" s="771"/>
      <c r="C150" s="775" t="s">
        <v>8</v>
      </c>
      <c r="D150" s="776"/>
      <c r="E150" s="776"/>
      <c r="F150" s="776"/>
      <c r="G150" s="776"/>
      <c r="H150" s="776"/>
      <c r="I150" s="776"/>
      <c r="J150" s="776"/>
      <c r="K150" s="776"/>
      <c r="L150" s="776"/>
      <c r="M150" s="776"/>
      <c r="N150" s="777"/>
      <c r="O150" s="773"/>
      <c r="P150" s="773"/>
      <c r="Q150" s="175"/>
    </row>
    <row r="151" spans="1:21" ht="39" customHeight="1">
      <c r="A151" s="771"/>
      <c r="B151" s="771"/>
      <c r="C151" s="744" t="s">
        <v>188</v>
      </c>
      <c r="D151" s="745"/>
      <c r="E151" s="745"/>
      <c r="F151" s="746"/>
      <c r="G151" s="744" t="s">
        <v>189</v>
      </c>
      <c r="H151" s="745"/>
      <c r="I151" s="745"/>
      <c r="J151" s="746"/>
      <c r="K151" s="744" t="s">
        <v>9</v>
      </c>
      <c r="L151" s="745"/>
      <c r="M151" s="745"/>
      <c r="N151" s="746"/>
      <c r="O151" s="773"/>
      <c r="P151" s="773"/>
      <c r="Q151" s="175"/>
      <c r="R151" s="94"/>
      <c r="S151" s="94"/>
      <c r="T151" s="94"/>
      <c r="U151" s="94"/>
    </row>
    <row r="152" spans="1:21" ht="39" customHeight="1">
      <c r="A152" s="772"/>
      <c r="B152" s="772"/>
      <c r="C152" s="744" t="s">
        <v>595</v>
      </c>
      <c r="D152" s="745"/>
      <c r="E152" s="745"/>
      <c r="F152" s="746"/>
      <c r="G152" s="744" t="s">
        <v>596</v>
      </c>
      <c r="H152" s="745"/>
      <c r="I152" s="745"/>
      <c r="J152" s="746"/>
      <c r="K152" s="744" t="s">
        <v>8</v>
      </c>
      <c r="L152" s="745"/>
      <c r="M152" s="745"/>
      <c r="N152" s="746"/>
      <c r="O152" s="773"/>
      <c r="P152" s="773"/>
      <c r="Q152" s="175"/>
      <c r="R152" s="94"/>
      <c r="S152" s="94"/>
      <c r="T152" s="94"/>
      <c r="U152" s="94"/>
    </row>
    <row r="153" spans="1:21" s="94" customFormat="1" ht="39" customHeight="1">
      <c r="A153" s="774" t="s">
        <v>586</v>
      </c>
      <c r="B153" s="95" t="s">
        <v>383</v>
      </c>
      <c r="C153" s="584">
        <f>C8+F8+I8+L8+C37+F37+I37+L37+C66+F66+I66+L66+C95+F95+I95+L95+C124+F124+I124+L124</f>
        <v>2648</v>
      </c>
      <c r="D153" s="739"/>
      <c r="E153" s="739"/>
      <c r="F153" s="585"/>
      <c r="G153" s="584">
        <f>D8+G8+J8+M8+D37+G37+J37+M37+D66+G66+J66+M66+D95+G95+J95+M95+D124+G124+J124+M124</f>
        <v>2477</v>
      </c>
      <c r="H153" s="739"/>
      <c r="I153" s="739"/>
      <c r="J153" s="585"/>
      <c r="K153" s="584">
        <f>E8+H8+K8+N8+E37+H37+K37+N37+E66+H66+K66+N66+E95+H95+K95+N95+E124+H124+K124+N124</f>
        <v>5125</v>
      </c>
      <c r="L153" s="739"/>
      <c r="M153" s="739"/>
      <c r="N153" s="585"/>
      <c r="O153" s="95" t="s">
        <v>601</v>
      </c>
      <c r="P153" s="774" t="s">
        <v>679</v>
      </c>
    </row>
    <row r="154" spans="1:21" s="94" customFormat="1" ht="39" customHeight="1">
      <c r="A154" s="774"/>
      <c r="B154" s="95" t="s">
        <v>382</v>
      </c>
      <c r="C154" s="584">
        <f t="shared" ref="C154:C176" si="60">C9+F9+I9+L9+C38+F38+I38+L38+C67+F67+I67+L67+C96+F96+I96+L96+C125+F125+I125+L125</f>
        <v>2098</v>
      </c>
      <c r="D154" s="739"/>
      <c r="E154" s="739"/>
      <c r="F154" s="585"/>
      <c r="G154" s="584">
        <f t="shared" ref="G154:G176" si="61">D9+G9+J9+M9+D38+G38+J38+M38+D67+G67+J67+M67+D96+G96+J96+M96+D125+G125+J125+M125</f>
        <v>2208</v>
      </c>
      <c r="H154" s="739"/>
      <c r="I154" s="739"/>
      <c r="J154" s="585"/>
      <c r="K154" s="584">
        <f t="shared" ref="K154:K176" si="62">E9+H9+K9+N9+E38+H38+K38+N38+E67+H67+K67+N67+E96+H96+K96+N96+E125+H125+K125+N125</f>
        <v>4306</v>
      </c>
      <c r="L154" s="739"/>
      <c r="M154" s="739"/>
      <c r="N154" s="585"/>
      <c r="O154" s="95" t="s">
        <v>602</v>
      </c>
      <c r="P154" s="774"/>
    </row>
    <row r="155" spans="1:21" s="94" customFormat="1" ht="39" customHeight="1">
      <c r="A155" s="774"/>
      <c r="B155" s="95" t="s">
        <v>9</v>
      </c>
      <c r="C155" s="747">
        <f t="shared" si="60"/>
        <v>4746</v>
      </c>
      <c r="D155" s="748"/>
      <c r="E155" s="748"/>
      <c r="F155" s="749"/>
      <c r="G155" s="747">
        <f t="shared" si="61"/>
        <v>4685</v>
      </c>
      <c r="H155" s="748"/>
      <c r="I155" s="748"/>
      <c r="J155" s="749"/>
      <c r="K155" s="747">
        <f t="shared" si="62"/>
        <v>9431</v>
      </c>
      <c r="L155" s="748"/>
      <c r="M155" s="748"/>
      <c r="N155" s="749"/>
      <c r="O155" s="95" t="s">
        <v>8</v>
      </c>
      <c r="P155" s="774"/>
    </row>
    <row r="156" spans="1:21" s="94" customFormat="1" ht="39" customHeight="1">
      <c r="A156" s="774" t="s">
        <v>587</v>
      </c>
      <c r="B156" s="95" t="s">
        <v>383</v>
      </c>
      <c r="C156" s="584">
        <f t="shared" si="60"/>
        <v>1395</v>
      </c>
      <c r="D156" s="739"/>
      <c r="E156" s="739"/>
      <c r="F156" s="585"/>
      <c r="G156" s="584">
        <f t="shared" si="61"/>
        <v>23</v>
      </c>
      <c r="H156" s="739"/>
      <c r="I156" s="739"/>
      <c r="J156" s="585"/>
      <c r="K156" s="584">
        <f t="shared" si="62"/>
        <v>1418</v>
      </c>
      <c r="L156" s="739"/>
      <c r="M156" s="739"/>
      <c r="N156" s="585"/>
      <c r="O156" s="95" t="s">
        <v>601</v>
      </c>
      <c r="P156" s="774" t="s">
        <v>591</v>
      </c>
    </row>
    <row r="157" spans="1:21" s="94" customFormat="1" ht="39" customHeight="1">
      <c r="A157" s="774"/>
      <c r="B157" s="95" t="s">
        <v>382</v>
      </c>
      <c r="C157" s="584">
        <f t="shared" si="60"/>
        <v>880</v>
      </c>
      <c r="D157" s="739"/>
      <c r="E157" s="739"/>
      <c r="F157" s="585"/>
      <c r="G157" s="584">
        <f t="shared" si="61"/>
        <v>9</v>
      </c>
      <c r="H157" s="739"/>
      <c r="I157" s="739"/>
      <c r="J157" s="585"/>
      <c r="K157" s="584">
        <f t="shared" si="62"/>
        <v>889</v>
      </c>
      <c r="L157" s="739"/>
      <c r="M157" s="739"/>
      <c r="N157" s="585"/>
      <c r="O157" s="95" t="s">
        <v>602</v>
      </c>
      <c r="P157" s="774"/>
    </row>
    <row r="158" spans="1:21" s="94" customFormat="1" ht="39" customHeight="1">
      <c r="A158" s="774"/>
      <c r="B158" s="95" t="s">
        <v>9</v>
      </c>
      <c r="C158" s="747">
        <f t="shared" si="60"/>
        <v>2275</v>
      </c>
      <c r="D158" s="748"/>
      <c r="E158" s="748"/>
      <c r="F158" s="749"/>
      <c r="G158" s="747">
        <f t="shared" si="61"/>
        <v>32</v>
      </c>
      <c r="H158" s="748"/>
      <c r="I158" s="748"/>
      <c r="J158" s="749"/>
      <c r="K158" s="747">
        <f t="shared" si="62"/>
        <v>2307</v>
      </c>
      <c r="L158" s="748"/>
      <c r="M158" s="748"/>
      <c r="N158" s="749"/>
      <c r="O158" s="95" t="s">
        <v>8</v>
      </c>
      <c r="P158" s="774"/>
    </row>
    <row r="159" spans="1:21" s="94" customFormat="1" ht="39" customHeight="1">
      <c r="A159" s="774" t="s">
        <v>588</v>
      </c>
      <c r="B159" s="95" t="s">
        <v>383</v>
      </c>
      <c r="C159" s="584">
        <f t="shared" si="60"/>
        <v>4043</v>
      </c>
      <c r="D159" s="739"/>
      <c r="E159" s="739"/>
      <c r="F159" s="585"/>
      <c r="G159" s="584">
        <f t="shared" si="61"/>
        <v>2500</v>
      </c>
      <c r="H159" s="739"/>
      <c r="I159" s="739"/>
      <c r="J159" s="585"/>
      <c r="K159" s="584">
        <f t="shared" si="62"/>
        <v>6543</v>
      </c>
      <c r="L159" s="739"/>
      <c r="M159" s="739"/>
      <c r="N159" s="585"/>
      <c r="O159" s="95" t="s">
        <v>601</v>
      </c>
      <c r="P159" s="774" t="s">
        <v>680</v>
      </c>
    </row>
    <row r="160" spans="1:21" s="94" customFormat="1" ht="39" customHeight="1">
      <c r="A160" s="774"/>
      <c r="B160" s="95" t="s">
        <v>382</v>
      </c>
      <c r="C160" s="584">
        <f t="shared" si="60"/>
        <v>2978</v>
      </c>
      <c r="D160" s="739"/>
      <c r="E160" s="739"/>
      <c r="F160" s="585"/>
      <c r="G160" s="584">
        <f t="shared" si="61"/>
        <v>2217</v>
      </c>
      <c r="H160" s="739"/>
      <c r="I160" s="739"/>
      <c r="J160" s="585"/>
      <c r="K160" s="584">
        <f t="shared" si="62"/>
        <v>5195</v>
      </c>
      <c r="L160" s="739"/>
      <c r="M160" s="739"/>
      <c r="N160" s="585"/>
      <c r="O160" s="95" t="s">
        <v>602</v>
      </c>
      <c r="P160" s="774"/>
    </row>
    <row r="161" spans="1:16" s="94" customFormat="1" ht="39" customHeight="1">
      <c r="A161" s="774"/>
      <c r="B161" s="95" t="s">
        <v>9</v>
      </c>
      <c r="C161" s="747">
        <f t="shared" si="60"/>
        <v>7021</v>
      </c>
      <c r="D161" s="748"/>
      <c r="E161" s="748"/>
      <c r="F161" s="749"/>
      <c r="G161" s="747">
        <f t="shared" si="61"/>
        <v>4717</v>
      </c>
      <c r="H161" s="748"/>
      <c r="I161" s="748"/>
      <c r="J161" s="749"/>
      <c r="K161" s="747">
        <f t="shared" si="62"/>
        <v>11738</v>
      </c>
      <c r="L161" s="748"/>
      <c r="M161" s="748"/>
      <c r="N161" s="749"/>
      <c r="O161" s="95" t="s">
        <v>8</v>
      </c>
      <c r="P161" s="774"/>
    </row>
    <row r="162" spans="1:16" ht="39" customHeight="1">
      <c r="A162" s="774" t="s">
        <v>671</v>
      </c>
      <c r="B162" s="95" t="s">
        <v>383</v>
      </c>
      <c r="C162" s="584">
        <f t="shared" si="60"/>
        <v>6036</v>
      </c>
      <c r="D162" s="739"/>
      <c r="E162" s="739"/>
      <c r="F162" s="585"/>
      <c r="G162" s="584">
        <f t="shared" si="61"/>
        <v>9</v>
      </c>
      <c r="H162" s="739"/>
      <c r="I162" s="739"/>
      <c r="J162" s="585"/>
      <c r="K162" s="584">
        <f t="shared" si="62"/>
        <v>6045</v>
      </c>
      <c r="L162" s="739"/>
      <c r="M162" s="739"/>
      <c r="N162" s="585"/>
      <c r="O162" s="95" t="s">
        <v>601</v>
      </c>
      <c r="P162" s="774" t="s">
        <v>185</v>
      </c>
    </row>
    <row r="163" spans="1:16" ht="39" customHeight="1">
      <c r="A163" s="774"/>
      <c r="B163" s="95" t="s">
        <v>382</v>
      </c>
      <c r="C163" s="584">
        <f t="shared" si="60"/>
        <v>11528</v>
      </c>
      <c r="D163" s="739"/>
      <c r="E163" s="739"/>
      <c r="F163" s="585"/>
      <c r="G163" s="584">
        <f t="shared" si="61"/>
        <v>1934</v>
      </c>
      <c r="H163" s="739"/>
      <c r="I163" s="739"/>
      <c r="J163" s="585"/>
      <c r="K163" s="584">
        <f t="shared" si="62"/>
        <v>13462</v>
      </c>
      <c r="L163" s="739"/>
      <c r="M163" s="739"/>
      <c r="N163" s="585"/>
      <c r="O163" s="95" t="s">
        <v>602</v>
      </c>
      <c r="P163" s="774"/>
    </row>
    <row r="164" spans="1:16" ht="39" customHeight="1">
      <c r="A164" s="774"/>
      <c r="B164" s="95" t="s">
        <v>9</v>
      </c>
      <c r="C164" s="747">
        <f t="shared" si="60"/>
        <v>17564</v>
      </c>
      <c r="D164" s="748"/>
      <c r="E164" s="748"/>
      <c r="F164" s="749"/>
      <c r="G164" s="747">
        <f t="shared" si="61"/>
        <v>1943</v>
      </c>
      <c r="H164" s="748"/>
      <c r="I164" s="748"/>
      <c r="J164" s="749"/>
      <c r="K164" s="747">
        <f t="shared" si="62"/>
        <v>19507</v>
      </c>
      <c r="L164" s="748"/>
      <c r="M164" s="748"/>
      <c r="N164" s="749"/>
      <c r="O164" s="95" t="s">
        <v>8</v>
      </c>
      <c r="P164" s="774"/>
    </row>
    <row r="165" spans="1:16" ht="39" customHeight="1">
      <c r="A165" s="774" t="s">
        <v>672</v>
      </c>
      <c r="B165" s="95" t="s">
        <v>383</v>
      </c>
      <c r="C165" s="584">
        <f t="shared" si="60"/>
        <v>0</v>
      </c>
      <c r="D165" s="739"/>
      <c r="E165" s="739"/>
      <c r="F165" s="585"/>
      <c r="G165" s="584">
        <f t="shared" si="61"/>
        <v>0</v>
      </c>
      <c r="H165" s="739"/>
      <c r="I165" s="739"/>
      <c r="J165" s="585"/>
      <c r="K165" s="584">
        <f t="shared" si="62"/>
        <v>0</v>
      </c>
      <c r="L165" s="739"/>
      <c r="M165" s="739"/>
      <c r="N165" s="585"/>
      <c r="O165" s="95" t="s">
        <v>601</v>
      </c>
      <c r="P165" s="774" t="s">
        <v>674</v>
      </c>
    </row>
    <row r="166" spans="1:16" ht="39" customHeight="1">
      <c r="A166" s="774"/>
      <c r="B166" s="95" t="s">
        <v>382</v>
      </c>
      <c r="C166" s="584">
        <f t="shared" si="60"/>
        <v>221</v>
      </c>
      <c r="D166" s="739"/>
      <c r="E166" s="739"/>
      <c r="F166" s="585"/>
      <c r="G166" s="584">
        <f t="shared" si="61"/>
        <v>17</v>
      </c>
      <c r="H166" s="739"/>
      <c r="I166" s="739"/>
      <c r="J166" s="585"/>
      <c r="K166" s="584">
        <f t="shared" si="62"/>
        <v>238</v>
      </c>
      <c r="L166" s="739"/>
      <c r="M166" s="739"/>
      <c r="N166" s="585"/>
      <c r="O166" s="95" t="s">
        <v>602</v>
      </c>
      <c r="P166" s="774"/>
    </row>
    <row r="167" spans="1:16" ht="39" customHeight="1">
      <c r="A167" s="774"/>
      <c r="B167" s="95" t="s">
        <v>9</v>
      </c>
      <c r="C167" s="747">
        <f t="shared" si="60"/>
        <v>221</v>
      </c>
      <c r="D167" s="748"/>
      <c r="E167" s="748"/>
      <c r="F167" s="749"/>
      <c r="G167" s="747">
        <f t="shared" si="61"/>
        <v>17</v>
      </c>
      <c r="H167" s="748"/>
      <c r="I167" s="748"/>
      <c r="J167" s="749"/>
      <c r="K167" s="747">
        <f t="shared" si="62"/>
        <v>238</v>
      </c>
      <c r="L167" s="748"/>
      <c r="M167" s="748"/>
      <c r="N167" s="749"/>
      <c r="O167" s="95" t="s">
        <v>8</v>
      </c>
      <c r="P167" s="774"/>
    </row>
    <row r="168" spans="1:16" ht="39" customHeight="1">
      <c r="A168" s="774" t="s">
        <v>673</v>
      </c>
      <c r="B168" s="95" t="s">
        <v>383</v>
      </c>
      <c r="C168" s="584">
        <f t="shared" si="60"/>
        <v>6036</v>
      </c>
      <c r="D168" s="739"/>
      <c r="E168" s="739"/>
      <c r="F168" s="585"/>
      <c r="G168" s="584">
        <f t="shared" si="61"/>
        <v>9</v>
      </c>
      <c r="H168" s="739"/>
      <c r="I168" s="739"/>
      <c r="J168" s="585"/>
      <c r="K168" s="584">
        <f t="shared" si="62"/>
        <v>6045</v>
      </c>
      <c r="L168" s="739"/>
      <c r="M168" s="739"/>
      <c r="N168" s="585"/>
      <c r="O168" s="95" t="s">
        <v>601</v>
      </c>
      <c r="P168" s="774" t="s">
        <v>675</v>
      </c>
    </row>
    <row r="169" spans="1:16" ht="39" customHeight="1">
      <c r="A169" s="774"/>
      <c r="B169" s="95" t="s">
        <v>382</v>
      </c>
      <c r="C169" s="584">
        <f t="shared" si="60"/>
        <v>11749</v>
      </c>
      <c r="D169" s="739"/>
      <c r="E169" s="739"/>
      <c r="F169" s="585"/>
      <c r="G169" s="584">
        <f t="shared" si="61"/>
        <v>1951</v>
      </c>
      <c r="H169" s="739"/>
      <c r="I169" s="739"/>
      <c r="J169" s="585"/>
      <c r="K169" s="584">
        <f t="shared" si="62"/>
        <v>13700</v>
      </c>
      <c r="L169" s="739"/>
      <c r="M169" s="739"/>
      <c r="N169" s="585"/>
      <c r="O169" s="95" t="s">
        <v>602</v>
      </c>
      <c r="P169" s="774"/>
    </row>
    <row r="170" spans="1:16" ht="39" customHeight="1">
      <c r="A170" s="774"/>
      <c r="B170" s="95" t="s">
        <v>9</v>
      </c>
      <c r="C170" s="747">
        <f t="shared" si="60"/>
        <v>17785</v>
      </c>
      <c r="D170" s="748"/>
      <c r="E170" s="748"/>
      <c r="F170" s="749"/>
      <c r="G170" s="747">
        <f t="shared" si="61"/>
        <v>1960</v>
      </c>
      <c r="H170" s="748"/>
      <c r="I170" s="748"/>
      <c r="J170" s="749"/>
      <c r="K170" s="747">
        <f t="shared" si="62"/>
        <v>19745</v>
      </c>
      <c r="L170" s="748"/>
      <c r="M170" s="748"/>
      <c r="N170" s="749"/>
      <c r="O170" s="95" t="s">
        <v>8</v>
      </c>
      <c r="P170" s="774"/>
    </row>
    <row r="171" spans="1:16" ht="39" customHeight="1">
      <c r="A171" s="774" t="s">
        <v>589</v>
      </c>
      <c r="B171" s="95" t="s">
        <v>383</v>
      </c>
      <c r="C171" s="584">
        <f t="shared" si="60"/>
        <v>166</v>
      </c>
      <c r="D171" s="739"/>
      <c r="E171" s="739"/>
      <c r="F171" s="585"/>
      <c r="G171" s="584">
        <f t="shared" si="61"/>
        <v>0</v>
      </c>
      <c r="H171" s="739"/>
      <c r="I171" s="739"/>
      <c r="J171" s="585"/>
      <c r="K171" s="584">
        <f t="shared" si="62"/>
        <v>166</v>
      </c>
      <c r="L171" s="739"/>
      <c r="M171" s="739"/>
      <c r="N171" s="585"/>
      <c r="O171" s="95" t="s">
        <v>601</v>
      </c>
      <c r="P171" s="774" t="s">
        <v>681</v>
      </c>
    </row>
    <row r="172" spans="1:16" ht="39" customHeight="1">
      <c r="A172" s="774"/>
      <c r="B172" s="95" t="s">
        <v>382</v>
      </c>
      <c r="C172" s="584">
        <f t="shared" si="60"/>
        <v>110</v>
      </c>
      <c r="D172" s="739"/>
      <c r="E172" s="739"/>
      <c r="F172" s="585"/>
      <c r="G172" s="584">
        <f t="shared" si="61"/>
        <v>0</v>
      </c>
      <c r="H172" s="739"/>
      <c r="I172" s="739"/>
      <c r="J172" s="585"/>
      <c r="K172" s="584">
        <f t="shared" si="62"/>
        <v>110</v>
      </c>
      <c r="L172" s="739"/>
      <c r="M172" s="739"/>
      <c r="N172" s="585"/>
      <c r="O172" s="95" t="s">
        <v>602</v>
      </c>
      <c r="P172" s="774"/>
    </row>
    <row r="173" spans="1:16" ht="39" customHeight="1">
      <c r="A173" s="774"/>
      <c r="B173" s="95" t="s">
        <v>9</v>
      </c>
      <c r="C173" s="747">
        <f t="shared" si="60"/>
        <v>276</v>
      </c>
      <c r="D173" s="748"/>
      <c r="E173" s="748"/>
      <c r="F173" s="749"/>
      <c r="G173" s="747">
        <f t="shared" si="61"/>
        <v>0</v>
      </c>
      <c r="H173" s="748"/>
      <c r="I173" s="748"/>
      <c r="J173" s="749"/>
      <c r="K173" s="747">
        <f t="shared" si="62"/>
        <v>276</v>
      </c>
      <c r="L173" s="748"/>
      <c r="M173" s="748"/>
      <c r="N173" s="749"/>
      <c r="O173" s="95" t="s">
        <v>8</v>
      </c>
      <c r="P173" s="774"/>
    </row>
    <row r="174" spans="1:16" ht="39" customHeight="1">
      <c r="A174" s="774" t="s">
        <v>184</v>
      </c>
      <c r="B174" s="95" t="s">
        <v>383</v>
      </c>
      <c r="C174" s="584">
        <f t="shared" si="60"/>
        <v>9701</v>
      </c>
      <c r="D174" s="739"/>
      <c r="E174" s="739"/>
      <c r="F174" s="585"/>
      <c r="G174" s="584">
        <f t="shared" si="61"/>
        <v>17</v>
      </c>
      <c r="H174" s="739"/>
      <c r="I174" s="739"/>
      <c r="J174" s="585"/>
      <c r="K174" s="584">
        <f t="shared" si="62"/>
        <v>9718</v>
      </c>
      <c r="L174" s="739"/>
      <c r="M174" s="739"/>
      <c r="N174" s="585"/>
      <c r="O174" s="95" t="s">
        <v>601</v>
      </c>
      <c r="P174" s="774" t="s">
        <v>682</v>
      </c>
    </row>
    <row r="175" spans="1:16" ht="39" customHeight="1">
      <c r="A175" s="774"/>
      <c r="B175" s="95" t="s">
        <v>382</v>
      </c>
      <c r="C175" s="584">
        <f t="shared" si="60"/>
        <v>3525</v>
      </c>
      <c r="D175" s="739"/>
      <c r="E175" s="739"/>
      <c r="F175" s="585"/>
      <c r="G175" s="584">
        <f t="shared" si="61"/>
        <v>82</v>
      </c>
      <c r="H175" s="739"/>
      <c r="I175" s="739"/>
      <c r="J175" s="585"/>
      <c r="K175" s="584">
        <f t="shared" si="62"/>
        <v>3607</v>
      </c>
      <c r="L175" s="739"/>
      <c r="M175" s="739"/>
      <c r="N175" s="585"/>
      <c r="O175" s="95" t="s">
        <v>602</v>
      </c>
      <c r="P175" s="774"/>
    </row>
    <row r="176" spans="1:16" ht="39" customHeight="1">
      <c r="A176" s="774"/>
      <c r="B176" s="95" t="s">
        <v>9</v>
      </c>
      <c r="C176" s="747">
        <f t="shared" si="60"/>
        <v>13226</v>
      </c>
      <c r="D176" s="748"/>
      <c r="E176" s="748"/>
      <c r="F176" s="749"/>
      <c r="G176" s="747">
        <f t="shared" si="61"/>
        <v>99</v>
      </c>
      <c r="H176" s="748"/>
      <c r="I176" s="748"/>
      <c r="J176" s="749"/>
      <c r="K176" s="747">
        <f t="shared" si="62"/>
        <v>13325</v>
      </c>
      <c r="L176" s="748"/>
      <c r="M176" s="748"/>
      <c r="N176" s="749"/>
      <c r="O176" s="95" t="s">
        <v>8</v>
      </c>
      <c r="P176" s="774"/>
    </row>
  </sheetData>
  <mergeCells count="254">
    <mergeCell ref="K176:N176"/>
    <mergeCell ref="A174:A176"/>
    <mergeCell ref="C174:F174"/>
    <mergeCell ref="G174:J174"/>
    <mergeCell ref="K174:N174"/>
    <mergeCell ref="P174:P176"/>
    <mergeCell ref="C175:F175"/>
    <mergeCell ref="G175:J175"/>
    <mergeCell ref="K175:N175"/>
    <mergeCell ref="C176:F176"/>
    <mergeCell ref="G176:J176"/>
    <mergeCell ref="P171:P173"/>
    <mergeCell ref="C172:F172"/>
    <mergeCell ref="G172:J172"/>
    <mergeCell ref="K172:N172"/>
    <mergeCell ref="C173:F173"/>
    <mergeCell ref="G173:J173"/>
    <mergeCell ref="K173:N173"/>
    <mergeCell ref="G170:J170"/>
    <mergeCell ref="K170:N170"/>
    <mergeCell ref="P168:P170"/>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A162:A164"/>
    <mergeCell ref="C162:F162"/>
    <mergeCell ref="G162:J162"/>
    <mergeCell ref="K162:N162"/>
    <mergeCell ref="K158:N158"/>
    <mergeCell ref="A159:A161"/>
    <mergeCell ref="C159:F159"/>
    <mergeCell ref="G159:J159"/>
    <mergeCell ref="K159:N159"/>
    <mergeCell ref="P159:P161"/>
    <mergeCell ref="C160:F160"/>
    <mergeCell ref="G160:J160"/>
    <mergeCell ref="K160:N160"/>
    <mergeCell ref="C161:F161"/>
    <mergeCell ref="A156:A158"/>
    <mergeCell ref="C156:F156"/>
    <mergeCell ref="G156:J156"/>
    <mergeCell ref="K156:N156"/>
    <mergeCell ref="P156:P158"/>
    <mergeCell ref="C157:F157"/>
    <mergeCell ref="G157:J157"/>
    <mergeCell ref="K157:N157"/>
    <mergeCell ref="C158:F158"/>
    <mergeCell ref="G158:J158"/>
    <mergeCell ref="G161:J161"/>
    <mergeCell ref="K161:N161"/>
    <mergeCell ref="A153:A155"/>
    <mergeCell ref="C153:F153"/>
    <mergeCell ref="G153:J153"/>
    <mergeCell ref="K153:N153"/>
    <mergeCell ref="A149:A152"/>
    <mergeCell ref="B149:B152"/>
    <mergeCell ref="C149:N149"/>
    <mergeCell ref="O149:O152"/>
    <mergeCell ref="P149:P152"/>
    <mergeCell ref="C150:N150"/>
    <mergeCell ref="C151:F151"/>
    <mergeCell ref="G151:J151"/>
    <mergeCell ref="K151:N151"/>
    <mergeCell ref="C152:F152"/>
    <mergeCell ref="P153:P155"/>
    <mergeCell ref="C154:F154"/>
    <mergeCell ref="G154:J154"/>
    <mergeCell ref="K154:N154"/>
    <mergeCell ref="C155:F155"/>
    <mergeCell ref="G155:J155"/>
    <mergeCell ref="K155:N155"/>
    <mergeCell ref="G152:J152"/>
    <mergeCell ref="K152:N152"/>
    <mergeCell ref="A142:A144"/>
    <mergeCell ref="P142:P144"/>
    <mergeCell ref="A145:A147"/>
    <mergeCell ref="P145:P147"/>
    <mergeCell ref="A148:G148"/>
    <mergeCell ref="H148:P148"/>
    <mergeCell ref="A133:A135"/>
    <mergeCell ref="P133:P135"/>
    <mergeCell ref="A136:A138"/>
    <mergeCell ref="P136:P138"/>
    <mergeCell ref="A139:A141"/>
    <mergeCell ref="P139:P141"/>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13:A115"/>
    <mergeCell ref="P113:P115"/>
    <mergeCell ref="A116:A118"/>
    <mergeCell ref="P116:P118"/>
    <mergeCell ref="A119:G119"/>
    <mergeCell ref="H119:P119"/>
    <mergeCell ref="A104:A106"/>
    <mergeCell ref="P104:P106"/>
    <mergeCell ref="A107:A109"/>
    <mergeCell ref="P107:P109"/>
    <mergeCell ref="A110:A112"/>
    <mergeCell ref="P110:P112"/>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84:A86"/>
    <mergeCell ref="P84:P86"/>
    <mergeCell ref="A87:A89"/>
    <mergeCell ref="P87:P89"/>
    <mergeCell ref="A90:G90"/>
    <mergeCell ref="H90:P90"/>
    <mergeCell ref="A75:A77"/>
    <mergeCell ref="P75:P77"/>
    <mergeCell ref="A78:A80"/>
    <mergeCell ref="P78:P80"/>
    <mergeCell ref="A81:A83"/>
    <mergeCell ref="P81:P83"/>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55:A57"/>
    <mergeCell ref="P55:P57"/>
    <mergeCell ref="A58:A60"/>
    <mergeCell ref="P58:P60"/>
    <mergeCell ref="A61:G61"/>
    <mergeCell ref="H61:P61"/>
    <mergeCell ref="A46:A48"/>
    <mergeCell ref="P46:P48"/>
    <mergeCell ref="A49:A51"/>
    <mergeCell ref="P49:P51"/>
    <mergeCell ref="A52:A54"/>
    <mergeCell ref="P52:P54"/>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26:A28"/>
    <mergeCell ref="P26:P28"/>
    <mergeCell ref="A29:A31"/>
    <mergeCell ref="P29:P31"/>
    <mergeCell ref="A32:G32"/>
    <mergeCell ref="H32:P32"/>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17"/>
  <sheetViews>
    <sheetView showGridLines="0" rightToLeft="1" zoomScaleNormal="100" zoomScaleSheetLayoutView="75" workbookViewId="0">
      <selection activeCell="W11" sqref="W11"/>
    </sheetView>
  </sheetViews>
  <sheetFormatPr defaultColWidth="7.7109375" defaultRowHeight="12.75"/>
  <cols>
    <col min="1" max="1" width="35.85546875" style="3" bestFit="1" customWidth="1"/>
    <col min="2" max="21" width="5.7109375" style="3" customWidth="1"/>
    <col min="22" max="22" width="42" style="3" bestFit="1" customWidth="1"/>
    <col min="23" max="23" width="24" style="3" customWidth="1"/>
    <col min="24" max="25" width="7.7109375" style="3" customWidth="1"/>
    <col min="26" max="255" width="7.7109375" style="3"/>
    <col min="256" max="256" width="19.140625" style="3" customWidth="1"/>
    <col min="257" max="257" width="23.42578125" style="3" customWidth="1"/>
    <col min="258" max="258" width="6.7109375" style="3" customWidth="1"/>
    <col min="259" max="259" width="3.28515625" style="3" customWidth="1"/>
    <col min="260" max="260" width="5" style="3" customWidth="1"/>
    <col min="261" max="261" width="3.28515625" style="3" customWidth="1"/>
    <col min="262" max="262" width="6.140625" style="3" customWidth="1"/>
    <col min="263" max="263" width="3.28515625" style="3" customWidth="1"/>
    <col min="264" max="264" width="5" style="3" customWidth="1"/>
    <col min="265" max="265" width="3.28515625" style="3" customWidth="1"/>
    <col min="266" max="266" width="6.42578125" style="3" customWidth="1"/>
    <col min="267" max="267" width="3.28515625" style="3" customWidth="1"/>
    <col min="268" max="268" width="5" style="3" customWidth="1"/>
    <col min="269" max="269" width="3.28515625" style="3" customWidth="1"/>
    <col min="270" max="270" width="5" style="3" customWidth="1"/>
    <col min="271" max="271" width="3.28515625" style="3" customWidth="1"/>
    <col min="272" max="272" width="5" style="3" customWidth="1"/>
    <col min="273" max="273" width="3.28515625" style="3" customWidth="1"/>
    <col min="274" max="274" width="5" style="3" customWidth="1"/>
    <col min="275" max="275" width="3.28515625" style="3" customWidth="1"/>
    <col min="276" max="276" width="5" style="3" customWidth="1"/>
    <col min="277" max="277" width="3.28515625" style="3" customWidth="1"/>
    <col min="278" max="511" width="7.7109375" style="3"/>
    <col min="512" max="512" width="19.140625" style="3" customWidth="1"/>
    <col min="513" max="513" width="23.42578125" style="3" customWidth="1"/>
    <col min="514" max="514" width="6.7109375" style="3" customWidth="1"/>
    <col min="515" max="515" width="3.28515625" style="3" customWidth="1"/>
    <col min="516" max="516" width="5" style="3" customWidth="1"/>
    <col min="517" max="517" width="3.28515625" style="3" customWidth="1"/>
    <col min="518" max="518" width="6.140625" style="3" customWidth="1"/>
    <col min="519" max="519" width="3.28515625" style="3" customWidth="1"/>
    <col min="520" max="520" width="5" style="3" customWidth="1"/>
    <col min="521" max="521" width="3.28515625" style="3" customWidth="1"/>
    <col min="522" max="522" width="6.42578125" style="3" customWidth="1"/>
    <col min="523" max="523" width="3.28515625" style="3" customWidth="1"/>
    <col min="524" max="524" width="5" style="3" customWidth="1"/>
    <col min="525" max="525" width="3.28515625" style="3" customWidth="1"/>
    <col min="526" max="526" width="5" style="3" customWidth="1"/>
    <col min="527" max="527" width="3.28515625" style="3" customWidth="1"/>
    <col min="528" max="528" width="5" style="3" customWidth="1"/>
    <col min="529" max="529" width="3.28515625" style="3" customWidth="1"/>
    <col min="530" max="530" width="5" style="3" customWidth="1"/>
    <col min="531" max="531" width="3.28515625" style="3" customWidth="1"/>
    <col min="532" max="532" width="5" style="3" customWidth="1"/>
    <col min="533" max="533" width="3.28515625" style="3" customWidth="1"/>
    <col min="534" max="767" width="7.7109375" style="3"/>
    <col min="768" max="768" width="19.140625" style="3" customWidth="1"/>
    <col min="769" max="769" width="23.42578125" style="3" customWidth="1"/>
    <col min="770" max="770" width="6.7109375" style="3" customWidth="1"/>
    <col min="771" max="771" width="3.28515625" style="3" customWidth="1"/>
    <col min="772" max="772" width="5" style="3" customWidth="1"/>
    <col min="773" max="773" width="3.28515625" style="3" customWidth="1"/>
    <col min="774" max="774" width="6.140625" style="3" customWidth="1"/>
    <col min="775" max="775" width="3.28515625" style="3" customWidth="1"/>
    <col min="776" max="776" width="5" style="3" customWidth="1"/>
    <col min="777" max="777" width="3.28515625" style="3" customWidth="1"/>
    <col min="778" max="778" width="6.42578125" style="3" customWidth="1"/>
    <col min="779" max="779" width="3.28515625" style="3" customWidth="1"/>
    <col min="780" max="780" width="5" style="3" customWidth="1"/>
    <col min="781" max="781" width="3.28515625" style="3" customWidth="1"/>
    <col min="782" max="782" width="5" style="3" customWidth="1"/>
    <col min="783" max="783" width="3.28515625" style="3" customWidth="1"/>
    <col min="784" max="784" width="5" style="3" customWidth="1"/>
    <col min="785" max="785" width="3.28515625" style="3" customWidth="1"/>
    <col min="786" max="786" width="5" style="3" customWidth="1"/>
    <col min="787" max="787" width="3.28515625" style="3" customWidth="1"/>
    <col min="788" max="788" width="5" style="3" customWidth="1"/>
    <col min="789" max="789" width="3.28515625" style="3" customWidth="1"/>
    <col min="790" max="1023" width="7.7109375" style="3"/>
    <col min="1024" max="1024" width="19.140625" style="3" customWidth="1"/>
    <col min="1025" max="1025" width="23.42578125" style="3" customWidth="1"/>
    <col min="1026" max="1026" width="6.7109375" style="3" customWidth="1"/>
    <col min="1027" max="1027" width="3.28515625" style="3" customWidth="1"/>
    <col min="1028" max="1028" width="5" style="3" customWidth="1"/>
    <col min="1029" max="1029" width="3.28515625" style="3" customWidth="1"/>
    <col min="1030" max="1030" width="6.140625" style="3" customWidth="1"/>
    <col min="1031" max="1031" width="3.28515625" style="3" customWidth="1"/>
    <col min="1032" max="1032" width="5" style="3" customWidth="1"/>
    <col min="1033" max="1033" width="3.28515625" style="3" customWidth="1"/>
    <col min="1034" max="1034" width="6.42578125" style="3" customWidth="1"/>
    <col min="1035" max="1035" width="3.28515625" style="3" customWidth="1"/>
    <col min="1036" max="1036" width="5" style="3" customWidth="1"/>
    <col min="1037" max="1037" width="3.28515625" style="3" customWidth="1"/>
    <col min="1038" max="1038" width="5" style="3" customWidth="1"/>
    <col min="1039" max="1039" width="3.28515625" style="3" customWidth="1"/>
    <col min="1040" max="1040" width="5" style="3" customWidth="1"/>
    <col min="1041" max="1041" width="3.28515625" style="3" customWidth="1"/>
    <col min="1042" max="1042" width="5" style="3" customWidth="1"/>
    <col min="1043" max="1043" width="3.28515625" style="3" customWidth="1"/>
    <col min="1044" max="1044" width="5" style="3" customWidth="1"/>
    <col min="1045" max="1045" width="3.28515625" style="3" customWidth="1"/>
    <col min="1046" max="1279" width="7.7109375" style="3"/>
    <col min="1280" max="1280" width="19.140625" style="3" customWidth="1"/>
    <col min="1281" max="1281" width="23.42578125" style="3" customWidth="1"/>
    <col min="1282" max="1282" width="6.7109375" style="3" customWidth="1"/>
    <col min="1283" max="1283" width="3.28515625" style="3" customWidth="1"/>
    <col min="1284" max="1284" width="5" style="3" customWidth="1"/>
    <col min="1285" max="1285" width="3.28515625" style="3" customWidth="1"/>
    <col min="1286" max="1286" width="6.140625" style="3" customWidth="1"/>
    <col min="1287" max="1287" width="3.28515625" style="3" customWidth="1"/>
    <col min="1288" max="1288" width="5" style="3" customWidth="1"/>
    <col min="1289" max="1289" width="3.28515625" style="3" customWidth="1"/>
    <col min="1290" max="1290" width="6.42578125" style="3" customWidth="1"/>
    <col min="1291" max="1291" width="3.28515625" style="3" customWidth="1"/>
    <col min="1292" max="1292" width="5" style="3" customWidth="1"/>
    <col min="1293" max="1293" width="3.28515625" style="3" customWidth="1"/>
    <col min="1294" max="1294" width="5" style="3" customWidth="1"/>
    <col min="1295" max="1295" width="3.28515625" style="3" customWidth="1"/>
    <col min="1296" max="1296" width="5" style="3" customWidth="1"/>
    <col min="1297" max="1297" width="3.28515625" style="3" customWidth="1"/>
    <col min="1298" max="1298" width="5" style="3" customWidth="1"/>
    <col min="1299" max="1299" width="3.28515625" style="3" customWidth="1"/>
    <col min="1300" max="1300" width="5" style="3" customWidth="1"/>
    <col min="1301" max="1301" width="3.28515625" style="3" customWidth="1"/>
    <col min="1302" max="1535" width="7.7109375" style="3"/>
    <col min="1536" max="1536" width="19.140625" style="3" customWidth="1"/>
    <col min="1537" max="1537" width="23.42578125" style="3" customWidth="1"/>
    <col min="1538" max="1538" width="6.7109375" style="3" customWidth="1"/>
    <col min="1539" max="1539" width="3.28515625" style="3" customWidth="1"/>
    <col min="1540" max="1540" width="5" style="3" customWidth="1"/>
    <col min="1541" max="1541" width="3.28515625" style="3" customWidth="1"/>
    <col min="1542" max="1542" width="6.140625" style="3" customWidth="1"/>
    <col min="1543" max="1543" width="3.28515625" style="3" customWidth="1"/>
    <col min="1544" max="1544" width="5" style="3" customWidth="1"/>
    <col min="1545" max="1545" width="3.28515625" style="3" customWidth="1"/>
    <col min="1546" max="1546" width="6.42578125" style="3" customWidth="1"/>
    <col min="1547" max="1547" width="3.28515625" style="3" customWidth="1"/>
    <col min="1548" max="1548" width="5" style="3" customWidth="1"/>
    <col min="1549" max="1549" width="3.28515625" style="3" customWidth="1"/>
    <col min="1550" max="1550" width="5" style="3" customWidth="1"/>
    <col min="1551" max="1551" width="3.28515625" style="3" customWidth="1"/>
    <col min="1552" max="1552" width="5" style="3" customWidth="1"/>
    <col min="1553" max="1553" width="3.28515625" style="3" customWidth="1"/>
    <col min="1554" max="1554" width="5" style="3" customWidth="1"/>
    <col min="1555" max="1555" width="3.28515625" style="3" customWidth="1"/>
    <col min="1556" max="1556" width="5" style="3" customWidth="1"/>
    <col min="1557" max="1557" width="3.28515625" style="3" customWidth="1"/>
    <col min="1558" max="1791" width="7.7109375" style="3"/>
    <col min="1792" max="1792" width="19.140625" style="3" customWidth="1"/>
    <col min="1793" max="1793" width="23.42578125" style="3" customWidth="1"/>
    <col min="1794" max="1794" width="6.7109375" style="3" customWidth="1"/>
    <col min="1795" max="1795" width="3.28515625" style="3" customWidth="1"/>
    <col min="1796" max="1796" width="5" style="3" customWidth="1"/>
    <col min="1797" max="1797" width="3.28515625" style="3" customWidth="1"/>
    <col min="1798" max="1798" width="6.140625" style="3" customWidth="1"/>
    <col min="1799" max="1799" width="3.28515625" style="3" customWidth="1"/>
    <col min="1800" max="1800" width="5" style="3" customWidth="1"/>
    <col min="1801" max="1801" width="3.28515625" style="3" customWidth="1"/>
    <col min="1802" max="1802" width="6.42578125" style="3" customWidth="1"/>
    <col min="1803" max="1803" width="3.28515625" style="3" customWidth="1"/>
    <col min="1804" max="1804" width="5" style="3" customWidth="1"/>
    <col min="1805" max="1805" width="3.28515625" style="3" customWidth="1"/>
    <col min="1806" max="1806" width="5" style="3" customWidth="1"/>
    <col min="1807" max="1807" width="3.28515625" style="3" customWidth="1"/>
    <col min="1808" max="1808" width="5" style="3" customWidth="1"/>
    <col min="1809" max="1809" width="3.28515625" style="3" customWidth="1"/>
    <col min="1810" max="1810" width="5" style="3" customWidth="1"/>
    <col min="1811" max="1811" width="3.28515625" style="3" customWidth="1"/>
    <col min="1812" max="1812" width="5" style="3" customWidth="1"/>
    <col min="1813" max="1813" width="3.28515625" style="3" customWidth="1"/>
    <col min="1814" max="2047" width="7.7109375" style="3"/>
    <col min="2048" max="2048" width="19.140625" style="3" customWidth="1"/>
    <col min="2049" max="2049" width="23.42578125" style="3" customWidth="1"/>
    <col min="2050" max="2050" width="6.7109375" style="3" customWidth="1"/>
    <col min="2051" max="2051" width="3.28515625" style="3" customWidth="1"/>
    <col min="2052" max="2052" width="5" style="3" customWidth="1"/>
    <col min="2053" max="2053" width="3.28515625" style="3" customWidth="1"/>
    <col min="2054" max="2054" width="6.140625" style="3" customWidth="1"/>
    <col min="2055" max="2055" width="3.28515625" style="3" customWidth="1"/>
    <col min="2056" max="2056" width="5" style="3" customWidth="1"/>
    <col min="2057" max="2057" width="3.28515625" style="3" customWidth="1"/>
    <col min="2058" max="2058" width="6.42578125" style="3" customWidth="1"/>
    <col min="2059" max="2059" width="3.28515625" style="3" customWidth="1"/>
    <col min="2060" max="2060" width="5" style="3" customWidth="1"/>
    <col min="2061" max="2061" width="3.28515625" style="3" customWidth="1"/>
    <col min="2062" max="2062" width="5" style="3" customWidth="1"/>
    <col min="2063" max="2063" width="3.28515625" style="3" customWidth="1"/>
    <col min="2064" max="2064" width="5" style="3" customWidth="1"/>
    <col min="2065" max="2065" width="3.28515625" style="3" customWidth="1"/>
    <col min="2066" max="2066" width="5" style="3" customWidth="1"/>
    <col min="2067" max="2067" width="3.28515625" style="3" customWidth="1"/>
    <col min="2068" max="2068" width="5" style="3" customWidth="1"/>
    <col min="2069" max="2069" width="3.28515625" style="3" customWidth="1"/>
    <col min="2070" max="2303" width="7.7109375" style="3"/>
    <col min="2304" max="2304" width="19.140625" style="3" customWidth="1"/>
    <col min="2305" max="2305" width="23.42578125" style="3" customWidth="1"/>
    <col min="2306" max="2306" width="6.7109375" style="3" customWidth="1"/>
    <col min="2307" max="2307" width="3.28515625" style="3" customWidth="1"/>
    <col min="2308" max="2308" width="5" style="3" customWidth="1"/>
    <col min="2309" max="2309" width="3.28515625" style="3" customWidth="1"/>
    <col min="2310" max="2310" width="6.140625" style="3" customWidth="1"/>
    <col min="2311" max="2311" width="3.28515625" style="3" customWidth="1"/>
    <col min="2312" max="2312" width="5" style="3" customWidth="1"/>
    <col min="2313" max="2313" width="3.28515625" style="3" customWidth="1"/>
    <col min="2314" max="2314" width="6.42578125" style="3" customWidth="1"/>
    <col min="2315" max="2315" width="3.28515625" style="3" customWidth="1"/>
    <col min="2316" max="2316" width="5" style="3" customWidth="1"/>
    <col min="2317" max="2317" width="3.28515625" style="3" customWidth="1"/>
    <col min="2318" max="2318" width="5" style="3" customWidth="1"/>
    <col min="2319" max="2319" width="3.28515625" style="3" customWidth="1"/>
    <col min="2320" max="2320" width="5" style="3" customWidth="1"/>
    <col min="2321" max="2321" width="3.28515625" style="3" customWidth="1"/>
    <col min="2322" max="2322" width="5" style="3" customWidth="1"/>
    <col min="2323" max="2323" width="3.28515625" style="3" customWidth="1"/>
    <col min="2324" max="2324" width="5" style="3" customWidth="1"/>
    <col min="2325" max="2325" width="3.28515625" style="3" customWidth="1"/>
    <col min="2326" max="2559" width="7.7109375" style="3"/>
    <col min="2560" max="2560" width="19.140625" style="3" customWidth="1"/>
    <col min="2561" max="2561" width="23.42578125" style="3" customWidth="1"/>
    <col min="2562" max="2562" width="6.7109375" style="3" customWidth="1"/>
    <col min="2563" max="2563" width="3.28515625" style="3" customWidth="1"/>
    <col min="2564" max="2564" width="5" style="3" customWidth="1"/>
    <col min="2565" max="2565" width="3.28515625" style="3" customWidth="1"/>
    <col min="2566" max="2566" width="6.140625" style="3" customWidth="1"/>
    <col min="2567" max="2567" width="3.28515625" style="3" customWidth="1"/>
    <col min="2568" max="2568" width="5" style="3" customWidth="1"/>
    <col min="2569" max="2569" width="3.28515625" style="3" customWidth="1"/>
    <col min="2570" max="2570" width="6.42578125" style="3" customWidth="1"/>
    <col min="2571" max="2571" width="3.28515625" style="3" customWidth="1"/>
    <col min="2572" max="2572" width="5" style="3" customWidth="1"/>
    <col min="2573" max="2573" width="3.28515625" style="3" customWidth="1"/>
    <col min="2574" max="2574" width="5" style="3" customWidth="1"/>
    <col min="2575" max="2575" width="3.28515625" style="3" customWidth="1"/>
    <col min="2576" max="2576" width="5" style="3" customWidth="1"/>
    <col min="2577" max="2577" width="3.28515625" style="3" customWidth="1"/>
    <col min="2578" max="2578" width="5" style="3" customWidth="1"/>
    <col min="2579" max="2579" width="3.28515625" style="3" customWidth="1"/>
    <col min="2580" max="2580" width="5" style="3" customWidth="1"/>
    <col min="2581" max="2581" width="3.28515625" style="3" customWidth="1"/>
    <col min="2582" max="2815" width="7.7109375" style="3"/>
    <col min="2816" max="2816" width="19.140625" style="3" customWidth="1"/>
    <col min="2817" max="2817" width="23.42578125" style="3" customWidth="1"/>
    <col min="2818" max="2818" width="6.7109375" style="3" customWidth="1"/>
    <col min="2819" max="2819" width="3.28515625" style="3" customWidth="1"/>
    <col min="2820" max="2820" width="5" style="3" customWidth="1"/>
    <col min="2821" max="2821" width="3.28515625" style="3" customWidth="1"/>
    <col min="2822" max="2822" width="6.140625" style="3" customWidth="1"/>
    <col min="2823" max="2823" width="3.28515625" style="3" customWidth="1"/>
    <col min="2824" max="2824" width="5" style="3" customWidth="1"/>
    <col min="2825" max="2825" width="3.28515625" style="3" customWidth="1"/>
    <col min="2826" max="2826" width="6.42578125" style="3" customWidth="1"/>
    <col min="2827" max="2827" width="3.28515625" style="3" customWidth="1"/>
    <col min="2828" max="2828" width="5" style="3" customWidth="1"/>
    <col min="2829" max="2829" width="3.28515625" style="3" customWidth="1"/>
    <col min="2830" max="2830" width="5" style="3" customWidth="1"/>
    <col min="2831" max="2831" width="3.28515625" style="3" customWidth="1"/>
    <col min="2832" max="2832" width="5" style="3" customWidth="1"/>
    <col min="2833" max="2833" width="3.28515625" style="3" customWidth="1"/>
    <col min="2834" max="2834" width="5" style="3" customWidth="1"/>
    <col min="2835" max="2835" width="3.28515625" style="3" customWidth="1"/>
    <col min="2836" max="2836" width="5" style="3" customWidth="1"/>
    <col min="2837" max="2837" width="3.28515625" style="3" customWidth="1"/>
    <col min="2838" max="3071" width="7.7109375" style="3"/>
    <col min="3072" max="3072" width="19.140625" style="3" customWidth="1"/>
    <col min="3073" max="3073" width="23.42578125" style="3" customWidth="1"/>
    <col min="3074" max="3074" width="6.7109375" style="3" customWidth="1"/>
    <col min="3075" max="3075" width="3.28515625" style="3" customWidth="1"/>
    <col min="3076" max="3076" width="5" style="3" customWidth="1"/>
    <col min="3077" max="3077" width="3.28515625" style="3" customWidth="1"/>
    <col min="3078" max="3078" width="6.140625" style="3" customWidth="1"/>
    <col min="3079" max="3079" width="3.28515625" style="3" customWidth="1"/>
    <col min="3080" max="3080" width="5" style="3" customWidth="1"/>
    <col min="3081" max="3081" width="3.28515625" style="3" customWidth="1"/>
    <col min="3082" max="3082" width="6.42578125" style="3" customWidth="1"/>
    <col min="3083" max="3083" width="3.28515625" style="3" customWidth="1"/>
    <col min="3084" max="3084" width="5" style="3" customWidth="1"/>
    <col min="3085" max="3085" width="3.28515625" style="3" customWidth="1"/>
    <col min="3086" max="3086" width="5" style="3" customWidth="1"/>
    <col min="3087" max="3087" width="3.28515625" style="3" customWidth="1"/>
    <col min="3088" max="3088" width="5" style="3" customWidth="1"/>
    <col min="3089" max="3089" width="3.28515625" style="3" customWidth="1"/>
    <col min="3090" max="3090" width="5" style="3" customWidth="1"/>
    <col min="3091" max="3091" width="3.28515625" style="3" customWidth="1"/>
    <col min="3092" max="3092" width="5" style="3" customWidth="1"/>
    <col min="3093" max="3093" width="3.28515625" style="3" customWidth="1"/>
    <col min="3094" max="3327" width="7.7109375" style="3"/>
    <col min="3328" max="3328" width="19.140625" style="3" customWidth="1"/>
    <col min="3329" max="3329" width="23.42578125" style="3" customWidth="1"/>
    <col min="3330" max="3330" width="6.7109375" style="3" customWidth="1"/>
    <col min="3331" max="3331" width="3.28515625" style="3" customWidth="1"/>
    <col min="3332" max="3332" width="5" style="3" customWidth="1"/>
    <col min="3333" max="3333" width="3.28515625" style="3" customWidth="1"/>
    <col min="3334" max="3334" width="6.140625" style="3" customWidth="1"/>
    <col min="3335" max="3335" width="3.28515625" style="3" customWidth="1"/>
    <col min="3336" max="3336" width="5" style="3" customWidth="1"/>
    <col min="3337" max="3337" width="3.28515625" style="3" customWidth="1"/>
    <col min="3338" max="3338" width="6.42578125" style="3" customWidth="1"/>
    <col min="3339" max="3339" width="3.28515625" style="3" customWidth="1"/>
    <col min="3340" max="3340" width="5" style="3" customWidth="1"/>
    <col min="3341" max="3341" width="3.28515625" style="3" customWidth="1"/>
    <col min="3342" max="3342" width="5" style="3" customWidth="1"/>
    <col min="3343" max="3343" width="3.28515625" style="3" customWidth="1"/>
    <col min="3344" max="3344" width="5" style="3" customWidth="1"/>
    <col min="3345" max="3345" width="3.28515625" style="3" customWidth="1"/>
    <col min="3346" max="3346" width="5" style="3" customWidth="1"/>
    <col min="3347" max="3347" width="3.28515625" style="3" customWidth="1"/>
    <col min="3348" max="3348" width="5" style="3" customWidth="1"/>
    <col min="3349" max="3349" width="3.28515625" style="3" customWidth="1"/>
    <col min="3350" max="3583" width="7.7109375" style="3"/>
    <col min="3584" max="3584" width="19.140625" style="3" customWidth="1"/>
    <col min="3585" max="3585" width="23.42578125" style="3" customWidth="1"/>
    <col min="3586" max="3586" width="6.7109375" style="3" customWidth="1"/>
    <col min="3587" max="3587" width="3.28515625" style="3" customWidth="1"/>
    <col min="3588" max="3588" width="5" style="3" customWidth="1"/>
    <col min="3589" max="3589" width="3.28515625" style="3" customWidth="1"/>
    <col min="3590" max="3590" width="6.140625" style="3" customWidth="1"/>
    <col min="3591" max="3591" width="3.28515625" style="3" customWidth="1"/>
    <col min="3592" max="3592" width="5" style="3" customWidth="1"/>
    <col min="3593" max="3593" width="3.28515625" style="3" customWidth="1"/>
    <col min="3594" max="3594" width="6.42578125" style="3" customWidth="1"/>
    <col min="3595" max="3595" width="3.28515625" style="3" customWidth="1"/>
    <col min="3596" max="3596" width="5" style="3" customWidth="1"/>
    <col min="3597" max="3597" width="3.28515625" style="3" customWidth="1"/>
    <col min="3598" max="3598" width="5" style="3" customWidth="1"/>
    <col min="3599" max="3599" width="3.28515625" style="3" customWidth="1"/>
    <col min="3600" max="3600" width="5" style="3" customWidth="1"/>
    <col min="3601" max="3601" width="3.28515625" style="3" customWidth="1"/>
    <col min="3602" max="3602" width="5" style="3" customWidth="1"/>
    <col min="3603" max="3603" width="3.28515625" style="3" customWidth="1"/>
    <col min="3604" max="3604" width="5" style="3" customWidth="1"/>
    <col min="3605" max="3605" width="3.28515625" style="3" customWidth="1"/>
    <col min="3606" max="3839" width="7.7109375" style="3"/>
    <col min="3840" max="3840" width="19.140625" style="3" customWidth="1"/>
    <col min="3841" max="3841" width="23.42578125" style="3" customWidth="1"/>
    <col min="3842" max="3842" width="6.7109375" style="3" customWidth="1"/>
    <col min="3843" max="3843" width="3.28515625" style="3" customWidth="1"/>
    <col min="3844" max="3844" width="5" style="3" customWidth="1"/>
    <col min="3845" max="3845" width="3.28515625" style="3" customWidth="1"/>
    <col min="3846" max="3846" width="6.140625" style="3" customWidth="1"/>
    <col min="3847" max="3847" width="3.28515625" style="3" customWidth="1"/>
    <col min="3848" max="3848" width="5" style="3" customWidth="1"/>
    <col min="3849" max="3849" width="3.28515625" style="3" customWidth="1"/>
    <col min="3850" max="3850" width="6.42578125" style="3" customWidth="1"/>
    <col min="3851" max="3851" width="3.28515625" style="3" customWidth="1"/>
    <col min="3852" max="3852" width="5" style="3" customWidth="1"/>
    <col min="3853" max="3853" width="3.28515625" style="3" customWidth="1"/>
    <col min="3854" max="3854" width="5" style="3" customWidth="1"/>
    <col min="3855" max="3855" width="3.28515625" style="3" customWidth="1"/>
    <col min="3856" max="3856" width="5" style="3" customWidth="1"/>
    <col min="3857" max="3857" width="3.28515625" style="3" customWidth="1"/>
    <col min="3858" max="3858" width="5" style="3" customWidth="1"/>
    <col min="3859" max="3859" width="3.28515625" style="3" customWidth="1"/>
    <col min="3860" max="3860" width="5" style="3" customWidth="1"/>
    <col min="3861" max="3861" width="3.28515625" style="3" customWidth="1"/>
    <col min="3862" max="4095" width="7.7109375" style="3"/>
    <col min="4096" max="4096" width="19.140625" style="3" customWidth="1"/>
    <col min="4097" max="4097" width="23.42578125" style="3" customWidth="1"/>
    <col min="4098" max="4098" width="6.7109375" style="3" customWidth="1"/>
    <col min="4099" max="4099" width="3.28515625" style="3" customWidth="1"/>
    <col min="4100" max="4100" width="5" style="3" customWidth="1"/>
    <col min="4101" max="4101" width="3.28515625" style="3" customWidth="1"/>
    <col min="4102" max="4102" width="6.140625" style="3" customWidth="1"/>
    <col min="4103" max="4103" width="3.28515625" style="3" customWidth="1"/>
    <col min="4104" max="4104" width="5" style="3" customWidth="1"/>
    <col min="4105" max="4105" width="3.28515625" style="3" customWidth="1"/>
    <col min="4106" max="4106" width="6.42578125" style="3" customWidth="1"/>
    <col min="4107" max="4107" width="3.28515625" style="3" customWidth="1"/>
    <col min="4108" max="4108" width="5" style="3" customWidth="1"/>
    <col min="4109" max="4109" width="3.28515625" style="3" customWidth="1"/>
    <col min="4110" max="4110" width="5" style="3" customWidth="1"/>
    <col min="4111" max="4111" width="3.28515625" style="3" customWidth="1"/>
    <col min="4112" max="4112" width="5" style="3" customWidth="1"/>
    <col min="4113" max="4113" width="3.28515625" style="3" customWidth="1"/>
    <col min="4114" max="4114" width="5" style="3" customWidth="1"/>
    <col min="4115" max="4115" width="3.28515625" style="3" customWidth="1"/>
    <col min="4116" max="4116" width="5" style="3" customWidth="1"/>
    <col min="4117" max="4117" width="3.28515625" style="3" customWidth="1"/>
    <col min="4118" max="4351" width="7.7109375" style="3"/>
    <col min="4352" max="4352" width="19.140625" style="3" customWidth="1"/>
    <col min="4353" max="4353" width="23.42578125" style="3" customWidth="1"/>
    <col min="4354" max="4354" width="6.7109375" style="3" customWidth="1"/>
    <col min="4355" max="4355" width="3.28515625" style="3" customWidth="1"/>
    <col min="4356" max="4356" width="5" style="3" customWidth="1"/>
    <col min="4357" max="4357" width="3.28515625" style="3" customWidth="1"/>
    <col min="4358" max="4358" width="6.140625" style="3" customWidth="1"/>
    <col min="4359" max="4359" width="3.28515625" style="3" customWidth="1"/>
    <col min="4360" max="4360" width="5" style="3" customWidth="1"/>
    <col min="4361" max="4361" width="3.28515625" style="3" customWidth="1"/>
    <col min="4362" max="4362" width="6.42578125" style="3" customWidth="1"/>
    <col min="4363" max="4363" width="3.28515625" style="3" customWidth="1"/>
    <col min="4364" max="4364" width="5" style="3" customWidth="1"/>
    <col min="4365" max="4365" width="3.28515625" style="3" customWidth="1"/>
    <col min="4366" max="4366" width="5" style="3" customWidth="1"/>
    <col min="4367" max="4367" width="3.28515625" style="3" customWidth="1"/>
    <col min="4368" max="4368" width="5" style="3" customWidth="1"/>
    <col min="4369" max="4369" width="3.28515625" style="3" customWidth="1"/>
    <col min="4370" max="4370" width="5" style="3" customWidth="1"/>
    <col min="4371" max="4371" width="3.28515625" style="3" customWidth="1"/>
    <col min="4372" max="4372" width="5" style="3" customWidth="1"/>
    <col min="4373" max="4373" width="3.28515625" style="3" customWidth="1"/>
    <col min="4374" max="4607" width="7.7109375" style="3"/>
    <col min="4608" max="4608" width="19.140625" style="3" customWidth="1"/>
    <col min="4609" max="4609" width="23.42578125" style="3" customWidth="1"/>
    <col min="4610" max="4610" width="6.7109375" style="3" customWidth="1"/>
    <col min="4611" max="4611" width="3.28515625" style="3" customWidth="1"/>
    <col min="4612" max="4612" width="5" style="3" customWidth="1"/>
    <col min="4613" max="4613" width="3.28515625" style="3" customWidth="1"/>
    <col min="4614" max="4614" width="6.140625" style="3" customWidth="1"/>
    <col min="4615" max="4615" width="3.28515625" style="3" customWidth="1"/>
    <col min="4616" max="4616" width="5" style="3" customWidth="1"/>
    <col min="4617" max="4617" width="3.28515625" style="3" customWidth="1"/>
    <col min="4618" max="4618" width="6.42578125" style="3" customWidth="1"/>
    <col min="4619" max="4619" width="3.28515625" style="3" customWidth="1"/>
    <col min="4620" max="4620" width="5" style="3" customWidth="1"/>
    <col min="4621" max="4621" width="3.28515625" style="3" customWidth="1"/>
    <col min="4622" max="4622" width="5" style="3" customWidth="1"/>
    <col min="4623" max="4623" width="3.28515625" style="3" customWidth="1"/>
    <col min="4624" max="4624" width="5" style="3" customWidth="1"/>
    <col min="4625" max="4625" width="3.28515625" style="3" customWidth="1"/>
    <col min="4626" max="4626" width="5" style="3" customWidth="1"/>
    <col min="4627" max="4627" width="3.28515625" style="3" customWidth="1"/>
    <col min="4628" max="4628" width="5" style="3" customWidth="1"/>
    <col min="4629" max="4629" width="3.28515625" style="3" customWidth="1"/>
    <col min="4630" max="4863" width="7.7109375" style="3"/>
    <col min="4864" max="4864" width="19.140625" style="3" customWidth="1"/>
    <col min="4865" max="4865" width="23.42578125" style="3" customWidth="1"/>
    <col min="4866" max="4866" width="6.7109375" style="3" customWidth="1"/>
    <col min="4867" max="4867" width="3.28515625" style="3" customWidth="1"/>
    <col min="4868" max="4868" width="5" style="3" customWidth="1"/>
    <col min="4869" max="4869" width="3.28515625" style="3" customWidth="1"/>
    <col min="4870" max="4870" width="6.140625" style="3" customWidth="1"/>
    <col min="4871" max="4871" width="3.28515625" style="3" customWidth="1"/>
    <col min="4872" max="4872" width="5" style="3" customWidth="1"/>
    <col min="4873" max="4873" width="3.28515625" style="3" customWidth="1"/>
    <col min="4874" max="4874" width="6.42578125" style="3" customWidth="1"/>
    <col min="4875" max="4875" width="3.28515625" style="3" customWidth="1"/>
    <col min="4876" max="4876" width="5" style="3" customWidth="1"/>
    <col min="4877" max="4877" width="3.28515625" style="3" customWidth="1"/>
    <col min="4878" max="4878" width="5" style="3" customWidth="1"/>
    <col min="4879" max="4879" width="3.28515625" style="3" customWidth="1"/>
    <col min="4880" max="4880" width="5" style="3" customWidth="1"/>
    <col min="4881" max="4881" width="3.28515625" style="3" customWidth="1"/>
    <col min="4882" max="4882" width="5" style="3" customWidth="1"/>
    <col min="4883" max="4883" width="3.28515625" style="3" customWidth="1"/>
    <col min="4884" max="4884" width="5" style="3" customWidth="1"/>
    <col min="4885" max="4885" width="3.28515625" style="3" customWidth="1"/>
    <col min="4886" max="5119" width="7.7109375" style="3"/>
    <col min="5120" max="5120" width="19.140625" style="3" customWidth="1"/>
    <col min="5121" max="5121" width="23.42578125" style="3" customWidth="1"/>
    <col min="5122" max="5122" width="6.7109375" style="3" customWidth="1"/>
    <col min="5123" max="5123" width="3.28515625" style="3" customWidth="1"/>
    <col min="5124" max="5124" width="5" style="3" customWidth="1"/>
    <col min="5125" max="5125" width="3.28515625" style="3" customWidth="1"/>
    <col min="5126" max="5126" width="6.140625" style="3" customWidth="1"/>
    <col min="5127" max="5127" width="3.28515625" style="3" customWidth="1"/>
    <col min="5128" max="5128" width="5" style="3" customWidth="1"/>
    <col min="5129" max="5129" width="3.28515625" style="3" customWidth="1"/>
    <col min="5130" max="5130" width="6.42578125" style="3" customWidth="1"/>
    <col min="5131" max="5131" width="3.28515625" style="3" customWidth="1"/>
    <col min="5132" max="5132" width="5" style="3" customWidth="1"/>
    <col min="5133" max="5133" width="3.28515625" style="3" customWidth="1"/>
    <col min="5134" max="5134" width="5" style="3" customWidth="1"/>
    <col min="5135" max="5135" width="3.28515625" style="3" customWidth="1"/>
    <col min="5136" max="5136" width="5" style="3" customWidth="1"/>
    <col min="5137" max="5137" width="3.28515625" style="3" customWidth="1"/>
    <col min="5138" max="5138" width="5" style="3" customWidth="1"/>
    <col min="5139" max="5139" width="3.28515625" style="3" customWidth="1"/>
    <col min="5140" max="5140" width="5" style="3" customWidth="1"/>
    <col min="5141" max="5141" width="3.28515625" style="3" customWidth="1"/>
    <col min="5142" max="5375" width="7.7109375" style="3"/>
    <col min="5376" max="5376" width="19.140625" style="3" customWidth="1"/>
    <col min="5377" max="5377" width="23.42578125" style="3" customWidth="1"/>
    <col min="5378" max="5378" width="6.7109375" style="3" customWidth="1"/>
    <col min="5379" max="5379" width="3.28515625" style="3" customWidth="1"/>
    <col min="5380" max="5380" width="5" style="3" customWidth="1"/>
    <col min="5381" max="5381" width="3.28515625" style="3" customWidth="1"/>
    <col min="5382" max="5382" width="6.140625" style="3" customWidth="1"/>
    <col min="5383" max="5383" width="3.28515625" style="3" customWidth="1"/>
    <col min="5384" max="5384" width="5" style="3" customWidth="1"/>
    <col min="5385" max="5385" width="3.28515625" style="3" customWidth="1"/>
    <col min="5386" max="5386" width="6.42578125" style="3" customWidth="1"/>
    <col min="5387" max="5387" width="3.28515625" style="3" customWidth="1"/>
    <col min="5388" max="5388" width="5" style="3" customWidth="1"/>
    <col min="5389" max="5389" width="3.28515625" style="3" customWidth="1"/>
    <col min="5390" max="5390" width="5" style="3" customWidth="1"/>
    <col min="5391" max="5391" width="3.28515625" style="3" customWidth="1"/>
    <col min="5392" max="5392" width="5" style="3" customWidth="1"/>
    <col min="5393" max="5393" width="3.28515625" style="3" customWidth="1"/>
    <col min="5394" max="5394" width="5" style="3" customWidth="1"/>
    <col min="5395" max="5395" width="3.28515625" style="3" customWidth="1"/>
    <col min="5396" max="5396" width="5" style="3" customWidth="1"/>
    <col min="5397" max="5397" width="3.28515625" style="3" customWidth="1"/>
    <col min="5398" max="5631" width="7.7109375" style="3"/>
    <col min="5632" max="5632" width="19.140625" style="3" customWidth="1"/>
    <col min="5633" max="5633" width="23.42578125" style="3" customWidth="1"/>
    <col min="5634" max="5634" width="6.7109375" style="3" customWidth="1"/>
    <col min="5635" max="5635" width="3.28515625" style="3" customWidth="1"/>
    <col min="5636" max="5636" width="5" style="3" customWidth="1"/>
    <col min="5637" max="5637" width="3.28515625" style="3" customWidth="1"/>
    <col min="5638" max="5638" width="6.140625" style="3" customWidth="1"/>
    <col min="5639" max="5639" width="3.28515625" style="3" customWidth="1"/>
    <col min="5640" max="5640" width="5" style="3" customWidth="1"/>
    <col min="5641" max="5641" width="3.28515625" style="3" customWidth="1"/>
    <col min="5642" max="5642" width="6.42578125" style="3" customWidth="1"/>
    <col min="5643" max="5643" width="3.28515625" style="3" customWidth="1"/>
    <col min="5644" max="5644" width="5" style="3" customWidth="1"/>
    <col min="5645" max="5645" width="3.28515625" style="3" customWidth="1"/>
    <col min="5646" max="5646" width="5" style="3" customWidth="1"/>
    <col min="5647" max="5647" width="3.28515625" style="3" customWidth="1"/>
    <col min="5648" max="5648" width="5" style="3" customWidth="1"/>
    <col min="5649" max="5649" width="3.28515625" style="3" customWidth="1"/>
    <col min="5650" max="5650" width="5" style="3" customWidth="1"/>
    <col min="5651" max="5651" width="3.28515625" style="3" customWidth="1"/>
    <col min="5652" max="5652" width="5" style="3" customWidth="1"/>
    <col min="5653" max="5653" width="3.28515625" style="3" customWidth="1"/>
    <col min="5654" max="5887" width="7.7109375" style="3"/>
    <col min="5888" max="5888" width="19.140625" style="3" customWidth="1"/>
    <col min="5889" max="5889" width="23.42578125" style="3" customWidth="1"/>
    <col min="5890" max="5890" width="6.7109375" style="3" customWidth="1"/>
    <col min="5891" max="5891" width="3.28515625" style="3" customWidth="1"/>
    <col min="5892" max="5892" width="5" style="3" customWidth="1"/>
    <col min="5893" max="5893" width="3.28515625" style="3" customWidth="1"/>
    <col min="5894" max="5894" width="6.140625" style="3" customWidth="1"/>
    <col min="5895" max="5895" width="3.28515625" style="3" customWidth="1"/>
    <col min="5896" max="5896" width="5" style="3" customWidth="1"/>
    <col min="5897" max="5897" width="3.28515625" style="3" customWidth="1"/>
    <col min="5898" max="5898" width="6.42578125" style="3" customWidth="1"/>
    <col min="5899" max="5899" width="3.28515625" style="3" customWidth="1"/>
    <col min="5900" max="5900" width="5" style="3" customWidth="1"/>
    <col min="5901" max="5901" width="3.28515625" style="3" customWidth="1"/>
    <col min="5902" max="5902" width="5" style="3" customWidth="1"/>
    <col min="5903" max="5903" width="3.28515625" style="3" customWidth="1"/>
    <col min="5904" max="5904" width="5" style="3" customWidth="1"/>
    <col min="5905" max="5905" width="3.28515625" style="3" customWidth="1"/>
    <col min="5906" max="5906" width="5" style="3" customWidth="1"/>
    <col min="5907" max="5907" width="3.28515625" style="3" customWidth="1"/>
    <col min="5908" max="5908" width="5" style="3" customWidth="1"/>
    <col min="5909" max="5909" width="3.28515625" style="3" customWidth="1"/>
    <col min="5910" max="6143" width="7.7109375" style="3"/>
    <col min="6144" max="6144" width="19.140625" style="3" customWidth="1"/>
    <col min="6145" max="6145" width="23.42578125" style="3" customWidth="1"/>
    <col min="6146" max="6146" width="6.7109375" style="3" customWidth="1"/>
    <col min="6147" max="6147" width="3.28515625" style="3" customWidth="1"/>
    <col min="6148" max="6148" width="5" style="3" customWidth="1"/>
    <col min="6149" max="6149" width="3.28515625" style="3" customWidth="1"/>
    <col min="6150" max="6150" width="6.140625" style="3" customWidth="1"/>
    <col min="6151" max="6151" width="3.28515625" style="3" customWidth="1"/>
    <col min="6152" max="6152" width="5" style="3" customWidth="1"/>
    <col min="6153" max="6153" width="3.28515625" style="3" customWidth="1"/>
    <col min="6154" max="6154" width="6.42578125" style="3" customWidth="1"/>
    <col min="6155" max="6155" width="3.28515625" style="3" customWidth="1"/>
    <col min="6156" max="6156" width="5" style="3" customWidth="1"/>
    <col min="6157" max="6157" width="3.28515625" style="3" customWidth="1"/>
    <col min="6158" max="6158" width="5" style="3" customWidth="1"/>
    <col min="6159" max="6159" width="3.28515625" style="3" customWidth="1"/>
    <col min="6160" max="6160" width="5" style="3" customWidth="1"/>
    <col min="6161" max="6161" width="3.28515625" style="3" customWidth="1"/>
    <col min="6162" max="6162" width="5" style="3" customWidth="1"/>
    <col min="6163" max="6163" width="3.28515625" style="3" customWidth="1"/>
    <col min="6164" max="6164" width="5" style="3" customWidth="1"/>
    <col min="6165" max="6165" width="3.28515625" style="3" customWidth="1"/>
    <col min="6166" max="6399" width="7.7109375" style="3"/>
    <col min="6400" max="6400" width="19.140625" style="3" customWidth="1"/>
    <col min="6401" max="6401" width="23.42578125" style="3" customWidth="1"/>
    <col min="6402" max="6402" width="6.7109375" style="3" customWidth="1"/>
    <col min="6403" max="6403" width="3.28515625" style="3" customWidth="1"/>
    <col min="6404" max="6404" width="5" style="3" customWidth="1"/>
    <col min="6405" max="6405" width="3.28515625" style="3" customWidth="1"/>
    <col min="6406" max="6406" width="6.140625" style="3" customWidth="1"/>
    <col min="6407" max="6407" width="3.28515625" style="3" customWidth="1"/>
    <col min="6408" max="6408" width="5" style="3" customWidth="1"/>
    <col min="6409" max="6409" width="3.28515625" style="3" customWidth="1"/>
    <col min="6410" max="6410" width="6.42578125" style="3" customWidth="1"/>
    <col min="6411" max="6411" width="3.28515625" style="3" customWidth="1"/>
    <col min="6412" max="6412" width="5" style="3" customWidth="1"/>
    <col min="6413" max="6413" width="3.28515625" style="3" customWidth="1"/>
    <col min="6414" max="6414" width="5" style="3" customWidth="1"/>
    <col min="6415" max="6415" width="3.28515625" style="3" customWidth="1"/>
    <col min="6416" max="6416" width="5" style="3" customWidth="1"/>
    <col min="6417" max="6417" width="3.28515625" style="3" customWidth="1"/>
    <col min="6418" max="6418" width="5" style="3" customWidth="1"/>
    <col min="6419" max="6419" width="3.28515625" style="3" customWidth="1"/>
    <col min="6420" max="6420" width="5" style="3" customWidth="1"/>
    <col min="6421" max="6421" width="3.28515625" style="3" customWidth="1"/>
    <col min="6422" max="6655" width="7.7109375" style="3"/>
    <col min="6656" max="6656" width="19.140625" style="3" customWidth="1"/>
    <col min="6657" max="6657" width="23.42578125" style="3" customWidth="1"/>
    <col min="6658" max="6658" width="6.7109375" style="3" customWidth="1"/>
    <col min="6659" max="6659" width="3.28515625" style="3" customWidth="1"/>
    <col min="6660" max="6660" width="5" style="3" customWidth="1"/>
    <col min="6661" max="6661" width="3.28515625" style="3" customWidth="1"/>
    <col min="6662" max="6662" width="6.140625" style="3" customWidth="1"/>
    <col min="6663" max="6663" width="3.28515625" style="3" customWidth="1"/>
    <col min="6664" max="6664" width="5" style="3" customWidth="1"/>
    <col min="6665" max="6665" width="3.28515625" style="3" customWidth="1"/>
    <col min="6666" max="6666" width="6.42578125" style="3" customWidth="1"/>
    <col min="6667" max="6667" width="3.28515625" style="3" customWidth="1"/>
    <col min="6668" max="6668" width="5" style="3" customWidth="1"/>
    <col min="6669" max="6669" width="3.28515625" style="3" customWidth="1"/>
    <col min="6670" max="6670" width="5" style="3" customWidth="1"/>
    <col min="6671" max="6671" width="3.28515625" style="3" customWidth="1"/>
    <col min="6672" max="6672" width="5" style="3" customWidth="1"/>
    <col min="6673" max="6673" width="3.28515625" style="3" customWidth="1"/>
    <col min="6674" max="6674" width="5" style="3" customWidth="1"/>
    <col min="6675" max="6675" width="3.28515625" style="3" customWidth="1"/>
    <col min="6676" max="6676" width="5" style="3" customWidth="1"/>
    <col min="6677" max="6677" width="3.28515625" style="3" customWidth="1"/>
    <col min="6678" max="6911" width="7.7109375" style="3"/>
    <col min="6912" max="6912" width="19.140625" style="3" customWidth="1"/>
    <col min="6913" max="6913" width="23.42578125" style="3" customWidth="1"/>
    <col min="6914" max="6914" width="6.7109375" style="3" customWidth="1"/>
    <col min="6915" max="6915" width="3.28515625" style="3" customWidth="1"/>
    <col min="6916" max="6916" width="5" style="3" customWidth="1"/>
    <col min="6917" max="6917" width="3.28515625" style="3" customWidth="1"/>
    <col min="6918" max="6918" width="6.140625" style="3" customWidth="1"/>
    <col min="6919" max="6919" width="3.28515625" style="3" customWidth="1"/>
    <col min="6920" max="6920" width="5" style="3" customWidth="1"/>
    <col min="6921" max="6921" width="3.28515625" style="3" customWidth="1"/>
    <col min="6922" max="6922" width="6.42578125" style="3" customWidth="1"/>
    <col min="6923" max="6923" width="3.28515625" style="3" customWidth="1"/>
    <col min="6924" max="6924" width="5" style="3" customWidth="1"/>
    <col min="6925" max="6925" width="3.28515625" style="3" customWidth="1"/>
    <col min="6926" max="6926" width="5" style="3" customWidth="1"/>
    <col min="6927" max="6927" width="3.28515625" style="3" customWidth="1"/>
    <col min="6928" max="6928" width="5" style="3" customWidth="1"/>
    <col min="6929" max="6929" width="3.28515625" style="3" customWidth="1"/>
    <col min="6930" max="6930" width="5" style="3" customWidth="1"/>
    <col min="6931" max="6931" width="3.28515625" style="3" customWidth="1"/>
    <col min="6932" max="6932" width="5" style="3" customWidth="1"/>
    <col min="6933" max="6933" width="3.28515625" style="3" customWidth="1"/>
    <col min="6934" max="7167" width="7.7109375" style="3"/>
    <col min="7168" max="7168" width="19.140625" style="3" customWidth="1"/>
    <col min="7169" max="7169" width="23.42578125" style="3" customWidth="1"/>
    <col min="7170" max="7170" width="6.7109375" style="3" customWidth="1"/>
    <col min="7171" max="7171" width="3.28515625" style="3" customWidth="1"/>
    <col min="7172" max="7172" width="5" style="3" customWidth="1"/>
    <col min="7173" max="7173" width="3.28515625" style="3" customWidth="1"/>
    <col min="7174" max="7174" width="6.140625" style="3" customWidth="1"/>
    <col min="7175" max="7175" width="3.28515625" style="3" customWidth="1"/>
    <col min="7176" max="7176" width="5" style="3" customWidth="1"/>
    <col min="7177" max="7177" width="3.28515625" style="3" customWidth="1"/>
    <col min="7178" max="7178" width="6.42578125" style="3" customWidth="1"/>
    <col min="7179" max="7179" width="3.28515625" style="3" customWidth="1"/>
    <col min="7180" max="7180" width="5" style="3" customWidth="1"/>
    <col min="7181" max="7181" width="3.28515625" style="3" customWidth="1"/>
    <col min="7182" max="7182" width="5" style="3" customWidth="1"/>
    <col min="7183" max="7183" width="3.28515625" style="3" customWidth="1"/>
    <col min="7184" max="7184" width="5" style="3" customWidth="1"/>
    <col min="7185" max="7185" width="3.28515625" style="3" customWidth="1"/>
    <col min="7186" max="7186" width="5" style="3" customWidth="1"/>
    <col min="7187" max="7187" width="3.28515625" style="3" customWidth="1"/>
    <col min="7188" max="7188" width="5" style="3" customWidth="1"/>
    <col min="7189" max="7189" width="3.28515625" style="3" customWidth="1"/>
    <col min="7190" max="7423" width="7.7109375" style="3"/>
    <col min="7424" max="7424" width="19.140625" style="3" customWidth="1"/>
    <col min="7425" max="7425" width="23.42578125" style="3" customWidth="1"/>
    <col min="7426" max="7426" width="6.7109375" style="3" customWidth="1"/>
    <col min="7427" max="7427" width="3.28515625" style="3" customWidth="1"/>
    <col min="7428" max="7428" width="5" style="3" customWidth="1"/>
    <col min="7429" max="7429" width="3.28515625" style="3" customWidth="1"/>
    <col min="7430" max="7430" width="6.140625" style="3" customWidth="1"/>
    <col min="7431" max="7431" width="3.28515625" style="3" customWidth="1"/>
    <col min="7432" max="7432" width="5" style="3" customWidth="1"/>
    <col min="7433" max="7433" width="3.28515625" style="3" customWidth="1"/>
    <col min="7434" max="7434" width="6.42578125" style="3" customWidth="1"/>
    <col min="7435" max="7435" width="3.28515625" style="3" customWidth="1"/>
    <col min="7436" max="7436" width="5" style="3" customWidth="1"/>
    <col min="7437" max="7437" width="3.28515625" style="3" customWidth="1"/>
    <col min="7438" max="7438" width="5" style="3" customWidth="1"/>
    <col min="7439" max="7439" width="3.28515625" style="3" customWidth="1"/>
    <col min="7440" max="7440" width="5" style="3" customWidth="1"/>
    <col min="7441" max="7441" width="3.28515625" style="3" customWidth="1"/>
    <col min="7442" max="7442" width="5" style="3" customWidth="1"/>
    <col min="7443" max="7443" width="3.28515625" style="3" customWidth="1"/>
    <col min="7444" max="7444" width="5" style="3" customWidth="1"/>
    <col min="7445" max="7445" width="3.28515625" style="3" customWidth="1"/>
    <col min="7446" max="7679" width="7.7109375" style="3"/>
    <col min="7680" max="7680" width="19.140625" style="3" customWidth="1"/>
    <col min="7681" max="7681" width="23.42578125" style="3" customWidth="1"/>
    <col min="7682" max="7682" width="6.7109375" style="3" customWidth="1"/>
    <col min="7683" max="7683" width="3.28515625" style="3" customWidth="1"/>
    <col min="7684" max="7684" width="5" style="3" customWidth="1"/>
    <col min="7685" max="7685" width="3.28515625" style="3" customWidth="1"/>
    <col min="7686" max="7686" width="6.140625" style="3" customWidth="1"/>
    <col min="7687" max="7687" width="3.28515625" style="3" customWidth="1"/>
    <col min="7688" max="7688" width="5" style="3" customWidth="1"/>
    <col min="7689" max="7689" width="3.28515625" style="3" customWidth="1"/>
    <col min="7690" max="7690" width="6.42578125" style="3" customWidth="1"/>
    <col min="7691" max="7691" width="3.28515625" style="3" customWidth="1"/>
    <col min="7692" max="7692" width="5" style="3" customWidth="1"/>
    <col min="7693" max="7693" width="3.28515625" style="3" customWidth="1"/>
    <col min="7694" max="7694" width="5" style="3" customWidth="1"/>
    <col min="7695" max="7695" width="3.28515625" style="3" customWidth="1"/>
    <col min="7696" max="7696" width="5" style="3" customWidth="1"/>
    <col min="7697" max="7697" width="3.28515625" style="3" customWidth="1"/>
    <col min="7698" max="7698" width="5" style="3" customWidth="1"/>
    <col min="7699" max="7699" width="3.28515625" style="3" customWidth="1"/>
    <col min="7700" max="7700" width="5" style="3" customWidth="1"/>
    <col min="7701" max="7701" width="3.28515625" style="3" customWidth="1"/>
    <col min="7702" max="7935" width="7.7109375" style="3"/>
    <col min="7936" max="7936" width="19.140625" style="3" customWidth="1"/>
    <col min="7937" max="7937" width="23.42578125" style="3" customWidth="1"/>
    <col min="7938" max="7938" width="6.7109375" style="3" customWidth="1"/>
    <col min="7939" max="7939" width="3.28515625" style="3" customWidth="1"/>
    <col min="7940" max="7940" width="5" style="3" customWidth="1"/>
    <col min="7941" max="7941" width="3.28515625" style="3" customWidth="1"/>
    <col min="7942" max="7942" width="6.140625" style="3" customWidth="1"/>
    <col min="7943" max="7943" width="3.28515625" style="3" customWidth="1"/>
    <col min="7944" max="7944" width="5" style="3" customWidth="1"/>
    <col min="7945" max="7945" width="3.28515625" style="3" customWidth="1"/>
    <col min="7946" max="7946" width="6.42578125" style="3" customWidth="1"/>
    <col min="7947" max="7947" width="3.28515625" style="3" customWidth="1"/>
    <col min="7948" max="7948" width="5" style="3" customWidth="1"/>
    <col min="7949" max="7949" width="3.28515625" style="3" customWidth="1"/>
    <col min="7950" max="7950" width="5" style="3" customWidth="1"/>
    <col min="7951" max="7951" width="3.28515625" style="3" customWidth="1"/>
    <col min="7952" max="7952" width="5" style="3" customWidth="1"/>
    <col min="7953" max="7953" width="3.28515625" style="3" customWidth="1"/>
    <col min="7954" max="7954" width="5" style="3" customWidth="1"/>
    <col min="7955" max="7955" width="3.28515625" style="3" customWidth="1"/>
    <col min="7956" max="7956" width="5" style="3" customWidth="1"/>
    <col min="7957" max="7957" width="3.28515625" style="3" customWidth="1"/>
    <col min="7958" max="8191" width="7.7109375" style="3"/>
    <col min="8192" max="8192" width="19.140625" style="3" customWidth="1"/>
    <col min="8193" max="8193" width="23.42578125" style="3" customWidth="1"/>
    <col min="8194" max="8194" width="6.7109375" style="3" customWidth="1"/>
    <col min="8195" max="8195" width="3.28515625" style="3" customWidth="1"/>
    <col min="8196" max="8196" width="5" style="3" customWidth="1"/>
    <col min="8197" max="8197" width="3.28515625" style="3" customWidth="1"/>
    <col min="8198" max="8198" width="6.140625" style="3" customWidth="1"/>
    <col min="8199" max="8199" width="3.28515625" style="3" customWidth="1"/>
    <col min="8200" max="8200" width="5" style="3" customWidth="1"/>
    <col min="8201" max="8201" width="3.28515625" style="3" customWidth="1"/>
    <col min="8202" max="8202" width="6.42578125" style="3" customWidth="1"/>
    <col min="8203" max="8203" width="3.28515625" style="3" customWidth="1"/>
    <col min="8204" max="8204" width="5" style="3" customWidth="1"/>
    <col min="8205" max="8205" width="3.28515625" style="3" customWidth="1"/>
    <col min="8206" max="8206" width="5" style="3" customWidth="1"/>
    <col min="8207" max="8207" width="3.28515625" style="3" customWidth="1"/>
    <col min="8208" max="8208" width="5" style="3" customWidth="1"/>
    <col min="8209" max="8209" width="3.28515625" style="3" customWidth="1"/>
    <col min="8210" max="8210" width="5" style="3" customWidth="1"/>
    <col min="8211" max="8211" width="3.28515625" style="3" customWidth="1"/>
    <col min="8212" max="8212" width="5" style="3" customWidth="1"/>
    <col min="8213" max="8213" width="3.28515625" style="3" customWidth="1"/>
    <col min="8214" max="8447" width="7.7109375" style="3"/>
    <col min="8448" max="8448" width="19.140625" style="3" customWidth="1"/>
    <col min="8449" max="8449" width="23.42578125" style="3" customWidth="1"/>
    <col min="8450" max="8450" width="6.7109375" style="3" customWidth="1"/>
    <col min="8451" max="8451" width="3.28515625" style="3" customWidth="1"/>
    <col min="8452" max="8452" width="5" style="3" customWidth="1"/>
    <col min="8453" max="8453" width="3.28515625" style="3" customWidth="1"/>
    <col min="8454" max="8454" width="6.140625" style="3" customWidth="1"/>
    <col min="8455" max="8455" width="3.28515625" style="3" customWidth="1"/>
    <col min="8456" max="8456" width="5" style="3" customWidth="1"/>
    <col min="8457" max="8457" width="3.28515625" style="3" customWidth="1"/>
    <col min="8458" max="8458" width="6.42578125" style="3" customWidth="1"/>
    <col min="8459" max="8459" width="3.28515625" style="3" customWidth="1"/>
    <col min="8460" max="8460" width="5" style="3" customWidth="1"/>
    <col min="8461" max="8461" width="3.28515625" style="3" customWidth="1"/>
    <col min="8462" max="8462" width="5" style="3" customWidth="1"/>
    <col min="8463" max="8463" width="3.28515625" style="3" customWidth="1"/>
    <col min="8464" max="8464" width="5" style="3" customWidth="1"/>
    <col min="8465" max="8465" width="3.28515625" style="3" customWidth="1"/>
    <col min="8466" max="8466" width="5" style="3" customWidth="1"/>
    <col min="8467" max="8467" width="3.28515625" style="3" customWidth="1"/>
    <col min="8468" max="8468" width="5" style="3" customWidth="1"/>
    <col min="8469" max="8469" width="3.28515625" style="3" customWidth="1"/>
    <col min="8470" max="8703" width="7.7109375" style="3"/>
    <col min="8704" max="8704" width="19.140625" style="3" customWidth="1"/>
    <col min="8705" max="8705" width="23.42578125" style="3" customWidth="1"/>
    <col min="8706" max="8706" width="6.7109375" style="3" customWidth="1"/>
    <col min="8707" max="8707" width="3.28515625" style="3" customWidth="1"/>
    <col min="8708" max="8708" width="5" style="3" customWidth="1"/>
    <col min="8709" max="8709" width="3.28515625" style="3" customWidth="1"/>
    <col min="8710" max="8710" width="6.140625" style="3" customWidth="1"/>
    <col min="8711" max="8711" width="3.28515625" style="3" customWidth="1"/>
    <col min="8712" max="8712" width="5" style="3" customWidth="1"/>
    <col min="8713" max="8713" width="3.28515625" style="3" customWidth="1"/>
    <col min="8714" max="8714" width="6.42578125" style="3" customWidth="1"/>
    <col min="8715" max="8715" width="3.28515625" style="3" customWidth="1"/>
    <col min="8716" max="8716" width="5" style="3" customWidth="1"/>
    <col min="8717" max="8717" width="3.28515625" style="3" customWidth="1"/>
    <col min="8718" max="8718" width="5" style="3" customWidth="1"/>
    <col min="8719" max="8719" width="3.28515625" style="3" customWidth="1"/>
    <col min="8720" max="8720" width="5" style="3" customWidth="1"/>
    <col min="8721" max="8721" width="3.28515625" style="3" customWidth="1"/>
    <col min="8722" max="8722" width="5" style="3" customWidth="1"/>
    <col min="8723" max="8723" width="3.28515625" style="3" customWidth="1"/>
    <col min="8724" max="8724" width="5" style="3" customWidth="1"/>
    <col min="8725" max="8725" width="3.28515625" style="3" customWidth="1"/>
    <col min="8726" max="8959" width="7.7109375" style="3"/>
    <col min="8960" max="8960" width="19.140625" style="3" customWidth="1"/>
    <col min="8961" max="8961" width="23.42578125" style="3" customWidth="1"/>
    <col min="8962" max="8962" width="6.7109375" style="3" customWidth="1"/>
    <col min="8963" max="8963" width="3.28515625" style="3" customWidth="1"/>
    <col min="8964" max="8964" width="5" style="3" customWidth="1"/>
    <col min="8965" max="8965" width="3.28515625" style="3" customWidth="1"/>
    <col min="8966" max="8966" width="6.140625" style="3" customWidth="1"/>
    <col min="8967" max="8967" width="3.28515625" style="3" customWidth="1"/>
    <col min="8968" max="8968" width="5" style="3" customWidth="1"/>
    <col min="8969" max="8969" width="3.28515625" style="3" customWidth="1"/>
    <col min="8970" max="8970" width="6.42578125" style="3" customWidth="1"/>
    <col min="8971" max="8971" width="3.28515625" style="3" customWidth="1"/>
    <col min="8972" max="8972" width="5" style="3" customWidth="1"/>
    <col min="8973" max="8973" width="3.28515625" style="3" customWidth="1"/>
    <col min="8974" max="8974" width="5" style="3" customWidth="1"/>
    <col min="8975" max="8975" width="3.28515625" style="3" customWidth="1"/>
    <col min="8976" max="8976" width="5" style="3" customWidth="1"/>
    <col min="8977" max="8977" width="3.28515625" style="3" customWidth="1"/>
    <col min="8978" max="8978" width="5" style="3" customWidth="1"/>
    <col min="8979" max="8979" width="3.28515625" style="3" customWidth="1"/>
    <col min="8980" max="8980" width="5" style="3" customWidth="1"/>
    <col min="8981" max="8981" width="3.28515625" style="3" customWidth="1"/>
    <col min="8982" max="9215" width="7.7109375" style="3"/>
    <col min="9216" max="9216" width="19.140625" style="3" customWidth="1"/>
    <col min="9217" max="9217" width="23.42578125" style="3" customWidth="1"/>
    <col min="9218" max="9218" width="6.7109375" style="3" customWidth="1"/>
    <col min="9219" max="9219" width="3.28515625" style="3" customWidth="1"/>
    <col min="9220" max="9220" width="5" style="3" customWidth="1"/>
    <col min="9221" max="9221" width="3.28515625" style="3" customWidth="1"/>
    <col min="9222" max="9222" width="6.140625" style="3" customWidth="1"/>
    <col min="9223" max="9223" width="3.28515625" style="3" customWidth="1"/>
    <col min="9224" max="9224" width="5" style="3" customWidth="1"/>
    <col min="9225" max="9225" width="3.28515625" style="3" customWidth="1"/>
    <col min="9226" max="9226" width="6.42578125" style="3" customWidth="1"/>
    <col min="9227" max="9227" width="3.28515625" style="3" customWidth="1"/>
    <col min="9228" max="9228" width="5" style="3" customWidth="1"/>
    <col min="9229" max="9229" width="3.28515625" style="3" customWidth="1"/>
    <col min="9230" max="9230" width="5" style="3" customWidth="1"/>
    <col min="9231" max="9231" width="3.28515625" style="3" customWidth="1"/>
    <col min="9232" max="9232" width="5" style="3" customWidth="1"/>
    <col min="9233" max="9233" width="3.28515625" style="3" customWidth="1"/>
    <col min="9234" max="9234" width="5" style="3" customWidth="1"/>
    <col min="9235" max="9235" width="3.28515625" style="3" customWidth="1"/>
    <col min="9236" max="9236" width="5" style="3" customWidth="1"/>
    <col min="9237" max="9237" width="3.28515625" style="3" customWidth="1"/>
    <col min="9238" max="9471" width="7.7109375" style="3"/>
    <col min="9472" max="9472" width="19.140625" style="3" customWidth="1"/>
    <col min="9473" max="9473" width="23.42578125" style="3" customWidth="1"/>
    <col min="9474" max="9474" width="6.7109375" style="3" customWidth="1"/>
    <col min="9475" max="9475" width="3.28515625" style="3" customWidth="1"/>
    <col min="9476" max="9476" width="5" style="3" customWidth="1"/>
    <col min="9477" max="9477" width="3.28515625" style="3" customWidth="1"/>
    <col min="9478" max="9478" width="6.140625" style="3" customWidth="1"/>
    <col min="9479" max="9479" width="3.28515625" style="3" customWidth="1"/>
    <col min="9480" max="9480" width="5" style="3" customWidth="1"/>
    <col min="9481" max="9481" width="3.28515625" style="3" customWidth="1"/>
    <col min="9482" max="9482" width="6.42578125" style="3" customWidth="1"/>
    <col min="9483" max="9483" width="3.28515625" style="3" customWidth="1"/>
    <col min="9484" max="9484" width="5" style="3" customWidth="1"/>
    <col min="9485" max="9485" width="3.28515625" style="3" customWidth="1"/>
    <col min="9486" max="9486" width="5" style="3" customWidth="1"/>
    <col min="9487" max="9487" width="3.28515625" style="3" customWidth="1"/>
    <col min="9488" max="9488" width="5" style="3" customWidth="1"/>
    <col min="9489" max="9489" width="3.28515625" style="3" customWidth="1"/>
    <col min="9490" max="9490" width="5" style="3" customWidth="1"/>
    <col min="9491" max="9491" width="3.28515625" style="3" customWidth="1"/>
    <col min="9492" max="9492" width="5" style="3" customWidth="1"/>
    <col min="9493" max="9493" width="3.28515625" style="3" customWidth="1"/>
    <col min="9494" max="9727" width="7.7109375" style="3"/>
    <col min="9728" max="9728" width="19.140625" style="3" customWidth="1"/>
    <col min="9729" max="9729" width="23.42578125" style="3" customWidth="1"/>
    <col min="9730" max="9730" width="6.7109375" style="3" customWidth="1"/>
    <col min="9731" max="9731" width="3.28515625" style="3" customWidth="1"/>
    <col min="9732" max="9732" width="5" style="3" customWidth="1"/>
    <col min="9733" max="9733" width="3.28515625" style="3" customWidth="1"/>
    <col min="9734" max="9734" width="6.140625" style="3" customWidth="1"/>
    <col min="9735" max="9735" width="3.28515625" style="3" customWidth="1"/>
    <col min="9736" max="9736" width="5" style="3" customWidth="1"/>
    <col min="9737" max="9737" width="3.28515625" style="3" customWidth="1"/>
    <col min="9738" max="9738" width="6.42578125" style="3" customWidth="1"/>
    <col min="9739" max="9739" width="3.28515625" style="3" customWidth="1"/>
    <col min="9740" max="9740" width="5" style="3" customWidth="1"/>
    <col min="9741" max="9741" width="3.28515625" style="3" customWidth="1"/>
    <col min="9742" max="9742" width="5" style="3" customWidth="1"/>
    <col min="9743" max="9743" width="3.28515625" style="3" customWidth="1"/>
    <col min="9744" max="9744" width="5" style="3" customWidth="1"/>
    <col min="9745" max="9745" width="3.28515625" style="3" customWidth="1"/>
    <col min="9746" max="9746" width="5" style="3" customWidth="1"/>
    <col min="9747" max="9747" width="3.28515625" style="3" customWidth="1"/>
    <col min="9748" max="9748" width="5" style="3" customWidth="1"/>
    <col min="9749" max="9749" width="3.28515625" style="3" customWidth="1"/>
    <col min="9750" max="9983" width="7.7109375" style="3"/>
    <col min="9984" max="9984" width="19.140625" style="3" customWidth="1"/>
    <col min="9985" max="9985" width="23.42578125" style="3" customWidth="1"/>
    <col min="9986" max="9986" width="6.7109375" style="3" customWidth="1"/>
    <col min="9987" max="9987" width="3.28515625" style="3" customWidth="1"/>
    <col min="9988" max="9988" width="5" style="3" customWidth="1"/>
    <col min="9989" max="9989" width="3.28515625" style="3" customWidth="1"/>
    <col min="9990" max="9990" width="6.140625" style="3" customWidth="1"/>
    <col min="9991" max="9991" width="3.28515625" style="3" customWidth="1"/>
    <col min="9992" max="9992" width="5" style="3" customWidth="1"/>
    <col min="9993" max="9993" width="3.28515625" style="3" customWidth="1"/>
    <col min="9994" max="9994" width="6.42578125" style="3" customWidth="1"/>
    <col min="9995" max="9995" width="3.28515625" style="3" customWidth="1"/>
    <col min="9996" max="9996" width="5" style="3" customWidth="1"/>
    <col min="9997" max="9997" width="3.28515625" style="3" customWidth="1"/>
    <col min="9998" max="9998" width="5" style="3" customWidth="1"/>
    <col min="9999" max="9999" width="3.28515625" style="3" customWidth="1"/>
    <col min="10000" max="10000" width="5" style="3" customWidth="1"/>
    <col min="10001" max="10001" width="3.28515625" style="3" customWidth="1"/>
    <col min="10002" max="10002" width="5" style="3" customWidth="1"/>
    <col min="10003" max="10003" width="3.28515625" style="3" customWidth="1"/>
    <col min="10004" max="10004" width="5" style="3" customWidth="1"/>
    <col min="10005" max="10005" width="3.28515625" style="3" customWidth="1"/>
    <col min="10006" max="10239" width="7.7109375" style="3"/>
    <col min="10240" max="10240" width="19.140625" style="3" customWidth="1"/>
    <col min="10241" max="10241" width="23.42578125" style="3" customWidth="1"/>
    <col min="10242" max="10242" width="6.7109375" style="3" customWidth="1"/>
    <col min="10243" max="10243" width="3.28515625" style="3" customWidth="1"/>
    <col min="10244" max="10244" width="5" style="3" customWidth="1"/>
    <col min="10245" max="10245" width="3.28515625" style="3" customWidth="1"/>
    <col min="10246" max="10246" width="6.140625" style="3" customWidth="1"/>
    <col min="10247" max="10247" width="3.28515625" style="3" customWidth="1"/>
    <col min="10248" max="10248" width="5" style="3" customWidth="1"/>
    <col min="10249" max="10249" width="3.28515625" style="3" customWidth="1"/>
    <col min="10250" max="10250" width="6.42578125" style="3" customWidth="1"/>
    <col min="10251" max="10251" width="3.28515625" style="3" customWidth="1"/>
    <col min="10252" max="10252" width="5" style="3" customWidth="1"/>
    <col min="10253" max="10253" width="3.28515625" style="3" customWidth="1"/>
    <col min="10254" max="10254" width="5" style="3" customWidth="1"/>
    <col min="10255" max="10255" width="3.28515625" style="3" customWidth="1"/>
    <col min="10256" max="10256" width="5" style="3" customWidth="1"/>
    <col min="10257" max="10257" width="3.28515625" style="3" customWidth="1"/>
    <col min="10258" max="10258" width="5" style="3" customWidth="1"/>
    <col min="10259" max="10259" width="3.28515625" style="3" customWidth="1"/>
    <col min="10260" max="10260" width="5" style="3" customWidth="1"/>
    <col min="10261" max="10261" width="3.28515625" style="3" customWidth="1"/>
    <col min="10262" max="10495" width="7.7109375" style="3"/>
    <col min="10496" max="10496" width="19.140625" style="3" customWidth="1"/>
    <col min="10497" max="10497" width="23.42578125" style="3" customWidth="1"/>
    <col min="10498" max="10498" width="6.7109375" style="3" customWidth="1"/>
    <col min="10499" max="10499" width="3.28515625" style="3" customWidth="1"/>
    <col min="10500" max="10500" width="5" style="3" customWidth="1"/>
    <col min="10501" max="10501" width="3.28515625" style="3" customWidth="1"/>
    <col min="10502" max="10502" width="6.140625" style="3" customWidth="1"/>
    <col min="10503" max="10503" width="3.28515625" style="3" customWidth="1"/>
    <col min="10504" max="10504" width="5" style="3" customWidth="1"/>
    <col min="10505" max="10505" width="3.28515625" style="3" customWidth="1"/>
    <col min="10506" max="10506" width="6.42578125" style="3" customWidth="1"/>
    <col min="10507" max="10507" width="3.28515625" style="3" customWidth="1"/>
    <col min="10508" max="10508" width="5" style="3" customWidth="1"/>
    <col min="10509" max="10509" width="3.28515625" style="3" customWidth="1"/>
    <col min="10510" max="10510" width="5" style="3" customWidth="1"/>
    <col min="10511" max="10511" width="3.28515625" style="3" customWidth="1"/>
    <col min="10512" max="10512" width="5" style="3" customWidth="1"/>
    <col min="10513" max="10513" width="3.28515625" style="3" customWidth="1"/>
    <col min="10514" max="10514" width="5" style="3" customWidth="1"/>
    <col min="10515" max="10515" width="3.28515625" style="3" customWidth="1"/>
    <col min="10516" max="10516" width="5" style="3" customWidth="1"/>
    <col min="10517" max="10517" width="3.28515625" style="3" customWidth="1"/>
    <col min="10518" max="10751" width="7.7109375" style="3"/>
    <col min="10752" max="10752" width="19.140625" style="3" customWidth="1"/>
    <col min="10753" max="10753" width="23.42578125" style="3" customWidth="1"/>
    <col min="10754" max="10754" width="6.7109375" style="3" customWidth="1"/>
    <col min="10755" max="10755" width="3.28515625" style="3" customWidth="1"/>
    <col min="10756" max="10756" width="5" style="3" customWidth="1"/>
    <col min="10757" max="10757" width="3.28515625" style="3" customWidth="1"/>
    <col min="10758" max="10758" width="6.140625" style="3" customWidth="1"/>
    <col min="10759" max="10759" width="3.28515625" style="3" customWidth="1"/>
    <col min="10760" max="10760" width="5" style="3" customWidth="1"/>
    <col min="10761" max="10761" width="3.28515625" style="3" customWidth="1"/>
    <col min="10762" max="10762" width="6.42578125" style="3" customWidth="1"/>
    <col min="10763" max="10763" width="3.28515625" style="3" customWidth="1"/>
    <col min="10764" max="10764" width="5" style="3" customWidth="1"/>
    <col min="10765" max="10765" width="3.28515625" style="3" customWidth="1"/>
    <col min="10766" max="10766" width="5" style="3" customWidth="1"/>
    <col min="10767" max="10767" width="3.28515625" style="3" customWidth="1"/>
    <col min="10768" max="10768" width="5" style="3" customWidth="1"/>
    <col min="10769" max="10769" width="3.28515625" style="3" customWidth="1"/>
    <col min="10770" max="10770" width="5" style="3" customWidth="1"/>
    <col min="10771" max="10771" width="3.28515625" style="3" customWidth="1"/>
    <col min="10772" max="10772" width="5" style="3" customWidth="1"/>
    <col min="10773" max="10773" width="3.28515625" style="3" customWidth="1"/>
    <col min="10774" max="11007" width="7.7109375" style="3"/>
    <col min="11008" max="11008" width="19.140625" style="3" customWidth="1"/>
    <col min="11009" max="11009" width="23.42578125" style="3" customWidth="1"/>
    <col min="11010" max="11010" width="6.7109375" style="3" customWidth="1"/>
    <col min="11011" max="11011" width="3.28515625" style="3" customWidth="1"/>
    <col min="11012" max="11012" width="5" style="3" customWidth="1"/>
    <col min="11013" max="11013" width="3.28515625" style="3" customWidth="1"/>
    <col min="11014" max="11014" width="6.140625" style="3" customWidth="1"/>
    <col min="11015" max="11015" width="3.28515625" style="3" customWidth="1"/>
    <col min="11016" max="11016" width="5" style="3" customWidth="1"/>
    <col min="11017" max="11017" width="3.28515625" style="3" customWidth="1"/>
    <col min="11018" max="11018" width="6.42578125" style="3" customWidth="1"/>
    <col min="11019" max="11019" width="3.28515625" style="3" customWidth="1"/>
    <col min="11020" max="11020" width="5" style="3" customWidth="1"/>
    <col min="11021" max="11021" width="3.28515625" style="3" customWidth="1"/>
    <col min="11022" max="11022" width="5" style="3" customWidth="1"/>
    <col min="11023" max="11023" width="3.28515625" style="3" customWidth="1"/>
    <col min="11024" max="11024" width="5" style="3" customWidth="1"/>
    <col min="11025" max="11025" width="3.28515625" style="3" customWidth="1"/>
    <col min="11026" max="11026" width="5" style="3" customWidth="1"/>
    <col min="11027" max="11027" width="3.28515625" style="3" customWidth="1"/>
    <col min="11028" max="11028" width="5" style="3" customWidth="1"/>
    <col min="11029" max="11029" width="3.28515625" style="3" customWidth="1"/>
    <col min="11030" max="11263" width="7.7109375" style="3"/>
    <col min="11264" max="11264" width="19.140625" style="3" customWidth="1"/>
    <col min="11265" max="11265" width="23.42578125" style="3" customWidth="1"/>
    <col min="11266" max="11266" width="6.7109375" style="3" customWidth="1"/>
    <col min="11267" max="11267" width="3.28515625" style="3" customWidth="1"/>
    <col min="11268" max="11268" width="5" style="3" customWidth="1"/>
    <col min="11269" max="11269" width="3.28515625" style="3" customWidth="1"/>
    <col min="11270" max="11270" width="6.140625" style="3" customWidth="1"/>
    <col min="11271" max="11271" width="3.28515625" style="3" customWidth="1"/>
    <col min="11272" max="11272" width="5" style="3" customWidth="1"/>
    <col min="11273" max="11273" width="3.28515625" style="3" customWidth="1"/>
    <col min="11274" max="11274" width="6.42578125" style="3" customWidth="1"/>
    <col min="11275" max="11275" width="3.28515625" style="3" customWidth="1"/>
    <col min="11276" max="11276" width="5" style="3" customWidth="1"/>
    <col min="11277" max="11277" width="3.28515625" style="3" customWidth="1"/>
    <col min="11278" max="11278" width="5" style="3" customWidth="1"/>
    <col min="11279" max="11279" width="3.28515625" style="3" customWidth="1"/>
    <col min="11280" max="11280" width="5" style="3" customWidth="1"/>
    <col min="11281" max="11281" width="3.28515625" style="3" customWidth="1"/>
    <col min="11282" max="11282" width="5" style="3" customWidth="1"/>
    <col min="11283" max="11283" width="3.28515625" style="3" customWidth="1"/>
    <col min="11284" max="11284" width="5" style="3" customWidth="1"/>
    <col min="11285" max="11285" width="3.28515625" style="3" customWidth="1"/>
    <col min="11286" max="11519" width="7.7109375" style="3"/>
    <col min="11520" max="11520" width="19.140625" style="3" customWidth="1"/>
    <col min="11521" max="11521" width="23.42578125" style="3" customWidth="1"/>
    <col min="11522" max="11522" width="6.7109375" style="3" customWidth="1"/>
    <col min="11523" max="11523" width="3.28515625" style="3" customWidth="1"/>
    <col min="11524" max="11524" width="5" style="3" customWidth="1"/>
    <col min="11525" max="11525" width="3.28515625" style="3" customWidth="1"/>
    <col min="11526" max="11526" width="6.140625" style="3" customWidth="1"/>
    <col min="11527" max="11527" width="3.28515625" style="3" customWidth="1"/>
    <col min="11528" max="11528" width="5" style="3" customWidth="1"/>
    <col min="11529" max="11529" width="3.28515625" style="3" customWidth="1"/>
    <col min="11530" max="11530" width="6.42578125" style="3" customWidth="1"/>
    <col min="11531" max="11531" width="3.28515625" style="3" customWidth="1"/>
    <col min="11532" max="11532" width="5" style="3" customWidth="1"/>
    <col min="11533" max="11533" width="3.28515625" style="3" customWidth="1"/>
    <col min="11534" max="11534" width="5" style="3" customWidth="1"/>
    <col min="11535" max="11535" width="3.28515625" style="3" customWidth="1"/>
    <col min="11536" max="11536" width="5" style="3" customWidth="1"/>
    <col min="11537" max="11537" width="3.28515625" style="3" customWidth="1"/>
    <col min="11538" max="11538" width="5" style="3" customWidth="1"/>
    <col min="11539" max="11539" width="3.28515625" style="3" customWidth="1"/>
    <col min="11540" max="11540" width="5" style="3" customWidth="1"/>
    <col min="11541" max="11541" width="3.28515625" style="3" customWidth="1"/>
    <col min="11542" max="11775" width="7.7109375" style="3"/>
    <col min="11776" max="11776" width="19.140625" style="3" customWidth="1"/>
    <col min="11777" max="11777" width="23.42578125" style="3" customWidth="1"/>
    <col min="11778" max="11778" width="6.7109375" style="3" customWidth="1"/>
    <col min="11779" max="11779" width="3.28515625" style="3" customWidth="1"/>
    <col min="11780" max="11780" width="5" style="3" customWidth="1"/>
    <col min="11781" max="11781" width="3.28515625" style="3" customWidth="1"/>
    <col min="11782" max="11782" width="6.140625" style="3" customWidth="1"/>
    <col min="11783" max="11783" width="3.28515625" style="3" customWidth="1"/>
    <col min="11784" max="11784" width="5" style="3" customWidth="1"/>
    <col min="11785" max="11785" width="3.28515625" style="3" customWidth="1"/>
    <col min="11786" max="11786" width="6.42578125" style="3" customWidth="1"/>
    <col min="11787" max="11787" width="3.28515625" style="3" customWidth="1"/>
    <col min="11788" max="11788" width="5" style="3" customWidth="1"/>
    <col min="11789" max="11789" width="3.28515625" style="3" customWidth="1"/>
    <col min="11790" max="11790" width="5" style="3" customWidth="1"/>
    <col min="11791" max="11791" width="3.28515625" style="3" customWidth="1"/>
    <col min="11792" max="11792" width="5" style="3" customWidth="1"/>
    <col min="11793" max="11793" width="3.28515625" style="3" customWidth="1"/>
    <col min="11794" max="11794" width="5" style="3" customWidth="1"/>
    <col min="11795" max="11795" width="3.28515625" style="3" customWidth="1"/>
    <col min="11796" max="11796" width="5" style="3" customWidth="1"/>
    <col min="11797" max="11797" width="3.28515625" style="3" customWidth="1"/>
    <col min="11798" max="12031" width="7.7109375" style="3"/>
    <col min="12032" max="12032" width="19.140625" style="3" customWidth="1"/>
    <col min="12033" max="12033" width="23.42578125" style="3" customWidth="1"/>
    <col min="12034" max="12034" width="6.7109375" style="3" customWidth="1"/>
    <col min="12035" max="12035" width="3.28515625" style="3" customWidth="1"/>
    <col min="12036" max="12036" width="5" style="3" customWidth="1"/>
    <col min="12037" max="12037" width="3.28515625" style="3" customWidth="1"/>
    <col min="12038" max="12038" width="6.140625" style="3" customWidth="1"/>
    <col min="12039" max="12039" width="3.28515625" style="3" customWidth="1"/>
    <col min="12040" max="12040" width="5" style="3" customWidth="1"/>
    <col min="12041" max="12041" width="3.28515625" style="3" customWidth="1"/>
    <col min="12042" max="12042" width="6.42578125" style="3" customWidth="1"/>
    <col min="12043" max="12043" width="3.28515625" style="3" customWidth="1"/>
    <col min="12044" max="12044" width="5" style="3" customWidth="1"/>
    <col min="12045" max="12045" width="3.28515625" style="3" customWidth="1"/>
    <col min="12046" max="12046" width="5" style="3" customWidth="1"/>
    <col min="12047" max="12047" width="3.28515625" style="3" customWidth="1"/>
    <col min="12048" max="12048" width="5" style="3" customWidth="1"/>
    <col min="12049" max="12049" width="3.28515625" style="3" customWidth="1"/>
    <col min="12050" max="12050" width="5" style="3" customWidth="1"/>
    <col min="12051" max="12051" width="3.28515625" style="3" customWidth="1"/>
    <col min="12052" max="12052" width="5" style="3" customWidth="1"/>
    <col min="12053" max="12053" width="3.28515625" style="3" customWidth="1"/>
    <col min="12054" max="12287" width="7.7109375" style="3"/>
    <col min="12288" max="12288" width="19.140625" style="3" customWidth="1"/>
    <col min="12289" max="12289" width="23.42578125" style="3" customWidth="1"/>
    <col min="12290" max="12290" width="6.7109375" style="3" customWidth="1"/>
    <col min="12291" max="12291" width="3.28515625" style="3" customWidth="1"/>
    <col min="12292" max="12292" width="5" style="3" customWidth="1"/>
    <col min="12293" max="12293" width="3.28515625" style="3" customWidth="1"/>
    <col min="12294" max="12294" width="6.140625" style="3" customWidth="1"/>
    <col min="12295" max="12295" width="3.28515625" style="3" customWidth="1"/>
    <col min="12296" max="12296" width="5" style="3" customWidth="1"/>
    <col min="12297" max="12297" width="3.28515625" style="3" customWidth="1"/>
    <col min="12298" max="12298" width="6.42578125" style="3" customWidth="1"/>
    <col min="12299" max="12299" width="3.28515625" style="3" customWidth="1"/>
    <col min="12300" max="12300" width="5" style="3" customWidth="1"/>
    <col min="12301" max="12301" width="3.28515625" style="3" customWidth="1"/>
    <col min="12302" max="12302" width="5" style="3" customWidth="1"/>
    <col min="12303" max="12303" width="3.28515625" style="3" customWidth="1"/>
    <col min="12304" max="12304" width="5" style="3" customWidth="1"/>
    <col min="12305" max="12305" width="3.28515625" style="3" customWidth="1"/>
    <col min="12306" max="12306" width="5" style="3" customWidth="1"/>
    <col min="12307" max="12307" width="3.28515625" style="3" customWidth="1"/>
    <col min="12308" max="12308" width="5" style="3" customWidth="1"/>
    <col min="12309" max="12309" width="3.28515625" style="3" customWidth="1"/>
    <col min="12310" max="12543" width="7.7109375" style="3"/>
    <col min="12544" max="12544" width="19.140625" style="3" customWidth="1"/>
    <col min="12545" max="12545" width="23.42578125" style="3" customWidth="1"/>
    <col min="12546" max="12546" width="6.7109375" style="3" customWidth="1"/>
    <col min="12547" max="12547" width="3.28515625" style="3" customWidth="1"/>
    <col min="12548" max="12548" width="5" style="3" customWidth="1"/>
    <col min="12549" max="12549" width="3.28515625" style="3" customWidth="1"/>
    <col min="12550" max="12550" width="6.140625" style="3" customWidth="1"/>
    <col min="12551" max="12551" width="3.28515625" style="3" customWidth="1"/>
    <col min="12552" max="12552" width="5" style="3" customWidth="1"/>
    <col min="12553" max="12553" width="3.28515625" style="3" customWidth="1"/>
    <col min="12554" max="12554" width="6.42578125" style="3" customWidth="1"/>
    <col min="12555" max="12555" width="3.28515625" style="3" customWidth="1"/>
    <col min="12556" max="12556" width="5" style="3" customWidth="1"/>
    <col min="12557" max="12557" width="3.28515625" style="3" customWidth="1"/>
    <col min="12558" max="12558" width="5" style="3" customWidth="1"/>
    <col min="12559" max="12559" width="3.28515625" style="3" customWidth="1"/>
    <col min="12560" max="12560" width="5" style="3" customWidth="1"/>
    <col min="12561" max="12561" width="3.28515625" style="3" customWidth="1"/>
    <col min="12562" max="12562" width="5" style="3" customWidth="1"/>
    <col min="12563" max="12563" width="3.28515625" style="3" customWidth="1"/>
    <col min="12564" max="12564" width="5" style="3" customWidth="1"/>
    <col min="12565" max="12565" width="3.28515625" style="3" customWidth="1"/>
    <col min="12566" max="12799" width="7.7109375" style="3"/>
    <col min="12800" max="12800" width="19.140625" style="3" customWidth="1"/>
    <col min="12801" max="12801" width="23.42578125" style="3" customWidth="1"/>
    <col min="12802" max="12802" width="6.7109375" style="3" customWidth="1"/>
    <col min="12803" max="12803" width="3.28515625" style="3" customWidth="1"/>
    <col min="12804" max="12804" width="5" style="3" customWidth="1"/>
    <col min="12805" max="12805" width="3.28515625" style="3" customWidth="1"/>
    <col min="12806" max="12806" width="6.140625" style="3" customWidth="1"/>
    <col min="12807" max="12807" width="3.28515625" style="3" customWidth="1"/>
    <col min="12808" max="12808" width="5" style="3" customWidth="1"/>
    <col min="12809" max="12809" width="3.28515625" style="3" customWidth="1"/>
    <col min="12810" max="12810" width="6.42578125" style="3" customWidth="1"/>
    <col min="12811" max="12811" width="3.28515625" style="3" customWidth="1"/>
    <col min="12812" max="12812" width="5" style="3" customWidth="1"/>
    <col min="12813" max="12813" width="3.28515625" style="3" customWidth="1"/>
    <col min="12814" max="12814" width="5" style="3" customWidth="1"/>
    <col min="12815" max="12815" width="3.28515625" style="3" customWidth="1"/>
    <col min="12816" max="12816" width="5" style="3" customWidth="1"/>
    <col min="12817" max="12817" width="3.28515625" style="3" customWidth="1"/>
    <col min="12818" max="12818" width="5" style="3" customWidth="1"/>
    <col min="12819" max="12819" width="3.28515625" style="3" customWidth="1"/>
    <col min="12820" max="12820" width="5" style="3" customWidth="1"/>
    <col min="12821" max="12821" width="3.28515625" style="3" customWidth="1"/>
    <col min="12822" max="13055" width="7.7109375" style="3"/>
    <col min="13056" max="13056" width="19.140625" style="3" customWidth="1"/>
    <col min="13057" max="13057" width="23.42578125" style="3" customWidth="1"/>
    <col min="13058" max="13058" width="6.7109375" style="3" customWidth="1"/>
    <col min="13059" max="13059" width="3.28515625" style="3" customWidth="1"/>
    <col min="13060" max="13060" width="5" style="3" customWidth="1"/>
    <col min="13061" max="13061" width="3.28515625" style="3" customWidth="1"/>
    <col min="13062" max="13062" width="6.140625" style="3" customWidth="1"/>
    <col min="13063" max="13063" width="3.28515625" style="3" customWidth="1"/>
    <col min="13064" max="13064" width="5" style="3" customWidth="1"/>
    <col min="13065" max="13065" width="3.28515625" style="3" customWidth="1"/>
    <col min="13066" max="13066" width="6.42578125" style="3" customWidth="1"/>
    <col min="13067" max="13067" width="3.28515625" style="3" customWidth="1"/>
    <col min="13068" max="13068" width="5" style="3" customWidth="1"/>
    <col min="13069" max="13069" width="3.28515625" style="3" customWidth="1"/>
    <col min="13070" max="13070" width="5" style="3" customWidth="1"/>
    <col min="13071" max="13071" width="3.28515625" style="3" customWidth="1"/>
    <col min="13072" max="13072" width="5" style="3" customWidth="1"/>
    <col min="13073" max="13073" width="3.28515625" style="3" customWidth="1"/>
    <col min="13074" max="13074" width="5" style="3" customWidth="1"/>
    <col min="13075" max="13075" width="3.28515625" style="3" customWidth="1"/>
    <col min="13076" max="13076" width="5" style="3" customWidth="1"/>
    <col min="13077" max="13077" width="3.28515625" style="3" customWidth="1"/>
    <col min="13078" max="13311" width="7.7109375" style="3"/>
    <col min="13312" max="13312" width="19.140625" style="3" customWidth="1"/>
    <col min="13313" max="13313" width="23.42578125" style="3" customWidth="1"/>
    <col min="13314" max="13314" width="6.7109375" style="3" customWidth="1"/>
    <col min="13315" max="13315" width="3.28515625" style="3" customWidth="1"/>
    <col min="13316" max="13316" width="5" style="3" customWidth="1"/>
    <col min="13317" max="13317" width="3.28515625" style="3" customWidth="1"/>
    <col min="13318" max="13318" width="6.140625" style="3" customWidth="1"/>
    <col min="13319" max="13319" width="3.28515625" style="3" customWidth="1"/>
    <col min="13320" max="13320" width="5" style="3" customWidth="1"/>
    <col min="13321" max="13321" width="3.28515625" style="3" customWidth="1"/>
    <col min="13322" max="13322" width="6.42578125" style="3" customWidth="1"/>
    <col min="13323" max="13323" width="3.28515625" style="3" customWidth="1"/>
    <col min="13324" max="13324" width="5" style="3" customWidth="1"/>
    <col min="13325" max="13325" width="3.28515625" style="3" customWidth="1"/>
    <col min="13326" max="13326" width="5" style="3" customWidth="1"/>
    <col min="13327" max="13327" width="3.28515625" style="3" customWidth="1"/>
    <col min="13328" max="13328" width="5" style="3" customWidth="1"/>
    <col min="13329" max="13329" width="3.28515625" style="3" customWidth="1"/>
    <col min="13330" max="13330" width="5" style="3" customWidth="1"/>
    <col min="13331" max="13331" width="3.28515625" style="3" customWidth="1"/>
    <col min="13332" max="13332" width="5" style="3" customWidth="1"/>
    <col min="13333" max="13333" width="3.28515625" style="3" customWidth="1"/>
    <col min="13334" max="13567" width="7.7109375" style="3"/>
    <col min="13568" max="13568" width="19.140625" style="3" customWidth="1"/>
    <col min="13569" max="13569" width="23.42578125" style="3" customWidth="1"/>
    <col min="13570" max="13570" width="6.7109375" style="3" customWidth="1"/>
    <col min="13571" max="13571" width="3.28515625" style="3" customWidth="1"/>
    <col min="13572" max="13572" width="5" style="3" customWidth="1"/>
    <col min="13573" max="13573" width="3.28515625" style="3" customWidth="1"/>
    <col min="13574" max="13574" width="6.140625" style="3" customWidth="1"/>
    <col min="13575" max="13575" width="3.28515625" style="3" customWidth="1"/>
    <col min="13576" max="13576" width="5" style="3" customWidth="1"/>
    <col min="13577" max="13577" width="3.28515625" style="3" customWidth="1"/>
    <col min="13578" max="13578" width="6.42578125" style="3" customWidth="1"/>
    <col min="13579" max="13579" width="3.28515625" style="3" customWidth="1"/>
    <col min="13580" max="13580" width="5" style="3" customWidth="1"/>
    <col min="13581" max="13581" width="3.28515625" style="3" customWidth="1"/>
    <col min="13582" max="13582" width="5" style="3" customWidth="1"/>
    <col min="13583" max="13583" width="3.28515625" style="3" customWidth="1"/>
    <col min="13584" max="13584" width="5" style="3" customWidth="1"/>
    <col min="13585" max="13585" width="3.28515625" style="3" customWidth="1"/>
    <col min="13586" max="13586" width="5" style="3" customWidth="1"/>
    <col min="13587" max="13587" width="3.28515625" style="3" customWidth="1"/>
    <col min="13588" max="13588" width="5" style="3" customWidth="1"/>
    <col min="13589" max="13589" width="3.28515625" style="3" customWidth="1"/>
    <col min="13590" max="13823" width="7.7109375" style="3"/>
    <col min="13824" max="13824" width="19.140625" style="3" customWidth="1"/>
    <col min="13825" max="13825" width="23.42578125" style="3" customWidth="1"/>
    <col min="13826" max="13826" width="6.7109375" style="3" customWidth="1"/>
    <col min="13827" max="13827" width="3.28515625" style="3" customWidth="1"/>
    <col min="13828" max="13828" width="5" style="3" customWidth="1"/>
    <col min="13829" max="13829" width="3.28515625" style="3" customWidth="1"/>
    <col min="13830" max="13830" width="6.140625" style="3" customWidth="1"/>
    <col min="13831" max="13831" width="3.28515625" style="3" customWidth="1"/>
    <col min="13832" max="13832" width="5" style="3" customWidth="1"/>
    <col min="13833" max="13833" width="3.28515625" style="3" customWidth="1"/>
    <col min="13834" max="13834" width="6.42578125" style="3" customWidth="1"/>
    <col min="13835" max="13835" width="3.28515625" style="3" customWidth="1"/>
    <col min="13836" max="13836" width="5" style="3" customWidth="1"/>
    <col min="13837" max="13837" width="3.28515625" style="3" customWidth="1"/>
    <col min="13838" max="13838" width="5" style="3" customWidth="1"/>
    <col min="13839" max="13839" width="3.28515625" style="3" customWidth="1"/>
    <col min="13840" max="13840" width="5" style="3" customWidth="1"/>
    <col min="13841" max="13841" width="3.28515625" style="3" customWidth="1"/>
    <col min="13842" max="13842" width="5" style="3" customWidth="1"/>
    <col min="13843" max="13843" width="3.28515625" style="3" customWidth="1"/>
    <col min="13844" max="13844" width="5" style="3" customWidth="1"/>
    <col min="13845" max="13845" width="3.28515625" style="3" customWidth="1"/>
    <col min="13846" max="14079" width="7.7109375" style="3"/>
    <col min="14080" max="14080" width="19.140625" style="3" customWidth="1"/>
    <col min="14081" max="14081" width="23.42578125" style="3" customWidth="1"/>
    <col min="14082" max="14082" width="6.7109375" style="3" customWidth="1"/>
    <col min="14083" max="14083" width="3.28515625" style="3" customWidth="1"/>
    <col min="14084" max="14084" width="5" style="3" customWidth="1"/>
    <col min="14085" max="14085" width="3.28515625" style="3" customWidth="1"/>
    <col min="14086" max="14086" width="6.140625" style="3" customWidth="1"/>
    <col min="14087" max="14087" width="3.28515625" style="3" customWidth="1"/>
    <col min="14088" max="14088" width="5" style="3" customWidth="1"/>
    <col min="14089" max="14089" width="3.28515625" style="3" customWidth="1"/>
    <col min="14090" max="14090" width="6.42578125" style="3" customWidth="1"/>
    <col min="14091" max="14091" width="3.28515625" style="3" customWidth="1"/>
    <col min="14092" max="14092" width="5" style="3" customWidth="1"/>
    <col min="14093" max="14093" width="3.28515625" style="3" customWidth="1"/>
    <col min="14094" max="14094" width="5" style="3" customWidth="1"/>
    <col min="14095" max="14095" width="3.28515625" style="3" customWidth="1"/>
    <col min="14096" max="14096" width="5" style="3" customWidth="1"/>
    <col min="14097" max="14097" width="3.28515625" style="3" customWidth="1"/>
    <col min="14098" max="14098" width="5" style="3" customWidth="1"/>
    <col min="14099" max="14099" width="3.28515625" style="3" customWidth="1"/>
    <col min="14100" max="14100" width="5" style="3" customWidth="1"/>
    <col min="14101" max="14101" width="3.28515625" style="3" customWidth="1"/>
    <col min="14102" max="14335" width="7.7109375" style="3"/>
    <col min="14336" max="14336" width="19.140625" style="3" customWidth="1"/>
    <col min="14337" max="14337" width="23.42578125" style="3" customWidth="1"/>
    <col min="14338" max="14338" width="6.7109375" style="3" customWidth="1"/>
    <col min="14339" max="14339" width="3.28515625" style="3" customWidth="1"/>
    <col min="14340" max="14340" width="5" style="3" customWidth="1"/>
    <col min="14341" max="14341" width="3.28515625" style="3" customWidth="1"/>
    <col min="14342" max="14342" width="6.140625" style="3" customWidth="1"/>
    <col min="14343" max="14343" width="3.28515625" style="3" customWidth="1"/>
    <col min="14344" max="14344" width="5" style="3" customWidth="1"/>
    <col min="14345" max="14345" width="3.28515625" style="3" customWidth="1"/>
    <col min="14346" max="14346" width="6.42578125" style="3" customWidth="1"/>
    <col min="14347" max="14347" width="3.28515625" style="3" customWidth="1"/>
    <col min="14348" max="14348" width="5" style="3" customWidth="1"/>
    <col min="14349" max="14349" width="3.28515625" style="3" customWidth="1"/>
    <col min="14350" max="14350" width="5" style="3" customWidth="1"/>
    <col min="14351" max="14351" width="3.28515625" style="3" customWidth="1"/>
    <col min="14352" max="14352" width="5" style="3" customWidth="1"/>
    <col min="14353" max="14353" width="3.28515625" style="3" customWidth="1"/>
    <col min="14354" max="14354" width="5" style="3" customWidth="1"/>
    <col min="14355" max="14355" width="3.28515625" style="3" customWidth="1"/>
    <col min="14356" max="14356" width="5" style="3" customWidth="1"/>
    <col min="14357" max="14357" width="3.28515625" style="3" customWidth="1"/>
    <col min="14358" max="14591" width="7.7109375" style="3"/>
    <col min="14592" max="14592" width="19.140625" style="3" customWidth="1"/>
    <col min="14593" max="14593" width="23.42578125" style="3" customWidth="1"/>
    <col min="14594" max="14594" width="6.7109375" style="3" customWidth="1"/>
    <col min="14595" max="14595" width="3.28515625" style="3" customWidth="1"/>
    <col min="14596" max="14596" width="5" style="3" customWidth="1"/>
    <col min="14597" max="14597" width="3.28515625" style="3" customWidth="1"/>
    <col min="14598" max="14598" width="6.140625" style="3" customWidth="1"/>
    <col min="14599" max="14599" width="3.28515625" style="3" customWidth="1"/>
    <col min="14600" max="14600" width="5" style="3" customWidth="1"/>
    <col min="14601" max="14601" width="3.28515625" style="3" customWidth="1"/>
    <col min="14602" max="14602" width="6.42578125" style="3" customWidth="1"/>
    <col min="14603" max="14603" width="3.28515625" style="3" customWidth="1"/>
    <col min="14604" max="14604" width="5" style="3" customWidth="1"/>
    <col min="14605" max="14605" width="3.28515625" style="3" customWidth="1"/>
    <col min="14606" max="14606" width="5" style="3" customWidth="1"/>
    <col min="14607" max="14607" width="3.28515625" style="3" customWidth="1"/>
    <col min="14608" max="14608" width="5" style="3" customWidth="1"/>
    <col min="14609" max="14609" width="3.28515625" style="3" customWidth="1"/>
    <col min="14610" max="14610" width="5" style="3" customWidth="1"/>
    <col min="14611" max="14611" width="3.28515625" style="3" customWidth="1"/>
    <col min="14612" max="14612" width="5" style="3" customWidth="1"/>
    <col min="14613" max="14613" width="3.28515625" style="3" customWidth="1"/>
    <col min="14614" max="14847" width="7.7109375" style="3"/>
    <col min="14848" max="14848" width="19.140625" style="3" customWidth="1"/>
    <col min="14849" max="14849" width="23.42578125" style="3" customWidth="1"/>
    <col min="14850" max="14850" width="6.7109375" style="3" customWidth="1"/>
    <col min="14851" max="14851" width="3.28515625" style="3" customWidth="1"/>
    <col min="14852" max="14852" width="5" style="3" customWidth="1"/>
    <col min="14853" max="14853" width="3.28515625" style="3" customWidth="1"/>
    <col min="14854" max="14854" width="6.140625" style="3" customWidth="1"/>
    <col min="14855" max="14855" width="3.28515625" style="3" customWidth="1"/>
    <col min="14856" max="14856" width="5" style="3" customWidth="1"/>
    <col min="14857" max="14857" width="3.28515625" style="3" customWidth="1"/>
    <col min="14858" max="14858" width="6.42578125" style="3" customWidth="1"/>
    <col min="14859" max="14859" width="3.28515625" style="3" customWidth="1"/>
    <col min="14860" max="14860" width="5" style="3" customWidth="1"/>
    <col min="14861" max="14861" width="3.28515625" style="3" customWidth="1"/>
    <col min="14862" max="14862" width="5" style="3" customWidth="1"/>
    <col min="14863" max="14863" width="3.28515625" style="3" customWidth="1"/>
    <col min="14864" max="14864" width="5" style="3" customWidth="1"/>
    <col min="14865" max="14865" width="3.28515625" style="3" customWidth="1"/>
    <col min="14866" max="14866" width="5" style="3" customWidth="1"/>
    <col min="14867" max="14867" width="3.28515625" style="3" customWidth="1"/>
    <col min="14868" max="14868" width="5" style="3" customWidth="1"/>
    <col min="14869" max="14869" width="3.28515625" style="3" customWidth="1"/>
    <col min="14870" max="15103" width="7.7109375" style="3"/>
    <col min="15104" max="15104" width="19.140625" style="3" customWidth="1"/>
    <col min="15105" max="15105" width="23.42578125" style="3" customWidth="1"/>
    <col min="15106" max="15106" width="6.7109375" style="3" customWidth="1"/>
    <col min="15107" max="15107" width="3.28515625" style="3" customWidth="1"/>
    <col min="15108" max="15108" width="5" style="3" customWidth="1"/>
    <col min="15109" max="15109" width="3.28515625" style="3" customWidth="1"/>
    <col min="15110" max="15110" width="6.140625" style="3" customWidth="1"/>
    <col min="15111" max="15111" width="3.28515625" style="3" customWidth="1"/>
    <col min="15112" max="15112" width="5" style="3" customWidth="1"/>
    <col min="15113" max="15113" width="3.28515625" style="3" customWidth="1"/>
    <col min="15114" max="15114" width="6.42578125" style="3" customWidth="1"/>
    <col min="15115" max="15115" width="3.28515625" style="3" customWidth="1"/>
    <col min="15116" max="15116" width="5" style="3" customWidth="1"/>
    <col min="15117" max="15117" width="3.28515625" style="3" customWidth="1"/>
    <col min="15118" max="15118" width="5" style="3" customWidth="1"/>
    <col min="15119" max="15119" width="3.28515625" style="3" customWidth="1"/>
    <col min="15120" max="15120" width="5" style="3" customWidth="1"/>
    <col min="15121" max="15121" width="3.28515625" style="3" customWidth="1"/>
    <col min="15122" max="15122" width="5" style="3" customWidth="1"/>
    <col min="15123" max="15123" width="3.28515625" style="3" customWidth="1"/>
    <col min="15124" max="15124" width="5" style="3" customWidth="1"/>
    <col min="15125" max="15125" width="3.28515625" style="3" customWidth="1"/>
    <col min="15126" max="15359" width="7.7109375" style="3"/>
    <col min="15360" max="15360" width="19.140625" style="3" customWidth="1"/>
    <col min="15361" max="15361" width="23.42578125" style="3" customWidth="1"/>
    <col min="15362" max="15362" width="6.7109375" style="3" customWidth="1"/>
    <col min="15363" max="15363" width="3.28515625" style="3" customWidth="1"/>
    <col min="15364" max="15364" width="5" style="3" customWidth="1"/>
    <col min="15365" max="15365" width="3.28515625" style="3" customWidth="1"/>
    <col min="15366" max="15366" width="6.140625" style="3" customWidth="1"/>
    <col min="15367" max="15367" width="3.28515625" style="3" customWidth="1"/>
    <col min="15368" max="15368" width="5" style="3" customWidth="1"/>
    <col min="15369" max="15369" width="3.28515625" style="3" customWidth="1"/>
    <col min="15370" max="15370" width="6.42578125" style="3" customWidth="1"/>
    <col min="15371" max="15371" width="3.28515625" style="3" customWidth="1"/>
    <col min="15372" max="15372" width="5" style="3" customWidth="1"/>
    <col min="15373" max="15373" width="3.28515625" style="3" customWidth="1"/>
    <col min="15374" max="15374" width="5" style="3" customWidth="1"/>
    <col min="15375" max="15375" width="3.28515625" style="3" customWidth="1"/>
    <col min="15376" max="15376" width="5" style="3" customWidth="1"/>
    <col min="15377" max="15377" width="3.28515625" style="3" customWidth="1"/>
    <col min="15378" max="15378" width="5" style="3" customWidth="1"/>
    <col min="15379" max="15379" width="3.28515625" style="3" customWidth="1"/>
    <col min="15380" max="15380" width="5" style="3" customWidth="1"/>
    <col min="15381" max="15381" width="3.28515625" style="3" customWidth="1"/>
    <col min="15382" max="15615" width="7.7109375" style="3"/>
    <col min="15616" max="15616" width="19.140625" style="3" customWidth="1"/>
    <col min="15617" max="15617" width="23.42578125" style="3" customWidth="1"/>
    <col min="15618" max="15618" width="6.7109375" style="3" customWidth="1"/>
    <col min="15619" max="15619" width="3.28515625" style="3" customWidth="1"/>
    <col min="15620" max="15620" width="5" style="3" customWidth="1"/>
    <col min="15621" max="15621" width="3.28515625" style="3" customWidth="1"/>
    <col min="15622" max="15622" width="6.140625" style="3" customWidth="1"/>
    <col min="15623" max="15623" width="3.28515625" style="3" customWidth="1"/>
    <col min="15624" max="15624" width="5" style="3" customWidth="1"/>
    <col min="15625" max="15625" width="3.28515625" style="3" customWidth="1"/>
    <col min="15626" max="15626" width="6.42578125" style="3" customWidth="1"/>
    <col min="15627" max="15627" width="3.28515625" style="3" customWidth="1"/>
    <col min="15628" max="15628" width="5" style="3" customWidth="1"/>
    <col min="15629" max="15629" width="3.28515625" style="3" customWidth="1"/>
    <col min="15630" max="15630" width="5" style="3" customWidth="1"/>
    <col min="15631" max="15631" width="3.28515625" style="3" customWidth="1"/>
    <col min="15632" max="15632" width="5" style="3" customWidth="1"/>
    <col min="15633" max="15633" width="3.28515625" style="3" customWidth="1"/>
    <col min="15634" max="15634" width="5" style="3" customWidth="1"/>
    <col min="15635" max="15635" width="3.28515625" style="3" customWidth="1"/>
    <col min="15636" max="15636" width="5" style="3" customWidth="1"/>
    <col min="15637" max="15637" width="3.28515625" style="3" customWidth="1"/>
    <col min="15638" max="15871" width="7.7109375" style="3"/>
    <col min="15872" max="15872" width="19.140625" style="3" customWidth="1"/>
    <col min="15873" max="15873" width="23.42578125" style="3" customWidth="1"/>
    <col min="15874" max="15874" width="6.7109375" style="3" customWidth="1"/>
    <col min="15875" max="15875" width="3.28515625" style="3" customWidth="1"/>
    <col min="15876" max="15876" width="5" style="3" customWidth="1"/>
    <col min="15877" max="15877" width="3.28515625" style="3" customWidth="1"/>
    <col min="15878" max="15878" width="6.140625" style="3" customWidth="1"/>
    <col min="15879" max="15879" width="3.28515625" style="3" customWidth="1"/>
    <col min="15880" max="15880" width="5" style="3" customWidth="1"/>
    <col min="15881" max="15881" width="3.28515625" style="3" customWidth="1"/>
    <col min="15882" max="15882" width="6.42578125" style="3" customWidth="1"/>
    <col min="15883" max="15883" width="3.28515625" style="3" customWidth="1"/>
    <col min="15884" max="15884" width="5" style="3" customWidth="1"/>
    <col min="15885" max="15885" width="3.28515625" style="3" customWidth="1"/>
    <col min="15886" max="15886" width="5" style="3" customWidth="1"/>
    <col min="15887" max="15887" width="3.28515625" style="3" customWidth="1"/>
    <col min="15888" max="15888" width="5" style="3" customWidth="1"/>
    <col min="15889" max="15889" width="3.28515625" style="3" customWidth="1"/>
    <col min="15890" max="15890" width="5" style="3" customWidth="1"/>
    <col min="15891" max="15891" width="3.28515625" style="3" customWidth="1"/>
    <col min="15892" max="15892" width="5" style="3" customWidth="1"/>
    <col min="15893" max="15893" width="3.28515625" style="3" customWidth="1"/>
    <col min="15894" max="16127" width="7.7109375" style="3"/>
    <col min="16128" max="16128" width="19.140625" style="3" customWidth="1"/>
    <col min="16129" max="16129" width="23.42578125" style="3" customWidth="1"/>
    <col min="16130" max="16130" width="6.7109375" style="3" customWidth="1"/>
    <col min="16131" max="16131" width="3.28515625" style="3" customWidth="1"/>
    <col min="16132" max="16132" width="5" style="3" customWidth="1"/>
    <col min="16133" max="16133" width="3.28515625" style="3" customWidth="1"/>
    <col min="16134" max="16134" width="6.140625" style="3" customWidth="1"/>
    <col min="16135" max="16135" width="3.28515625" style="3" customWidth="1"/>
    <col min="16136" max="16136" width="5" style="3" customWidth="1"/>
    <col min="16137" max="16137" width="3.28515625" style="3" customWidth="1"/>
    <col min="16138" max="16138" width="6.42578125" style="3" customWidth="1"/>
    <col min="16139" max="16139" width="3.28515625" style="3" customWidth="1"/>
    <col min="16140" max="16140" width="5" style="3" customWidth="1"/>
    <col min="16141" max="16141" width="3.28515625" style="3" customWidth="1"/>
    <col min="16142" max="16142" width="5" style="3" customWidth="1"/>
    <col min="16143" max="16143" width="3.28515625" style="3" customWidth="1"/>
    <col min="16144" max="16144" width="5" style="3" customWidth="1"/>
    <col min="16145" max="16145" width="3.28515625" style="3" customWidth="1"/>
    <col min="16146" max="16146" width="5" style="3" customWidth="1"/>
    <col min="16147" max="16147" width="3.28515625" style="3" customWidth="1"/>
    <col min="16148" max="16148" width="5" style="3" customWidth="1"/>
    <col min="16149" max="16149" width="3.28515625" style="3" customWidth="1"/>
    <col min="16150" max="16384" width="7.7109375" style="3"/>
  </cols>
  <sheetData>
    <row r="1" spans="1:29" ht="33" customHeight="1">
      <c r="A1" s="580" t="s">
        <v>657</v>
      </c>
      <c r="B1" s="580"/>
      <c r="C1" s="580"/>
      <c r="D1" s="580"/>
      <c r="E1" s="580"/>
      <c r="F1" s="580"/>
      <c r="G1" s="580"/>
      <c r="H1" s="580"/>
      <c r="I1" s="580"/>
      <c r="J1" s="580"/>
      <c r="K1" s="580"/>
      <c r="L1" s="580"/>
      <c r="M1" s="580"/>
      <c r="N1" s="580"/>
      <c r="O1" s="580"/>
      <c r="P1" s="580"/>
      <c r="Q1" s="580"/>
      <c r="R1" s="580"/>
      <c r="S1" s="580"/>
      <c r="T1" s="580"/>
      <c r="U1" s="580"/>
      <c r="V1" s="580"/>
    </row>
    <row r="2" spans="1:29" ht="33" customHeight="1">
      <c r="A2" s="581" t="s">
        <v>658</v>
      </c>
      <c r="B2" s="581"/>
      <c r="C2" s="581"/>
      <c r="D2" s="581"/>
      <c r="E2" s="581"/>
      <c r="F2" s="581"/>
      <c r="G2" s="581"/>
      <c r="H2" s="581"/>
      <c r="I2" s="581"/>
      <c r="J2" s="581"/>
      <c r="K2" s="581"/>
      <c r="L2" s="581"/>
      <c r="M2" s="581"/>
      <c r="N2" s="581"/>
      <c r="O2" s="581"/>
      <c r="P2" s="581"/>
      <c r="Q2" s="581"/>
      <c r="R2" s="581"/>
      <c r="S2" s="581"/>
      <c r="T2" s="581"/>
      <c r="U2" s="581"/>
      <c r="V2" s="581"/>
    </row>
    <row r="3" spans="1:29" ht="33" customHeight="1">
      <c r="A3" s="489" t="s">
        <v>694</v>
      </c>
      <c r="B3" s="586" t="s">
        <v>695</v>
      </c>
      <c r="C3" s="570"/>
      <c r="D3" s="570"/>
      <c r="E3" s="570"/>
      <c r="F3" s="570"/>
      <c r="G3" s="570"/>
      <c r="H3" s="570"/>
      <c r="I3" s="570"/>
      <c r="J3" s="570"/>
      <c r="K3" s="570"/>
      <c r="L3" s="570"/>
      <c r="M3" s="570"/>
      <c r="N3" s="570"/>
      <c r="O3" s="570"/>
      <c r="P3" s="570"/>
      <c r="Q3" s="570"/>
      <c r="R3" s="570"/>
      <c r="S3" s="570"/>
      <c r="T3" s="570"/>
      <c r="U3" s="570"/>
      <c r="V3" s="570"/>
    </row>
    <row r="4" spans="1:29" ht="27" customHeight="1">
      <c r="A4" s="591" t="s">
        <v>72</v>
      </c>
      <c r="B4" s="202" t="s">
        <v>669</v>
      </c>
      <c r="C4" s="203"/>
      <c r="D4" s="203"/>
      <c r="E4" s="203"/>
      <c r="F4" s="203"/>
      <c r="G4" s="203"/>
      <c r="H4" s="203"/>
      <c r="I4" s="203"/>
      <c r="J4" s="203"/>
      <c r="K4" s="203"/>
      <c r="L4" s="203"/>
      <c r="M4" s="203"/>
      <c r="N4" s="203"/>
      <c r="O4" s="203"/>
      <c r="P4" s="203"/>
      <c r="Q4" s="203"/>
      <c r="R4" s="203"/>
      <c r="S4" s="203"/>
      <c r="T4" s="203"/>
      <c r="U4" s="203" t="s">
        <v>18</v>
      </c>
      <c r="V4" s="591" t="s">
        <v>70</v>
      </c>
    </row>
    <row r="5" spans="1:29" ht="30.75" customHeight="1">
      <c r="A5" s="592"/>
      <c r="B5" s="587" t="s">
        <v>577</v>
      </c>
      <c r="C5" s="588"/>
      <c r="D5" s="588"/>
      <c r="E5" s="589"/>
      <c r="F5" s="590" t="s">
        <v>578</v>
      </c>
      <c r="G5" s="590"/>
      <c r="H5" s="590"/>
      <c r="I5" s="590"/>
      <c r="J5" s="590" t="s">
        <v>670</v>
      </c>
      <c r="K5" s="590"/>
      <c r="L5" s="590"/>
      <c r="M5" s="587"/>
      <c r="N5" s="590" t="s">
        <v>858</v>
      </c>
      <c r="O5" s="590"/>
      <c r="P5" s="590"/>
      <c r="Q5" s="587"/>
      <c r="R5" s="590" t="s">
        <v>1180</v>
      </c>
      <c r="S5" s="590"/>
      <c r="T5" s="590"/>
      <c r="U5" s="587"/>
      <c r="V5" s="592"/>
    </row>
    <row r="6" spans="1:29" ht="81.75" customHeight="1">
      <c r="A6" s="593"/>
      <c r="B6" s="85" t="s">
        <v>17</v>
      </c>
      <c r="C6" s="85" t="s">
        <v>16</v>
      </c>
      <c r="D6" s="85" t="s">
        <v>58</v>
      </c>
      <c r="E6" s="85" t="s">
        <v>15</v>
      </c>
      <c r="F6" s="85" t="s">
        <v>17</v>
      </c>
      <c r="G6" s="85" t="s">
        <v>16</v>
      </c>
      <c r="H6" s="85" t="s">
        <v>58</v>
      </c>
      <c r="I6" s="85" t="s">
        <v>15</v>
      </c>
      <c r="J6" s="85" t="s">
        <v>17</v>
      </c>
      <c r="K6" s="85" t="s">
        <v>16</v>
      </c>
      <c r="L6" s="85" t="s">
        <v>58</v>
      </c>
      <c r="M6" s="204" t="s">
        <v>15</v>
      </c>
      <c r="N6" s="85" t="s">
        <v>17</v>
      </c>
      <c r="O6" s="85" t="s">
        <v>16</v>
      </c>
      <c r="P6" s="85" t="s">
        <v>58</v>
      </c>
      <c r="Q6" s="204" t="s">
        <v>15</v>
      </c>
      <c r="R6" s="85" t="s">
        <v>17</v>
      </c>
      <c r="S6" s="85" t="s">
        <v>16</v>
      </c>
      <c r="T6" s="85" t="s">
        <v>58</v>
      </c>
      <c r="U6" s="204" t="s">
        <v>15</v>
      </c>
      <c r="V6" s="593"/>
    </row>
    <row r="7" spans="1:29" ht="33" customHeight="1">
      <c r="A7" s="84" t="s">
        <v>14</v>
      </c>
      <c r="B7" s="578">
        <v>286</v>
      </c>
      <c r="C7" s="579"/>
      <c r="D7" s="578">
        <v>44665</v>
      </c>
      <c r="E7" s="579"/>
      <c r="F7" s="573">
        <v>287</v>
      </c>
      <c r="G7" s="573"/>
      <c r="H7" s="573">
        <v>45180</v>
      </c>
      <c r="I7" s="573"/>
      <c r="J7" s="573">
        <v>287</v>
      </c>
      <c r="K7" s="573"/>
      <c r="L7" s="573">
        <v>45330</v>
      </c>
      <c r="M7" s="573"/>
      <c r="N7" s="573">
        <v>287</v>
      </c>
      <c r="O7" s="573"/>
      <c r="P7" s="573">
        <v>45470</v>
      </c>
      <c r="Q7" s="573"/>
      <c r="R7" s="573">
        <v>290</v>
      </c>
      <c r="S7" s="573"/>
      <c r="T7" s="573">
        <v>47305</v>
      </c>
      <c r="U7" s="573"/>
      <c r="V7" s="84" t="s">
        <v>13</v>
      </c>
      <c r="X7" s="276"/>
      <c r="AC7" s="481"/>
    </row>
    <row r="8" spans="1:29" ht="33" customHeight="1">
      <c r="A8" s="84" t="s">
        <v>12</v>
      </c>
      <c r="B8" s="584">
        <v>54</v>
      </c>
      <c r="C8" s="585"/>
      <c r="D8" s="584">
        <v>13177</v>
      </c>
      <c r="E8" s="585"/>
      <c r="F8" s="574">
        <v>56</v>
      </c>
      <c r="G8" s="574"/>
      <c r="H8" s="574">
        <v>13989</v>
      </c>
      <c r="I8" s="574"/>
      <c r="J8" s="574">
        <v>57</v>
      </c>
      <c r="K8" s="574"/>
      <c r="L8" s="574">
        <v>14005</v>
      </c>
      <c r="M8" s="574"/>
      <c r="N8" s="574">
        <v>58</v>
      </c>
      <c r="O8" s="574"/>
      <c r="P8" s="574">
        <v>15157</v>
      </c>
      <c r="Q8" s="574"/>
      <c r="R8" s="574">
        <v>59</v>
      </c>
      <c r="S8" s="574"/>
      <c r="T8" s="574">
        <v>14570</v>
      </c>
      <c r="U8" s="574"/>
      <c r="V8" s="84" t="s">
        <v>62</v>
      </c>
      <c r="X8" s="276"/>
      <c r="AC8" s="481"/>
    </row>
    <row r="9" spans="1:29" ht="33" customHeight="1">
      <c r="A9" s="84" t="s">
        <v>11</v>
      </c>
      <c r="B9" s="578">
        <v>164</v>
      </c>
      <c r="C9" s="579"/>
      <c r="D9" s="578">
        <v>19146</v>
      </c>
      <c r="E9" s="579"/>
      <c r="F9" s="573">
        <v>167</v>
      </c>
      <c r="G9" s="573"/>
      <c r="H9" s="573">
        <v>19427</v>
      </c>
      <c r="I9" s="573"/>
      <c r="J9" s="573">
        <v>159</v>
      </c>
      <c r="K9" s="573"/>
      <c r="L9" s="573">
        <v>17889</v>
      </c>
      <c r="M9" s="573"/>
      <c r="N9" s="573">
        <v>154</v>
      </c>
      <c r="O9" s="573"/>
      <c r="P9" s="573">
        <v>17813</v>
      </c>
      <c r="Q9" s="573"/>
      <c r="R9" s="573">
        <v>150</v>
      </c>
      <c r="S9" s="573"/>
      <c r="T9" s="573">
        <v>18197</v>
      </c>
      <c r="U9" s="573"/>
      <c r="V9" s="84" t="s">
        <v>61</v>
      </c>
      <c r="X9" s="276"/>
      <c r="AC9" s="481"/>
    </row>
    <row r="10" spans="1:29" ht="33" customHeight="1">
      <c r="A10" s="84" t="s">
        <v>9</v>
      </c>
      <c r="B10" s="584">
        <f>SUM(B7:C9)</f>
        <v>504</v>
      </c>
      <c r="C10" s="585"/>
      <c r="D10" s="584">
        <f>SUM(D7:E9)</f>
        <v>76988</v>
      </c>
      <c r="E10" s="585"/>
      <c r="F10" s="574">
        <f>SUM(F7:G9)</f>
        <v>510</v>
      </c>
      <c r="G10" s="574"/>
      <c r="H10" s="574">
        <f>SUM(H7:I9)</f>
        <v>78596</v>
      </c>
      <c r="I10" s="574"/>
      <c r="J10" s="574">
        <f>SUM(J7:K9)</f>
        <v>503</v>
      </c>
      <c r="K10" s="574"/>
      <c r="L10" s="574">
        <f>SUM(L7:M9)</f>
        <v>77224</v>
      </c>
      <c r="M10" s="574"/>
      <c r="N10" s="574">
        <f>SUM(N7:O9)</f>
        <v>499</v>
      </c>
      <c r="O10" s="574"/>
      <c r="P10" s="574">
        <f>SUM(P7:Q9)</f>
        <v>78440</v>
      </c>
      <c r="Q10" s="574"/>
      <c r="R10" s="574">
        <f>SUM(R7:S9)</f>
        <v>499</v>
      </c>
      <c r="S10" s="574"/>
      <c r="T10" s="574">
        <f>SUM(T7:U9)</f>
        <v>80072</v>
      </c>
      <c r="U10" s="574"/>
      <c r="V10" s="84" t="s">
        <v>8</v>
      </c>
      <c r="X10" s="276"/>
      <c r="AC10" s="481"/>
    </row>
    <row r="11" spans="1:29" ht="33" customHeight="1">
      <c r="A11" s="84" t="s">
        <v>582</v>
      </c>
      <c r="B11" s="582"/>
      <c r="C11" s="583"/>
      <c r="D11" s="575">
        <v>25.7</v>
      </c>
      <c r="E11" s="576"/>
      <c r="F11" s="577"/>
      <c r="G11" s="577"/>
      <c r="H11" s="575">
        <v>24.9</v>
      </c>
      <c r="I11" s="576"/>
      <c r="J11" s="577"/>
      <c r="K11" s="577"/>
      <c r="L11" s="575">
        <v>25</v>
      </c>
      <c r="M11" s="576"/>
      <c r="N11" s="577"/>
      <c r="O11" s="577"/>
      <c r="P11" s="575">
        <v>24.3</v>
      </c>
      <c r="Q11" s="576"/>
      <c r="R11" s="577"/>
      <c r="S11" s="577"/>
      <c r="T11" s="575">
        <v>24</v>
      </c>
      <c r="U11" s="576"/>
      <c r="V11" s="84" t="s">
        <v>583</v>
      </c>
      <c r="AC11" s="24"/>
    </row>
    <row r="12" spans="1:29" ht="15">
      <c r="A12" s="25"/>
      <c r="V12" s="26"/>
    </row>
    <row r="13" spans="1:29" ht="15.75">
      <c r="A13" s="8"/>
    </row>
    <row r="17" spans="15:15">
      <c r="O17" s="339"/>
    </row>
  </sheetData>
  <mergeCells count="60">
    <mergeCell ref="F11:G11"/>
    <mergeCell ref="H7:I7"/>
    <mergeCell ref="H8:I8"/>
    <mergeCell ref="H9:I9"/>
    <mergeCell ref="H10:I10"/>
    <mergeCell ref="H11:I11"/>
    <mergeCell ref="A4:A6"/>
    <mergeCell ref="F5:I5"/>
    <mergeCell ref="F7:G7"/>
    <mergeCell ref="F8:G8"/>
    <mergeCell ref="F9:G9"/>
    <mergeCell ref="D9:E9"/>
    <mergeCell ref="B9:C9"/>
    <mergeCell ref="D8:E8"/>
    <mergeCell ref="B8:C8"/>
    <mergeCell ref="B3:V3"/>
    <mergeCell ref="B5:E5"/>
    <mergeCell ref="N5:Q5"/>
    <mergeCell ref="V4:V6"/>
    <mergeCell ref="J5:M5"/>
    <mergeCell ref="R5:U5"/>
    <mergeCell ref="A1:V1"/>
    <mergeCell ref="A2:V2"/>
    <mergeCell ref="B11:C11"/>
    <mergeCell ref="D11:E11"/>
    <mergeCell ref="N11:O11"/>
    <mergeCell ref="P11:Q11"/>
    <mergeCell ref="N10:O10"/>
    <mergeCell ref="P8:Q8"/>
    <mergeCell ref="P9:Q9"/>
    <mergeCell ref="N8:O8"/>
    <mergeCell ref="N9:O9"/>
    <mergeCell ref="P10:Q10"/>
    <mergeCell ref="D10:E10"/>
    <mergeCell ref="B10:C10"/>
    <mergeCell ref="F10:G10"/>
    <mergeCell ref="J8:K8"/>
    <mergeCell ref="L8:M8"/>
    <mergeCell ref="N7:O7"/>
    <mergeCell ref="P7:Q7"/>
    <mergeCell ref="B7:C7"/>
    <mergeCell ref="D7:E7"/>
    <mergeCell ref="J7:K7"/>
    <mergeCell ref="L7:M7"/>
    <mergeCell ref="J9:K9"/>
    <mergeCell ref="L9:M9"/>
    <mergeCell ref="J10:K10"/>
    <mergeCell ref="L10:M10"/>
    <mergeCell ref="J11:K11"/>
    <mergeCell ref="L11:M11"/>
    <mergeCell ref="R7:S7"/>
    <mergeCell ref="R8:S8"/>
    <mergeCell ref="R9:S9"/>
    <mergeCell ref="R10:S10"/>
    <mergeCell ref="R11:S11"/>
    <mergeCell ref="T7:U7"/>
    <mergeCell ref="T8:U8"/>
    <mergeCell ref="T9:U9"/>
    <mergeCell ref="T10:U10"/>
    <mergeCell ref="T11:U11"/>
  </mergeCells>
  <printOptions horizontalCentered="1" verticalCentered="1"/>
  <pageMargins left="0.59055118110236227" right="0.59055118110236227" top="0.98425196850393704" bottom="0.98425196850393704" header="0.51181102362204722" footer="0.51181102362204722"/>
  <pageSetup paperSize="9" scale="6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58"/>
  <sheetViews>
    <sheetView rightToLeft="1" topLeftCell="A125" zoomScaleNormal="100" workbookViewId="0">
      <selection activeCell="A133" sqref="A133:P133"/>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17" ht="50.25" customHeight="1">
      <c r="A1" s="625" t="s">
        <v>1216</v>
      </c>
      <c r="B1" s="626"/>
      <c r="C1" s="626"/>
      <c r="D1" s="626"/>
      <c r="E1" s="626"/>
      <c r="F1" s="626"/>
      <c r="G1" s="626"/>
      <c r="H1" s="626"/>
      <c r="I1" s="626"/>
      <c r="J1" s="626"/>
      <c r="K1" s="626"/>
      <c r="L1" s="626"/>
      <c r="M1" s="626"/>
      <c r="N1" s="626"/>
      <c r="O1" s="626"/>
      <c r="P1" s="627"/>
    </row>
    <row r="2" spans="1:17" ht="47.25" customHeight="1">
      <c r="A2" s="628" t="s">
        <v>1217</v>
      </c>
      <c r="B2" s="629"/>
      <c r="C2" s="629"/>
      <c r="D2" s="629"/>
      <c r="E2" s="629"/>
      <c r="F2" s="629"/>
      <c r="G2" s="629"/>
      <c r="H2" s="629"/>
      <c r="I2" s="629"/>
      <c r="J2" s="629"/>
      <c r="K2" s="629"/>
      <c r="L2" s="629"/>
      <c r="M2" s="629"/>
      <c r="N2" s="629"/>
      <c r="O2" s="629"/>
      <c r="P2" s="630"/>
    </row>
    <row r="3" spans="1:17" ht="39" customHeight="1">
      <c r="A3" s="778" t="s">
        <v>1560</v>
      </c>
      <c r="B3" s="569"/>
      <c r="C3" s="569"/>
      <c r="D3" s="569"/>
      <c r="E3" s="569"/>
      <c r="F3" s="569"/>
      <c r="G3" s="595"/>
      <c r="H3" s="614" t="s">
        <v>1561</v>
      </c>
      <c r="I3" s="614"/>
      <c r="J3" s="614"/>
      <c r="K3" s="614"/>
      <c r="L3" s="614"/>
      <c r="M3" s="614"/>
      <c r="N3" s="614"/>
      <c r="O3" s="614"/>
      <c r="P3" s="779"/>
    </row>
    <row r="4" spans="1:17" ht="39" customHeight="1">
      <c r="A4" s="633" t="s">
        <v>232</v>
      </c>
      <c r="B4" s="633" t="s">
        <v>677</v>
      </c>
      <c r="C4" s="636" t="s">
        <v>57</v>
      </c>
      <c r="D4" s="636"/>
      <c r="E4" s="636" t="s">
        <v>56</v>
      </c>
      <c r="F4" s="636" t="s">
        <v>585</v>
      </c>
      <c r="G4" s="636"/>
      <c r="H4" s="636" t="s">
        <v>162</v>
      </c>
      <c r="I4" s="636" t="s">
        <v>55</v>
      </c>
      <c r="J4" s="636"/>
      <c r="K4" s="636" t="s">
        <v>54</v>
      </c>
      <c r="L4" s="636" t="s">
        <v>53</v>
      </c>
      <c r="M4" s="636"/>
      <c r="N4" s="636" t="s">
        <v>161</v>
      </c>
      <c r="O4" s="636" t="s">
        <v>678</v>
      </c>
      <c r="P4" s="636" t="s">
        <v>597</v>
      </c>
      <c r="Q4" s="175"/>
    </row>
    <row r="5" spans="1:17" ht="39" customHeight="1">
      <c r="A5" s="634"/>
      <c r="B5" s="634"/>
      <c r="C5" s="636" t="s">
        <v>56</v>
      </c>
      <c r="D5" s="636"/>
      <c r="E5" s="636"/>
      <c r="F5" s="636" t="s">
        <v>808</v>
      </c>
      <c r="G5" s="636"/>
      <c r="H5" s="636"/>
      <c r="I5" s="636" t="s">
        <v>54</v>
      </c>
      <c r="J5" s="636"/>
      <c r="K5" s="636"/>
      <c r="L5" s="636" t="s">
        <v>161</v>
      </c>
      <c r="M5" s="636"/>
      <c r="N5" s="636"/>
      <c r="O5" s="636"/>
      <c r="P5" s="636"/>
      <c r="Q5" s="175"/>
    </row>
    <row r="6" spans="1:17" ht="39" customHeight="1">
      <c r="A6" s="634"/>
      <c r="B6" s="634"/>
      <c r="C6" s="95" t="s">
        <v>188</v>
      </c>
      <c r="D6" s="95" t="s">
        <v>189</v>
      </c>
      <c r="E6" s="95" t="s">
        <v>9</v>
      </c>
      <c r="F6" s="95" t="s">
        <v>188</v>
      </c>
      <c r="G6" s="95" t="s">
        <v>189</v>
      </c>
      <c r="H6" s="95" t="s">
        <v>9</v>
      </c>
      <c r="I6" s="95" t="s">
        <v>188</v>
      </c>
      <c r="J6" s="95" t="s">
        <v>189</v>
      </c>
      <c r="K6" s="95" t="s">
        <v>9</v>
      </c>
      <c r="L6" s="95" t="s">
        <v>188</v>
      </c>
      <c r="M6" s="95" t="s">
        <v>189</v>
      </c>
      <c r="N6" s="95" t="s">
        <v>9</v>
      </c>
      <c r="O6" s="636"/>
      <c r="P6" s="636"/>
      <c r="Q6" s="175"/>
    </row>
    <row r="7" spans="1:17" ht="39" customHeight="1">
      <c r="A7" s="635"/>
      <c r="B7" s="635"/>
      <c r="C7" s="95" t="s">
        <v>186</v>
      </c>
      <c r="D7" s="95" t="s">
        <v>187</v>
      </c>
      <c r="E7" s="95" t="s">
        <v>8</v>
      </c>
      <c r="F7" s="95" t="s">
        <v>186</v>
      </c>
      <c r="G7" s="95" t="s">
        <v>187</v>
      </c>
      <c r="H7" s="95" t="s">
        <v>8</v>
      </c>
      <c r="I7" s="95" t="s">
        <v>186</v>
      </c>
      <c r="J7" s="95" t="s">
        <v>187</v>
      </c>
      <c r="K7" s="95" t="s">
        <v>8</v>
      </c>
      <c r="L7" s="95" t="s">
        <v>186</v>
      </c>
      <c r="M7" s="95" t="s">
        <v>187</v>
      </c>
      <c r="N7" s="95" t="s">
        <v>8</v>
      </c>
      <c r="O7" s="636"/>
      <c r="P7" s="636"/>
      <c r="Q7" s="175"/>
    </row>
    <row r="8" spans="1:17" s="94" customFormat="1" ht="39" customHeight="1">
      <c r="A8" s="624" t="s">
        <v>688</v>
      </c>
      <c r="B8" s="95" t="s">
        <v>383</v>
      </c>
      <c r="C8" s="82">
        <v>100</v>
      </c>
      <c r="D8" s="82">
        <v>51</v>
      </c>
      <c r="E8" s="82">
        <f>C8+D8</f>
        <v>151</v>
      </c>
      <c r="F8" s="82">
        <v>36</v>
      </c>
      <c r="G8" s="82">
        <v>7</v>
      </c>
      <c r="H8" s="82">
        <f>F8+G8</f>
        <v>43</v>
      </c>
      <c r="I8" s="82">
        <v>82</v>
      </c>
      <c r="J8" s="82">
        <v>2</v>
      </c>
      <c r="K8" s="82">
        <f>I8+J8</f>
        <v>84</v>
      </c>
      <c r="L8" s="82">
        <v>10</v>
      </c>
      <c r="M8" s="82">
        <v>12</v>
      </c>
      <c r="N8" s="82">
        <f>L8+M8</f>
        <v>22</v>
      </c>
      <c r="O8" s="95" t="s">
        <v>601</v>
      </c>
      <c r="P8" s="624" t="s">
        <v>689</v>
      </c>
    </row>
    <row r="9" spans="1:17" s="94" customFormat="1" ht="39" customHeight="1">
      <c r="A9" s="624"/>
      <c r="B9" s="95" t="s">
        <v>382</v>
      </c>
      <c r="C9" s="82">
        <v>63</v>
      </c>
      <c r="D9" s="82">
        <v>66</v>
      </c>
      <c r="E9" s="82">
        <f>C9+D9</f>
        <v>129</v>
      </c>
      <c r="F9" s="82">
        <v>22</v>
      </c>
      <c r="G9" s="82">
        <v>7</v>
      </c>
      <c r="H9" s="82">
        <f>F9+G9</f>
        <v>29</v>
      </c>
      <c r="I9" s="82">
        <v>89</v>
      </c>
      <c r="J9" s="82">
        <v>1</v>
      </c>
      <c r="K9" s="82">
        <f>I9+J9</f>
        <v>90</v>
      </c>
      <c r="L9" s="82">
        <v>6</v>
      </c>
      <c r="M9" s="82">
        <v>11</v>
      </c>
      <c r="N9" s="82">
        <f>L9+M9</f>
        <v>17</v>
      </c>
      <c r="O9" s="95" t="s">
        <v>602</v>
      </c>
      <c r="P9" s="624"/>
    </row>
    <row r="10" spans="1:17" s="94" customFormat="1" ht="39" customHeight="1">
      <c r="A10" s="624"/>
      <c r="B10" s="95" t="s">
        <v>9</v>
      </c>
      <c r="C10" s="79">
        <f>C8+C9</f>
        <v>163</v>
      </c>
      <c r="D10" s="79">
        <f t="shared" ref="D10:N10" si="0">D8+D9</f>
        <v>117</v>
      </c>
      <c r="E10" s="79">
        <f t="shared" si="0"/>
        <v>280</v>
      </c>
      <c r="F10" s="79">
        <f t="shared" si="0"/>
        <v>58</v>
      </c>
      <c r="G10" s="79">
        <f t="shared" si="0"/>
        <v>14</v>
      </c>
      <c r="H10" s="79">
        <f t="shared" si="0"/>
        <v>72</v>
      </c>
      <c r="I10" s="79">
        <f t="shared" si="0"/>
        <v>171</v>
      </c>
      <c r="J10" s="79">
        <f t="shared" si="0"/>
        <v>3</v>
      </c>
      <c r="K10" s="79">
        <f t="shared" si="0"/>
        <v>174</v>
      </c>
      <c r="L10" s="79">
        <f t="shared" si="0"/>
        <v>16</v>
      </c>
      <c r="M10" s="79">
        <f t="shared" si="0"/>
        <v>23</v>
      </c>
      <c r="N10" s="79">
        <f t="shared" si="0"/>
        <v>39</v>
      </c>
      <c r="O10" s="95" t="s">
        <v>8</v>
      </c>
      <c r="P10" s="624"/>
    </row>
    <row r="11" spans="1:17" s="94" customFormat="1" ht="39" customHeight="1">
      <c r="A11" s="624" t="s">
        <v>142</v>
      </c>
      <c r="B11" s="95" t="s">
        <v>383</v>
      </c>
      <c r="C11" s="82">
        <v>155</v>
      </c>
      <c r="D11" s="82">
        <v>0</v>
      </c>
      <c r="E11" s="82">
        <f>C11+D11</f>
        <v>155</v>
      </c>
      <c r="F11" s="82">
        <v>134</v>
      </c>
      <c r="G11" s="82">
        <v>0</v>
      </c>
      <c r="H11" s="82">
        <f>F11+G11</f>
        <v>134</v>
      </c>
      <c r="I11" s="82">
        <v>106</v>
      </c>
      <c r="J11" s="82">
        <v>0</v>
      </c>
      <c r="K11" s="82">
        <f>I11+J11</f>
        <v>106</v>
      </c>
      <c r="L11" s="82">
        <v>66</v>
      </c>
      <c r="M11" s="82">
        <v>1</v>
      </c>
      <c r="N11" s="82">
        <f>L11+M11</f>
        <v>67</v>
      </c>
      <c r="O11" s="95" t="s">
        <v>601</v>
      </c>
      <c r="P11" s="624" t="s">
        <v>591</v>
      </c>
    </row>
    <row r="12" spans="1:17" s="94" customFormat="1" ht="39" customHeight="1">
      <c r="A12" s="624"/>
      <c r="B12" s="95" t="s">
        <v>382</v>
      </c>
      <c r="C12" s="82">
        <v>76</v>
      </c>
      <c r="D12" s="82">
        <v>0</v>
      </c>
      <c r="E12" s="82">
        <f>C12+D12</f>
        <v>76</v>
      </c>
      <c r="F12" s="82">
        <v>54</v>
      </c>
      <c r="G12" s="82">
        <v>0</v>
      </c>
      <c r="H12" s="82">
        <f>F12+G12</f>
        <v>54</v>
      </c>
      <c r="I12" s="82">
        <v>66</v>
      </c>
      <c r="J12" s="82">
        <v>0</v>
      </c>
      <c r="K12" s="82">
        <f>I12+J12</f>
        <v>66</v>
      </c>
      <c r="L12" s="82">
        <v>27</v>
      </c>
      <c r="M12" s="82">
        <v>0</v>
      </c>
      <c r="N12" s="82">
        <f>L12+M12</f>
        <v>27</v>
      </c>
      <c r="O12" s="95" t="s">
        <v>602</v>
      </c>
      <c r="P12" s="624"/>
    </row>
    <row r="13" spans="1:17" s="94" customFormat="1" ht="39" customHeight="1">
      <c r="A13" s="624"/>
      <c r="B13" s="95" t="s">
        <v>9</v>
      </c>
      <c r="C13" s="79">
        <f>C11+C12</f>
        <v>231</v>
      </c>
      <c r="D13" s="79">
        <f t="shared" ref="D13:N13" si="1">D11+D12</f>
        <v>0</v>
      </c>
      <c r="E13" s="79">
        <f t="shared" si="1"/>
        <v>231</v>
      </c>
      <c r="F13" s="79">
        <f t="shared" si="1"/>
        <v>188</v>
      </c>
      <c r="G13" s="79">
        <f t="shared" si="1"/>
        <v>0</v>
      </c>
      <c r="H13" s="79">
        <f t="shared" si="1"/>
        <v>188</v>
      </c>
      <c r="I13" s="79">
        <f t="shared" si="1"/>
        <v>172</v>
      </c>
      <c r="J13" s="79">
        <f t="shared" si="1"/>
        <v>0</v>
      </c>
      <c r="K13" s="79">
        <f t="shared" si="1"/>
        <v>172</v>
      </c>
      <c r="L13" s="79">
        <f t="shared" si="1"/>
        <v>93</v>
      </c>
      <c r="M13" s="79">
        <f t="shared" si="1"/>
        <v>1</v>
      </c>
      <c r="N13" s="79">
        <f t="shared" si="1"/>
        <v>94</v>
      </c>
      <c r="O13" s="95" t="s">
        <v>8</v>
      </c>
      <c r="P13" s="624"/>
    </row>
    <row r="14" spans="1:17" s="94" customFormat="1" ht="39" customHeight="1">
      <c r="A14" s="624" t="s">
        <v>122</v>
      </c>
      <c r="B14" s="95" t="s">
        <v>383</v>
      </c>
      <c r="C14" s="82">
        <v>3</v>
      </c>
      <c r="D14" s="82">
        <v>1</v>
      </c>
      <c r="E14" s="82">
        <f>C14+D14</f>
        <v>4</v>
      </c>
      <c r="F14" s="82">
        <v>4</v>
      </c>
      <c r="G14" s="82">
        <v>0</v>
      </c>
      <c r="H14" s="82">
        <f>F14+G14</f>
        <v>4</v>
      </c>
      <c r="I14" s="82">
        <v>0</v>
      </c>
      <c r="J14" s="82">
        <v>0</v>
      </c>
      <c r="K14" s="82">
        <f>I14+J14</f>
        <v>0</v>
      </c>
      <c r="L14" s="82">
        <v>1</v>
      </c>
      <c r="M14" s="82">
        <v>0</v>
      </c>
      <c r="N14" s="82">
        <f>L14+M14</f>
        <v>1</v>
      </c>
      <c r="O14" s="95" t="s">
        <v>601</v>
      </c>
      <c r="P14" s="624" t="s">
        <v>690</v>
      </c>
    </row>
    <row r="15" spans="1:17" s="94" customFormat="1" ht="39" customHeight="1">
      <c r="A15" s="624"/>
      <c r="B15" s="95" t="s">
        <v>382</v>
      </c>
      <c r="C15" s="82">
        <v>7</v>
      </c>
      <c r="D15" s="82">
        <v>10</v>
      </c>
      <c r="E15" s="82">
        <f>C15+D15</f>
        <v>17</v>
      </c>
      <c r="F15" s="82">
        <v>4</v>
      </c>
      <c r="G15" s="82">
        <v>0</v>
      </c>
      <c r="H15" s="82">
        <f>F15+G15</f>
        <v>4</v>
      </c>
      <c r="I15" s="82">
        <v>0</v>
      </c>
      <c r="J15" s="82">
        <v>0</v>
      </c>
      <c r="K15" s="82">
        <f>I15+J15</f>
        <v>0</v>
      </c>
      <c r="L15" s="82">
        <v>2</v>
      </c>
      <c r="M15" s="82">
        <v>1</v>
      </c>
      <c r="N15" s="82">
        <f>L15+M15</f>
        <v>3</v>
      </c>
      <c r="O15" s="95" t="s">
        <v>602</v>
      </c>
      <c r="P15" s="624"/>
    </row>
    <row r="16" spans="1:17" s="94" customFormat="1" ht="39" customHeight="1">
      <c r="A16" s="624"/>
      <c r="B16" s="95" t="s">
        <v>9</v>
      </c>
      <c r="C16" s="79">
        <f>C14+C15</f>
        <v>10</v>
      </c>
      <c r="D16" s="79">
        <f t="shared" ref="D16:N16" si="2">D14+D15</f>
        <v>11</v>
      </c>
      <c r="E16" s="79">
        <f t="shared" si="2"/>
        <v>21</v>
      </c>
      <c r="F16" s="79">
        <f t="shared" si="2"/>
        <v>8</v>
      </c>
      <c r="G16" s="79">
        <f t="shared" si="2"/>
        <v>0</v>
      </c>
      <c r="H16" s="79">
        <f t="shared" si="2"/>
        <v>8</v>
      </c>
      <c r="I16" s="79">
        <f t="shared" si="2"/>
        <v>0</v>
      </c>
      <c r="J16" s="79">
        <f t="shared" si="2"/>
        <v>0</v>
      </c>
      <c r="K16" s="79">
        <f t="shared" si="2"/>
        <v>0</v>
      </c>
      <c r="L16" s="79">
        <f t="shared" si="2"/>
        <v>3</v>
      </c>
      <c r="M16" s="79">
        <f t="shared" si="2"/>
        <v>1</v>
      </c>
      <c r="N16" s="79">
        <f t="shared" si="2"/>
        <v>4</v>
      </c>
      <c r="O16" s="95" t="s">
        <v>8</v>
      </c>
      <c r="P16" s="624"/>
    </row>
    <row r="17" spans="1:17" ht="39" customHeight="1">
      <c r="A17" s="624" t="s">
        <v>101</v>
      </c>
      <c r="B17" s="95" t="s">
        <v>383</v>
      </c>
      <c r="C17" s="82">
        <v>6</v>
      </c>
      <c r="D17" s="82">
        <v>16</v>
      </c>
      <c r="E17" s="82">
        <f>C17+D17</f>
        <v>22</v>
      </c>
      <c r="F17" s="82">
        <v>6</v>
      </c>
      <c r="G17" s="82">
        <v>1</v>
      </c>
      <c r="H17" s="82">
        <f>F17+G17</f>
        <v>7</v>
      </c>
      <c r="I17" s="82">
        <v>2</v>
      </c>
      <c r="J17" s="82">
        <v>1</v>
      </c>
      <c r="K17" s="82">
        <f>I17+J17</f>
        <v>3</v>
      </c>
      <c r="L17" s="82">
        <v>3</v>
      </c>
      <c r="M17" s="82">
        <v>1</v>
      </c>
      <c r="N17" s="82">
        <f>L17+M17</f>
        <v>4</v>
      </c>
      <c r="O17" s="95" t="s">
        <v>601</v>
      </c>
      <c r="P17" s="624" t="s">
        <v>100</v>
      </c>
    </row>
    <row r="18" spans="1:17" ht="39" customHeight="1">
      <c r="A18" s="624"/>
      <c r="B18" s="95" t="s">
        <v>382</v>
      </c>
      <c r="C18" s="82">
        <v>8</v>
      </c>
      <c r="D18" s="82">
        <v>25</v>
      </c>
      <c r="E18" s="82">
        <f>C18+D18</f>
        <v>33</v>
      </c>
      <c r="F18" s="82">
        <v>8</v>
      </c>
      <c r="G18" s="82">
        <v>3</v>
      </c>
      <c r="H18" s="82">
        <f>F18+G18</f>
        <v>11</v>
      </c>
      <c r="I18" s="82">
        <v>5</v>
      </c>
      <c r="J18" s="82">
        <v>1</v>
      </c>
      <c r="K18" s="82">
        <f>I18+J18</f>
        <v>6</v>
      </c>
      <c r="L18" s="82">
        <v>0</v>
      </c>
      <c r="M18" s="82">
        <v>1</v>
      </c>
      <c r="N18" s="82">
        <f>L18+M18</f>
        <v>1</v>
      </c>
      <c r="O18" s="95" t="s">
        <v>602</v>
      </c>
      <c r="P18" s="624"/>
    </row>
    <row r="19" spans="1:17" ht="39" customHeight="1">
      <c r="A19" s="624"/>
      <c r="B19" s="95" t="s">
        <v>9</v>
      </c>
      <c r="C19" s="79">
        <f>C17+C18</f>
        <v>14</v>
      </c>
      <c r="D19" s="79">
        <f t="shared" ref="D19:N19" si="3">D17+D18</f>
        <v>41</v>
      </c>
      <c r="E19" s="79">
        <f t="shared" si="3"/>
        <v>55</v>
      </c>
      <c r="F19" s="79">
        <f t="shared" si="3"/>
        <v>14</v>
      </c>
      <c r="G19" s="79">
        <f t="shared" si="3"/>
        <v>4</v>
      </c>
      <c r="H19" s="79">
        <f t="shared" si="3"/>
        <v>18</v>
      </c>
      <c r="I19" s="79">
        <f t="shared" si="3"/>
        <v>7</v>
      </c>
      <c r="J19" s="79">
        <f t="shared" si="3"/>
        <v>2</v>
      </c>
      <c r="K19" s="79">
        <f t="shared" si="3"/>
        <v>9</v>
      </c>
      <c r="L19" s="79">
        <f t="shared" si="3"/>
        <v>3</v>
      </c>
      <c r="M19" s="79">
        <f t="shared" si="3"/>
        <v>2</v>
      </c>
      <c r="N19" s="79">
        <f t="shared" si="3"/>
        <v>5</v>
      </c>
      <c r="O19" s="95" t="s">
        <v>8</v>
      </c>
      <c r="P19" s="624"/>
    </row>
    <row r="20" spans="1:17" ht="39" customHeight="1">
      <c r="A20" s="624" t="s">
        <v>95</v>
      </c>
      <c r="B20" s="95" t="s">
        <v>383</v>
      </c>
      <c r="C20" s="82">
        <v>230</v>
      </c>
      <c r="D20" s="82">
        <v>169</v>
      </c>
      <c r="E20" s="82">
        <f>C20+D20</f>
        <v>399</v>
      </c>
      <c r="F20" s="82">
        <v>138</v>
      </c>
      <c r="G20" s="82">
        <v>13</v>
      </c>
      <c r="H20" s="82">
        <f>F20+G20</f>
        <v>151</v>
      </c>
      <c r="I20" s="82">
        <v>147</v>
      </c>
      <c r="J20" s="82">
        <v>3</v>
      </c>
      <c r="K20" s="82">
        <f>I20+J20</f>
        <v>150</v>
      </c>
      <c r="L20" s="82">
        <v>78</v>
      </c>
      <c r="M20" s="82">
        <v>37</v>
      </c>
      <c r="N20" s="82">
        <f>L20+M20</f>
        <v>115</v>
      </c>
      <c r="O20" s="95" t="s">
        <v>601</v>
      </c>
      <c r="P20" s="624" t="s">
        <v>304</v>
      </c>
    </row>
    <row r="21" spans="1:17" ht="39" customHeight="1">
      <c r="A21" s="624"/>
      <c r="B21" s="95" t="s">
        <v>382</v>
      </c>
      <c r="C21" s="82">
        <v>193</v>
      </c>
      <c r="D21" s="82">
        <v>280</v>
      </c>
      <c r="E21" s="82">
        <f>C21+D21</f>
        <v>473</v>
      </c>
      <c r="F21" s="82">
        <v>151</v>
      </c>
      <c r="G21" s="82">
        <v>7</v>
      </c>
      <c r="H21" s="82">
        <f>F21+G21</f>
        <v>158</v>
      </c>
      <c r="I21" s="82">
        <v>211</v>
      </c>
      <c r="J21" s="82">
        <v>8</v>
      </c>
      <c r="K21" s="82">
        <f>I21+J21</f>
        <v>219</v>
      </c>
      <c r="L21" s="82">
        <v>37</v>
      </c>
      <c r="M21" s="82">
        <v>46</v>
      </c>
      <c r="N21" s="82">
        <f>L21+M21</f>
        <v>83</v>
      </c>
      <c r="O21" s="95" t="s">
        <v>602</v>
      </c>
      <c r="P21" s="624"/>
    </row>
    <row r="22" spans="1:17" ht="39" customHeight="1">
      <c r="A22" s="624"/>
      <c r="B22" s="95" t="s">
        <v>9</v>
      </c>
      <c r="C22" s="79">
        <f>C20+C21</f>
        <v>423</v>
      </c>
      <c r="D22" s="79">
        <f t="shared" ref="D22:N22" si="4">D20+D21</f>
        <v>449</v>
      </c>
      <c r="E22" s="79">
        <f t="shared" si="4"/>
        <v>872</v>
      </c>
      <c r="F22" s="79">
        <f t="shared" si="4"/>
        <v>289</v>
      </c>
      <c r="G22" s="79">
        <f t="shared" si="4"/>
        <v>20</v>
      </c>
      <c r="H22" s="79">
        <f t="shared" si="4"/>
        <v>309</v>
      </c>
      <c r="I22" s="79">
        <f t="shared" si="4"/>
        <v>358</v>
      </c>
      <c r="J22" s="79">
        <f t="shared" si="4"/>
        <v>11</v>
      </c>
      <c r="K22" s="79">
        <f t="shared" si="4"/>
        <v>369</v>
      </c>
      <c r="L22" s="79">
        <f t="shared" si="4"/>
        <v>115</v>
      </c>
      <c r="M22" s="79">
        <f t="shared" si="4"/>
        <v>83</v>
      </c>
      <c r="N22" s="79">
        <f t="shared" si="4"/>
        <v>198</v>
      </c>
      <c r="O22" s="95" t="s">
        <v>8</v>
      </c>
      <c r="P22" s="624"/>
    </row>
    <row r="23" spans="1:17" ht="39" customHeight="1">
      <c r="A23" s="624" t="s">
        <v>691</v>
      </c>
      <c r="B23" s="95" t="s">
        <v>383</v>
      </c>
      <c r="C23" s="82">
        <v>90</v>
      </c>
      <c r="D23" s="82">
        <v>147</v>
      </c>
      <c r="E23" s="82">
        <f>C23+D23</f>
        <v>237</v>
      </c>
      <c r="F23" s="82">
        <v>103</v>
      </c>
      <c r="G23" s="82">
        <v>8</v>
      </c>
      <c r="H23" s="82">
        <f>F23+G23</f>
        <v>111</v>
      </c>
      <c r="I23" s="82">
        <v>40</v>
      </c>
      <c r="J23" s="82">
        <v>0</v>
      </c>
      <c r="K23" s="82">
        <f>I23+J23</f>
        <v>40</v>
      </c>
      <c r="L23" s="82">
        <v>38</v>
      </c>
      <c r="M23" s="82">
        <v>75</v>
      </c>
      <c r="N23" s="82">
        <f>L23+M23</f>
        <v>113</v>
      </c>
      <c r="O23" s="95" t="s">
        <v>601</v>
      </c>
      <c r="P23" s="624" t="s">
        <v>75</v>
      </c>
    </row>
    <row r="24" spans="1:17" ht="39" customHeight="1">
      <c r="A24" s="624"/>
      <c r="B24" s="95" t="s">
        <v>382</v>
      </c>
      <c r="C24" s="82">
        <v>20</v>
      </c>
      <c r="D24" s="82">
        <v>68</v>
      </c>
      <c r="E24" s="82">
        <f>C24+D24</f>
        <v>88</v>
      </c>
      <c r="F24" s="82">
        <v>50</v>
      </c>
      <c r="G24" s="82">
        <v>12</v>
      </c>
      <c r="H24" s="82">
        <f>F24+G24</f>
        <v>62</v>
      </c>
      <c r="I24" s="82">
        <v>36</v>
      </c>
      <c r="J24" s="82">
        <v>1</v>
      </c>
      <c r="K24" s="82">
        <f>I24+J24</f>
        <v>37</v>
      </c>
      <c r="L24" s="82">
        <v>15</v>
      </c>
      <c r="M24" s="82">
        <v>47</v>
      </c>
      <c r="N24" s="82">
        <f>L24+M24</f>
        <v>62</v>
      </c>
      <c r="O24" s="95" t="s">
        <v>602</v>
      </c>
      <c r="P24" s="624"/>
    </row>
    <row r="25" spans="1:17" ht="39" customHeight="1">
      <c r="A25" s="624"/>
      <c r="B25" s="95" t="s">
        <v>9</v>
      </c>
      <c r="C25" s="79">
        <f>C23+C24</f>
        <v>110</v>
      </c>
      <c r="D25" s="79">
        <f t="shared" ref="D25:N25" si="5">D23+D24</f>
        <v>215</v>
      </c>
      <c r="E25" s="79">
        <f t="shared" si="5"/>
        <v>325</v>
      </c>
      <c r="F25" s="79">
        <f t="shared" si="5"/>
        <v>153</v>
      </c>
      <c r="G25" s="79">
        <f t="shared" si="5"/>
        <v>20</v>
      </c>
      <c r="H25" s="79">
        <f t="shared" si="5"/>
        <v>173</v>
      </c>
      <c r="I25" s="79">
        <f t="shared" si="5"/>
        <v>76</v>
      </c>
      <c r="J25" s="79">
        <f t="shared" si="5"/>
        <v>1</v>
      </c>
      <c r="K25" s="79">
        <f t="shared" si="5"/>
        <v>77</v>
      </c>
      <c r="L25" s="79">
        <f t="shared" si="5"/>
        <v>53</v>
      </c>
      <c r="M25" s="79">
        <f t="shared" si="5"/>
        <v>122</v>
      </c>
      <c r="N25" s="79">
        <f t="shared" si="5"/>
        <v>175</v>
      </c>
      <c r="O25" s="95" t="s">
        <v>8</v>
      </c>
      <c r="P25" s="624"/>
    </row>
    <row r="26" spans="1:17" ht="39" customHeight="1">
      <c r="A26" s="624" t="s">
        <v>9</v>
      </c>
      <c r="B26" s="95" t="s">
        <v>383</v>
      </c>
      <c r="C26" s="82">
        <f>C8+C11+C14+C17+C20+C23</f>
        <v>584</v>
      </c>
      <c r="D26" s="82">
        <f>D8+D11+D14+D17+D20+D23</f>
        <v>384</v>
      </c>
      <c r="E26" s="82">
        <f>C26+D26</f>
        <v>968</v>
      </c>
      <c r="F26" s="82">
        <f>F8+F11+F14+F17+F20+F23</f>
        <v>421</v>
      </c>
      <c r="G26" s="82">
        <f>G8+G11+G14+G17+G20+G23</f>
        <v>29</v>
      </c>
      <c r="H26" s="82">
        <f>F26+G26</f>
        <v>450</v>
      </c>
      <c r="I26" s="82">
        <f>I8+I11+I14+I17+I20+I23</f>
        <v>377</v>
      </c>
      <c r="J26" s="82">
        <f>J8+J11+J14+J17+J20+J23</f>
        <v>6</v>
      </c>
      <c r="K26" s="82">
        <f>I26+J26</f>
        <v>383</v>
      </c>
      <c r="L26" s="82">
        <f>L8+L11+L14+L17+L20+L23</f>
        <v>196</v>
      </c>
      <c r="M26" s="82">
        <f>M8+M11+M14+M17+M20+M23</f>
        <v>126</v>
      </c>
      <c r="N26" s="82">
        <f>L26+M26</f>
        <v>322</v>
      </c>
      <c r="O26" s="95" t="s">
        <v>601</v>
      </c>
      <c r="P26" s="624" t="s">
        <v>8</v>
      </c>
    </row>
    <row r="27" spans="1:17" ht="39" customHeight="1">
      <c r="A27" s="624"/>
      <c r="B27" s="95" t="s">
        <v>382</v>
      </c>
      <c r="C27" s="82">
        <f>C9+C12+C15+C18+C21+C24</f>
        <v>367</v>
      </c>
      <c r="D27" s="82">
        <f>D9+D12+D15+D18+D21+D24</f>
        <v>449</v>
      </c>
      <c r="E27" s="82">
        <f>C27+D27</f>
        <v>816</v>
      </c>
      <c r="F27" s="82">
        <f>F9+F12+F15+F18+F21+F24</f>
        <v>289</v>
      </c>
      <c r="G27" s="82">
        <f>G9+G12+G15+G18+G21+G24</f>
        <v>29</v>
      </c>
      <c r="H27" s="82">
        <f>F27+G27</f>
        <v>318</v>
      </c>
      <c r="I27" s="82">
        <f>I9+I12+I15+I18+I21+I24</f>
        <v>407</v>
      </c>
      <c r="J27" s="82">
        <f>J9+J12+J15+J18+J21+J24</f>
        <v>11</v>
      </c>
      <c r="K27" s="82">
        <f>I27+J27</f>
        <v>418</v>
      </c>
      <c r="L27" s="82">
        <f>L9+L12+L15+L18+L21+L24</f>
        <v>87</v>
      </c>
      <c r="M27" s="82">
        <f>M9+M12+M15+M18+M21+M24</f>
        <v>106</v>
      </c>
      <c r="N27" s="82">
        <f>L27+M27</f>
        <v>193</v>
      </c>
      <c r="O27" s="95" t="s">
        <v>602</v>
      </c>
      <c r="P27" s="624"/>
    </row>
    <row r="28" spans="1:17" ht="39" customHeight="1">
      <c r="A28" s="624"/>
      <c r="B28" s="95" t="s">
        <v>9</v>
      </c>
      <c r="C28" s="79">
        <f>C26+C27</f>
        <v>951</v>
      </c>
      <c r="D28" s="79">
        <f t="shared" ref="D28:N28" si="6">D26+D27</f>
        <v>833</v>
      </c>
      <c r="E28" s="79">
        <f t="shared" si="6"/>
        <v>1784</v>
      </c>
      <c r="F28" s="79">
        <f t="shared" si="6"/>
        <v>710</v>
      </c>
      <c r="G28" s="79">
        <f t="shared" si="6"/>
        <v>58</v>
      </c>
      <c r="H28" s="79">
        <f t="shared" si="6"/>
        <v>768</v>
      </c>
      <c r="I28" s="79">
        <f t="shared" si="6"/>
        <v>784</v>
      </c>
      <c r="J28" s="79">
        <f t="shared" si="6"/>
        <v>17</v>
      </c>
      <c r="K28" s="79">
        <f t="shared" si="6"/>
        <v>801</v>
      </c>
      <c r="L28" s="79">
        <f t="shared" si="6"/>
        <v>283</v>
      </c>
      <c r="M28" s="79">
        <f t="shared" si="6"/>
        <v>232</v>
      </c>
      <c r="N28" s="79">
        <f t="shared" si="6"/>
        <v>515</v>
      </c>
      <c r="O28" s="95" t="s">
        <v>8</v>
      </c>
      <c r="P28" s="624"/>
    </row>
    <row r="29" spans="1:17" ht="39" customHeight="1">
      <c r="A29" s="778" t="s">
        <v>1560</v>
      </c>
      <c r="B29" s="569"/>
      <c r="C29" s="569"/>
      <c r="D29" s="569"/>
      <c r="E29" s="569"/>
      <c r="F29" s="569"/>
      <c r="G29" s="595"/>
      <c r="H29" s="614" t="s">
        <v>1561</v>
      </c>
      <c r="I29" s="614"/>
      <c r="J29" s="614"/>
      <c r="K29" s="614"/>
      <c r="L29" s="614"/>
      <c r="M29" s="614"/>
      <c r="N29" s="614"/>
      <c r="O29" s="614"/>
      <c r="P29" s="779"/>
    </row>
    <row r="30" spans="1:17" ht="39" customHeight="1">
      <c r="A30" s="633" t="s">
        <v>232</v>
      </c>
      <c r="B30" s="633" t="s">
        <v>677</v>
      </c>
      <c r="C30" s="636" t="s">
        <v>51</v>
      </c>
      <c r="D30" s="636"/>
      <c r="E30" s="636" t="s">
        <v>50</v>
      </c>
      <c r="F30" s="636" t="s">
        <v>49</v>
      </c>
      <c r="G30" s="636"/>
      <c r="H30" s="636" t="s">
        <v>48</v>
      </c>
      <c r="I30" s="636" t="s">
        <v>47</v>
      </c>
      <c r="J30" s="636"/>
      <c r="K30" s="636" t="s">
        <v>46</v>
      </c>
      <c r="L30" s="636" t="s">
        <v>45</v>
      </c>
      <c r="M30" s="636"/>
      <c r="N30" s="636" t="s">
        <v>298</v>
      </c>
      <c r="O30" s="636" t="s">
        <v>678</v>
      </c>
      <c r="P30" s="636" t="s">
        <v>597</v>
      </c>
      <c r="Q30" s="175"/>
    </row>
    <row r="31" spans="1:17" ht="39" customHeight="1">
      <c r="A31" s="634"/>
      <c r="B31" s="634"/>
      <c r="C31" s="636" t="s">
        <v>50</v>
      </c>
      <c r="D31" s="636"/>
      <c r="E31" s="636"/>
      <c r="F31" s="636" t="s">
        <v>48</v>
      </c>
      <c r="G31" s="636"/>
      <c r="H31" s="636"/>
      <c r="I31" s="636" t="s">
        <v>46</v>
      </c>
      <c r="J31" s="636"/>
      <c r="K31" s="636"/>
      <c r="L31" s="636" t="s">
        <v>160</v>
      </c>
      <c r="M31" s="636"/>
      <c r="N31" s="636"/>
      <c r="O31" s="636"/>
      <c r="P31" s="636"/>
      <c r="Q31" s="175"/>
    </row>
    <row r="32" spans="1:17" ht="39" customHeight="1">
      <c r="A32" s="634"/>
      <c r="B32" s="634"/>
      <c r="C32" s="95" t="s">
        <v>188</v>
      </c>
      <c r="D32" s="95" t="s">
        <v>189</v>
      </c>
      <c r="E32" s="95" t="s">
        <v>9</v>
      </c>
      <c r="F32" s="95" t="s">
        <v>188</v>
      </c>
      <c r="G32" s="95" t="s">
        <v>189</v>
      </c>
      <c r="H32" s="95" t="s">
        <v>9</v>
      </c>
      <c r="I32" s="95" t="s">
        <v>188</v>
      </c>
      <c r="J32" s="95" t="s">
        <v>189</v>
      </c>
      <c r="K32" s="95" t="s">
        <v>9</v>
      </c>
      <c r="L32" s="95" t="s">
        <v>188</v>
      </c>
      <c r="M32" s="95" t="s">
        <v>189</v>
      </c>
      <c r="N32" s="95" t="s">
        <v>9</v>
      </c>
      <c r="O32" s="636"/>
      <c r="P32" s="636"/>
      <c r="Q32" s="175"/>
    </row>
    <row r="33" spans="1:17" ht="39" customHeight="1">
      <c r="A33" s="635"/>
      <c r="B33" s="635"/>
      <c r="C33" s="95" t="s">
        <v>186</v>
      </c>
      <c r="D33" s="95" t="s">
        <v>187</v>
      </c>
      <c r="E33" s="95" t="s">
        <v>8</v>
      </c>
      <c r="F33" s="95" t="s">
        <v>186</v>
      </c>
      <c r="G33" s="95" t="s">
        <v>187</v>
      </c>
      <c r="H33" s="95" t="s">
        <v>8</v>
      </c>
      <c r="I33" s="95" t="s">
        <v>186</v>
      </c>
      <c r="J33" s="95" t="s">
        <v>187</v>
      </c>
      <c r="K33" s="95" t="s">
        <v>8</v>
      </c>
      <c r="L33" s="95" t="s">
        <v>186</v>
      </c>
      <c r="M33" s="95" t="s">
        <v>187</v>
      </c>
      <c r="N33" s="95" t="s">
        <v>8</v>
      </c>
      <c r="O33" s="636"/>
      <c r="P33" s="636"/>
      <c r="Q33" s="175"/>
    </row>
    <row r="34" spans="1:17" s="94" customFormat="1" ht="39" customHeight="1">
      <c r="A34" s="624" t="s">
        <v>688</v>
      </c>
      <c r="B34" s="95" t="s">
        <v>383</v>
      </c>
      <c r="C34" s="82">
        <v>43</v>
      </c>
      <c r="D34" s="82">
        <v>68</v>
      </c>
      <c r="E34" s="82">
        <f>C34+D34</f>
        <v>111</v>
      </c>
      <c r="F34" s="82">
        <v>28</v>
      </c>
      <c r="G34" s="82">
        <v>43</v>
      </c>
      <c r="H34" s="82">
        <f>F34+G34</f>
        <v>71</v>
      </c>
      <c r="I34" s="82">
        <v>81</v>
      </c>
      <c r="J34" s="82">
        <v>20</v>
      </c>
      <c r="K34" s="82">
        <f>I34+J34</f>
        <v>101</v>
      </c>
      <c r="L34" s="82">
        <v>110</v>
      </c>
      <c r="M34" s="82">
        <v>21</v>
      </c>
      <c r="N34" s="82">
        <f>L34+M34</f>
        <v>131</v>
      </c>
      <c r="O34" s="95" t="s">
        <v>601</v>
      </c>
      <c r="P34" s="624" t="s">
        <v>689</v>
      </c>
    </row>
    <row r="35" spans="1:17" s="94" customFormat="1" ht="39" customHeight="1">
      <c r="A35" s="624"/>
      <c r="B35" s="95" t="s">
        <v>382</v>
      </c>
      <c r="C35" s="82">
        <v>28</v>
      </c>
      <c r="D35" s="82">
        <v>64</v>
      </c>
      <c r="E35" s="82">
        <f>C35+D35</f>
        <v>92</v>
      </c>
      <c r="F35" s="82">
        <v>7</v>
      </c>
      <c r="G35" s="82">
        <v>37</v>
      </c>
      <c r="H35" s="82">
        <f>F35+G35</f>
        <v>44</v>
      </c>
      <c r="I35" s="82">
        <v>119</v>
      </c>
      <c r="J35" s="82">
        <v>17</v>
      </c>
      <c r="K35" s="82">
        <f>I35+J35</f>
        <v>136</v>
      </c>
      <c r="L35" s="82">
        <v>65</v>
      </c>
      <c r="M35" s="82">
        <v>3</v>
      </c>
      <c r="N35" s="82">
        <f>L35+M35</f>
        <v>68</v>
      </c>
      <c r="O35" s="95" t="s">
        <v>602</v>
      </c>
      <c r="P35" s="624"/>
    </row>
    <row r="36" spans="1:17" s="94" customFormat="1" ht="39" customHeight="1">
      <c r="A36" s="624"/>
      <c r="B36" s="95" t="s">
        <v>9</v>
      </c>
      <c r="C36" s="79">
        <f>C34+C35</f>
        <v>71</v>
      </c>
      <c r="D36" s="79">
        <f t="shared" ref="D36:N36" si="7">D34+D35</f>
        <v>132</v>
      </c>
      <c r="E36" s="79">
        <f t="shared" si="7"/>
        <v>203</v>
      </c>
      <c r="F36" s="79">
        <f t="shared" si="7"/>
        <v>35</v>
      </c>
      <c r="G36" s="79">
        <f t="shared" si="7"/>
        <v>80</v>
      </c>
      <c r="H36" s="79">
        <f t="shared" si="7"/>
        <v>115</v>
      </c>
      <c r="I36" s="79">
        <f t="shared" si="7"/>
        <v>200</v>
      </c>
      <c r="J36" s="79">
        <f t="shared" si="7"/>
        <v>37</v>
      </c>
      <c r="K36" s="79">
        <f t="shared" si="7"/>
        <v>237</v>
      </c>
      <c r="L36" s="79">
        <f t="shared" si="7"/>
        <v>175</v>
      </c>
      <c r="M36" s="79">
        <f t="shared" si="7"/>
        <v>24</v>
      </c>
      <c r="N36" s="79">
        <f t="shared" si="7"/>
        <v>199</v>
      </c>
      <c r="O36" s="95" t="s">
        <v>8</v>
      </c>
      <c r="P36" s="624"/>
    </row>
    <row r="37" spans="1:17" s="94" customFormat="1" ht="39" customHeight="1">
      <c r="A37" s="624" t="s">
        <v>142</v>
      </c>
      <c r="B37" s="95" t="s">
        <v>383</v>
      </c>
      <c r="C37" s="82">
        <v>147</v>
      </c>
      <c r="D37" s="82">
        <v>1</v>
      </c>
      <c r="E37" s="82">
        <f>C37+D37</f>
        <v>148</v>
      </c>
      <c r="F37" s="82">
        <v>129</v>
      </c>
      <c r="G37" s="82">
        <v>0</v>
      </c>
      <c r="H37" s="82">
        <f>F37+G37</f>
        <v>129</v>
      </c>
      <c r="I37" s="82">
        <v>47</v>
      </c>
      <c r="J37" s="82">
        <v>0</v>
      </c>
      <c r="K37" s="82">
        <f>I37+J37</f>
        <v>47</v>
      </c>
      <c r="L37" s="82">
        <v>108</v>
      </c>
      <c r="M37" s="82">
        <v>2</v>
      </c>
      <c r="N37" s="82">
        <f>L37+M37</f>
        <v>110</v>
      </c>
      <c r="O37" s="95" t="s">
        <v>601</v>
      </c>
      <c r="P37" s="624" t="s">
        <v>591</v>
      </c>
    </row>
    <row r="38" spans="1:17" s="94" customFormat="1" ht="39" customHeight="1">
      <c r="A38" s="624"/>
      <c r="B38" s="95" t="s">
        <v>382</v>
      </c>
      <c r="C38" s="82">
        <v>82</v>
      </c>
      <c r="D38" s="82">
        <v>0</v>
      </c>
      <c r="E38" s="82">
        <f>C38+D38</f>
        <v>82</v>
      </c>
      <c r="F38" s="82">
        <v>60</v>
      </c>
      <c r="G38" s="82">
        <v>0</v>
      </c>
      <c r="H38" s="82">
        <f>F38+G38</f>
        <v>60</v>
      </c>
      <c r="I38" s="82">
        <v>61</v>
      </c>
      <c r="J38" s="82">
        <v>0</v>
      </c>
      <c r="K38" s="82">
        <f>I38+J38</f>
        <v>61</v>
      </c>
      <c r="L38" s="82">
        <v>56</v>
      </c>
      <c r="M38" s="82">
        <v>1</v>
      </c>
      <c r="N38" s="82">
        <f>L38+M38</f>
        <v>57</v>
      </c>
      <c r="O38" s="95" t="s">
        <v>602</v>
      </c>
      <c r="P38" s="624"/>
    </row>
    <row r="39" spans="1:17" s="94" customFormat="1" ht="39" customHeight="1">
      <c r="A39" s="624"/>
      <c r="B39" s="95" t="s">
        <v>9</v>
      </c>
      <c r="C39" s="79">
        <f>C37+C38</f>
        <v>229</v>
      </c>
      <c r="D39" s="79">
        <f t="shared" ref="D39:N39" si="8">D37+D38</f>
        <v>1</v>
      </c>
      <c r="E39" s="79">
        <f t="shared" si="8"/>
        <v>230</v>
      </c>
      <c r="F39" s="79">
        <f t="shared" si="8"/>
        <v>189</v>
      </c>
      <c r="G39" s="79">
        <f t="shared" si="8"/>
        <v>0</v>
      </c>
      <c r="H39" s="79">
        <f t="shared" si="8"/>
        <v>189</v>
      </c>
      <c r="I39" s="79">
        <f t="shared" si="8"/>
        <v>108</v>
      </c>
      <c r="J39" s="79">
        <f t="shared" si="8"/>
        <v>0</v>
      </c>
      <c r="K39" s="79">
        <f t="shared" si="8"/>
        <v>108</v>
      </c>
      <c r="L39" s="79">
        <f t="shared" si="8"/>
        <v>164</v>
      </c>
      <c r="M39" s="79">
        <f t="shared" si="8"/>
        <v>3</v>
      </c>
      <c r="N39" s="79">
        <f t="shared" si="8"/>
        <v>167</v>
      </c>
      <c r="O39" s="95" t="s">
        <v>8</v>
      </c>
      <c r="P39" s="624"/>
    </row>
    <row r="40" spans="1:17" s="94" customFormat="1" ht="39" customHeight="1">
      <c r="A40" s="624" t="s">
        <v>122</v>
      </c>
      <c r="B40" s="95" t="s">
        <v>383</v>
      </c>
      <c r="C40" s="82">
        <v>0</v>
      </c>
      <c r="D40" s="82">
        <v>1</v>
      </c>
      <c r="E40" s="82">
        <f>C40+D40</f>
        <v>1</v>
      </c>
      <c r="F40" s="82">
        <v>3</v>
      </c>
      <c r="G40" s="82">
        <v>2</v>
      </c>
      <c r="H40" s="82">
        <f>F40+G40</f>
        <v>5</v>
      </c>
      <c r="I40" s="82">
        <v>1</v>
      </c>
      <c r="J40" s="82">
        <v>1</v>
      </c>
      <c r="K40" s="82">
        <f>I40+J40</f>
        <v>2</v>
      </c>
      <c r="L40" s="82">
        <v>3</v>
      </c>
      <c r="M40" s="82">
        <v>1</v>
      </c>
      <c r="N40" s="82">
        <f>L40+M40</f>
        <v>4</v>
      </c>
      <c r="O40" s="95" t="s">
        <v>601</v>
      </c>
      <c r="P40" s="624" t="s">
        <v>690</v>
      </c>
    </row>
    <row r="41" spans="1:17" s="94" customFormat="1" ht="39" customHeight="1">
      <c r="A41" s="624"/>
      <c r="B41" s="95" t="s">
        <v>382</v>
      </c>
      <c r="C41" s="82">
        <v>1</v>
      </c>
      <c r="D41" s="82">
        <v>6</v>
      </c>
      <c r="E41" s="82">
        <f>C41+D41</f>
        <v>7</v>
      </c>
      <c r="F41" s="82">
        <v>11</v>
      </c>
      <c r="G41" s="82">
        <v>7</v>
      </c>
      <c r="H41" s="82">
        <f>F41+G41</f>
        <v>18</v>
      </c>
      <c r="I41" s="82">
        <v>11</v>
      </c>
      <c r="J41" s="82">
        <v>1</v>
      </c>
      <c r="K41" s="82">
        <f>I41+J41</f>
        <v>12</v>
      </c>
      <c r="L41" s="82">
        <v>2</v>
      </c>
      <c r="M41" s="82">
        <v>2</v>
      </c>
      <c r="N41" s="82">
        <f>L41+M41</f>
        <v>4</v>
      </c>
      <c r="O41" s="95" t="s">
        <v>602</v>
      </c>
      <c r="P41" s="624"/>
    </row>
    <row r="42" spans="1:17" s="94" customFormat="1" ht="39" customHeight="1">
      <c r="A42" s="624"/>
      <c r="B42" s="95" t="s">
        <v>9</v>
      </c>
      <c r="C42" s="79">
        <f>C40+C41</f>
        <v>1</v>
      </c>
      <c r="D42" s="79">
        <f t="shared" ref="D42:N42" si="9">D40+D41</f>
        <v>7</v>
      </c>
      <c r="E42" s="79">
        <f t="shared" si="9"/>
        <v>8</v>
      </c>
      <c r="F42" s="79">
        <f t="shared" si="9"/>
        <v>14</v>
      </c>
      <c r="G42" s="79">
        <f t="shared" si="9"/>
        <v>9</v>
      </c>
      <c r="H42" s="79">
        <f t="shared" si="9"/>
        <v>23</v>
      </c>
      <c r="I42" s="79">
        <f t="shared" si="9"/>
        <v>12</v>
      </c>
      <c r="J42" s="79">
        <f t="shared" si="9"/>
        <v>2</v>
      </c>
      <c r="K42" s="79">
        <f t="shared" si="9"/>
        <v>14</v>
      </c>
      <c r="L42" s="79">
        <f t="shared" si="9"/>
        <v>5</v>
      </c>
      <c r="M42" s="79">
        <f t="shared" si="9"/>
        <v>3</v>
      </c>
      <c r="N42" s="79">
        <f t="shared" si="9"/>
        <v>8</v>
      </c>
      <c r="O42" s="95" t="s">
        <v>8</v>
      </c>
      <c r="P42" s="624"/>
    </row>
    <row r="43" spans="1:17" ht="39" customHeight="1">
      <c r="A43" s="624" t="s">
        <v>101</v>
      </c>
      <c r="B43" s="95" t="s">
        <v>383</v>
      </c>
      <c r="C43" s="82">
        <v>3</v>
      </c>
      <c r="D43" s="82">
        <v>5</v>
      </c>
      <c r="E43" s="82">
        <f>C43+D43</f>
        <v>8</v>
      </c>
      <c r="F43" s="82">
        <v>3</v>
      </c>
      <c r="G43" s="82">
        <v>17</v>
      </c>
      <c r="H43" s="82">
        <f>F43+G43</f>
        <v>20</v>
      </c>
      <c r="I43" s="82">
        <v>5</v>
      </c>
      <c r="J43" s="82">
        <v>3</v>
      </c>
      <c r="K43" s="82">
        <f>I43+J43</f>
        <v>8</v>
      </c>
      <c r="L43" s="82">
        <v>4</v>
      </c>
      <c r="M43" s="82">
        <v>1</v>
      </c>
      <c r="N43" s="82">
        <f>L43+M43</f>
        <v>5</v>
      </c>
      <c r="O43" s="95" t="s">
        <v>601</v>
      </c>
      <c r="P43" s="624" t="s">
        <v>100</v>
      </c>
    </row>
    <row r="44" spans="1:17" ht="39" customHeight="1">
      <c r="A44" s="624"/>
      <c r="B44" s="95" t="s">
        <v>382</v>
      </c>
      <c r="C44" s="82">
        <v>0</v>
      </c>
      <c r="D44" s="82">
        <v>7</v>
      </c>
      <c r="E44" s="82">
        <f>C44+D44</f>
        <v>7</v>
      </c>
      <c r="F44" s="82">
        <v>2</v>
      </c>
      <c r="G44" s="82">
        <v>15</v>
      </c>
      <c r="H44" s="82">
        <f>F44+G44</f>
        <v>17</v>
      </c>
      <c r="I44" s="82">
        <v>11</v>
      </c>
      <c r="J44" s="82">
        <v>5</v>
      </c>
      <c r="K44" s="82">
        <f>I44+J44</f>
        <v>16</v>
      </c>
      <c r="L44" s="82">
        <v>1</v>
      </c>
      <c r="M44" s="82">
        <v>2</v>
      </c>
      <c r="N44" s="82">
        <f>L44+M44</f>
        <v>3</v>
      </c>
      <c r="O44" s="95" t="s">
        <v>602</v>
      </c>
      <c r="P44" s="624"/>
    </row>
    <row r="45" spans="1:17" ht="39" customHeight="1">
      <c r="A45" s="624"/>
      <c r="B45" s="95" t="s">
        <v>9</v>
      </c>
      <c r="C45" s="79">
        <f>C43+C44</f>
        <v>3</v>
      </c>
      <c r="D45" s="79">
        <f t="shared" ref="D45:N45" si="10">D43+D44</f>
        <v>12</v>
      </c>
      <c r="E45" s="79">
        <f t="shared" si="10"/>
        <v>15</v>
      </c>
      <c r="F45" s="79">
        <f t="shared" si="10"/>
        <v>5</v>
      </c>
      <c r="G45" s="79">
        <f t="shared" si="10"/>
        <v>32</v>
      </c>
      <c r="H45" s="79">
        <f t="shared" si="10"/>
        <v>37</v>
      </c>
      <c r="I45" s="79">
        <f t="shared" si="10"/>
        <v>16</v>
      </c>
      <c r="J45" s="79">
        <f t="shared" si="10"/>
        <v>8</v>
      </c>
      <c r="K45" s="79">
        <f t="shared" si="10"/>
        <v>24</v>
      </c>
      <c r="L45" s="79">
        <f t="shared" si="10"/>
        <v>5</v>
      </c>
      <c r="M45" s="79">
        <f t="shared" si="10"/>
        <v>3</v>
      </c>
      <c r="N45" s="79">
        <f t="shared" si="10"/>
        <v>8</v>
      </c>
      <c r="O45" s="95" t="s">
        <v>8</v>
      </c>
      <c r="P45" s="624"/>
    </row>
    <row r="46" spans="1:17" ht="39" customHeight="1">
      <c r="A46" s="624" t="s">
        <v>95</v>
      </c>
      <c r="B46" s="95" t="s">
        <v>383</v>
      </c>
      <c r="C46" s="82">
        <v>131</v>
      </c>
      <c r="D46" s="82">
        <v>38</v>
      </c>
      <c r="E46" s="82">
        <f>C46+D46</f>
        <v>169</v>
      </c>
      <c r="F46" s="82">
        <v>49</v>
      </c>
      <c r="G46" s="82">
        <v>78</v>
      </c>
      <c r="H46" s="82">
        <f>F46+G46</f>
        <v>127</v>
      </c>
      <c r="I46" s="82">
        <v>99</v>
      </c>
      <c r="J46" s="82">
        <v>12</v>
      </c>
      <c r="K46" s="82">
        <f>I46+J46</f>
        <v>111</v>
      </c>
      <c r="L46" s="82">
        <v>89</v>
      </c>
      <c r="M46" s="82">
        <v>8</v>
      </c>
      <c r="N46" s="82">
        <f>L46+M46</f>
        <v>97</v>
      </c>
      <c r="O46" s="95" t="s">
        <v>601</v>
      </c>
      <c r="P46" s="624" t="s">
        <v>304</v>
      </c>
    </row>
    <row r="47" spans="1:17" ht="39" customHeight="1">
      <c r="A47" s="624"/>
      <c r="B47" s="95" t="s">
        <v>382</v>
      </c>
      <c r="C47" s="82">
        <v>93</v>
      </c>
      <c r="D47" s="82">
        <v>67</v>
      </c>
      <c r="E47" s="82">
        <f>C47+D47</f>
        <v>160</v>
      </c>
      <c r="F47" s="82">
        <v>34</v>
      </c>
      <c r="G47" s="82">
        <v>83</v>
      </c>
      <c r="H47" s="82">
        <f>F47+G47</f>
        <v>117</v>
      </c>
      <c r="I47" s="82">
        <v>208</v>
      </c>
      <c r="J47" s="82">
        <v>20</v>
      </c>
      <c r="K47" s="82">
        <f>I47+J47</f>
        <v>228</v>
      </c>
      <c r="L47" s="82">
        <v>90</v>
      </c>
      <c r="M47" s="82">
        <v>15</v>
      </c>
      <c r="N47" s="82">
        <f>L47+M47</f>
        <v>105</v>
      </c>
      <c r="O47" s="95" t="s">
        <v>602</v>
      </c>
      <c r="P47" s="624"/>
    </row>
    <row r="48" spans="1:17" ht="39" customHeight="1">
      <c r="A48" s="624"/>
      <c r="B48" s="95" t="s">
        <v>9</v>
      </c>
      <c r="C48" s="79">
        <f>C46+C47</f>
        <v>224</v>
      </c>
      <c r="D48" s="79">
        <f t="shared" ref="D48:N48" si="11">D46+D47</f>
        <v>105</v>
      </c>
      <c r="E48" s="79">
        <f t="shared" si="11"/>
        <v>329</v>
      </c>
      <c r="F48" s="79">
        <f t="shared" si="11"/>
        <v>83</v>
      </c>
      <c r="G48" s="79">
        <f t="shared" si="11"/>
        <v>161</v>
      </c>
      <c r="H48" s="79">
        <f t="shared" si="11"/>
        <v>244</v>
      </c>
      <c r="I48" s="79">
        <f t="shared" si="11"/>
        <v>307</v>
      </c>
      <c r="J48" s="79">
        <f t="shared" si="11"/>
        <v>32</v>
      </c>
      <c r="K48" s="79">
        <f t="shared" si="11"/>
        <v>339</v>
      </c>
      <c r="L48" s="79">
        <f t="shared" si="11"/>
        <v>179</v>
      </c>
      <c r="M48" s="79">
        <f t="shared" si="11"/>
        <v>23</v>
      </c>
      <c r="N48" s="79">
        <f t="shared" si="11"/>
        <v>202</v>
      </c>
      <c r="O48" s="95" t="s">
        <v>8</v>
      </c>
      <c r="P48" s="624"/>
    </row>
    <row r="49" spans="1:17" ht="39" customHeight="1">
      <c r="A49" s="624" t="s">
        <v>691</v>
      </c>
      <c r="B49" s="95" t="s">
        <v>383</v>
      </c>
      <c r="C49" s="82">
        <v>28</v>
      </c>
      <c r="D49" s="82">
        <v>46</v>
      </c>
      <c r="E49" s="82">
        <f>C49+D49</f>
        <v>74</v>
      </c>
      <c r="F49" s="82">
        <v>58</v>
      </c>
      <c r="G49" s="82">
        <v>48</v>
      </c>
      <c r="H49" s="82">
        <f>F49+G49</f>
        <v>106</v>
      </c>
      <c r="I49" s="82">
        <v>24</v>
      </c>
      <c r="J49" s="82">
        <v>6</v>
      </c>
      <c r="K49" s="82">
        <f>I49+J49</f>
        <v>30</v>
      </c>
      <c r="L49" s="82">
        <v>34</v>
      </c>
      <c r="M49" s="82">
        <v>9</v>
      </c>
      <c r="N49" s="82">
        <f>L49+M49</f>
        <v>43</v>
      </c>
      <c r="O49" s="95" t="s">
        <v>601</v>
      </c>
      <c r="P49" s="624" t="s">
        <v>75</v>
      </c>
    </row>
    <row r="50" spans="1:17" ht="39" customHeight="1">
      <c r="A50" s="624"/>
      <c r="B50" s="95" t="s">
        <v>382</v>
      </c>
      <c r="C50" s="82">
        <v>20</v>
      </c>
      <c r="D50" s="82">
        <v>29</v>
      </c>
      <c r="E50" s="82">
        <f>C50+D50</f>
        <v>49</v>
      </c>
      <c r="F50" s="82">
        <v>13</v>
      </c>
      <c r="G50" s="82">
        <v>25</v>
      </c>
      <c r="H50" s="82">
        <f>F50+G50</f>
        <v>38</v>
      </c>
      <c r="I50" s="82">
        <v>34</v>
      </c>
      <c r="J50" s="82">
        <v>7</v>
      </c>
      <c r="K50" s="82">
        <f>I50+J50</f>
        <v>41</v>
      </c>
      <c r="L50" s="82">
        <v>13</v>
      </c>
      <c r="M50" s="82">
        <v>0</v>
      </c>
      <c r="N50" s="82">
        <f>L50+M50</f>
        <v>13</v>
      </c>
      <c r="O50" s="95" t="s">
        <v>602</v>
      </c>
      <c r="P50" s="624"/>
    </row>
    <row r="51" spans="1:17" ht="39" customHeight="1">
      <c r="A51" s="624"/>
      <c r="B51" s="95" t="s">
        <v>9</v>
      </c>
      <c r="C51" s="79">
        <f>C49+C50</f>
        <v>48</v>
      </c>
      <c r="D51" s="79">
        <f t="shared" ref="D51:N51" si="12">D49+D50</f>
        <v>75</v>
      </c>
      <c r="E51" s="79">
        <f t="shared" si="12"/>
        <v>123</v>
      </c>
      <c r="F51" s="79">
        <f t="shared" si="12"/>
        <v>71</v>
      </c>
      <c r="G51" s="79">
        <f t="shared" si="12"/>
        <v>73</v>
      </c>
      <c r="H51" s="79">
        <f t="shared" si="12"/>
        <v>144</v>
      </c>
      <c r="I51" s="79">
        <f t="shared" si="12"/>
        <v>58</v>
      </c>
      <c r="J51" s="79">
        <f t="shared" si="12"/>
        <v>13</v>
      </c>
      <c r="K51" s="79">
        <f t="shared" si="12"/>
        <v>71</v>
      </c>
      <c r="L51" s="79">
        <f t="shared" si="12"/>
        <v>47</v>
      </c>
      <c r="M51" s="79">
        <f t="shared" si="12"/>
        <v>9</v>
      </c>
      <c r="N51" s="79">
        <f t="shared" si="12"/>
        <v>56</v>
      </c>
      <c r="O51" s="95" t="s">
        <v>8</v>
      </c>
      <c r="P51" s="624"/>
    </row>
    <row r="52" spans="1:17" ht="39" customHeight="1">
      <c r="A52" s="624" t="s">
        <v>9</v>
      </c>
      <c r="B52" s="95" t="s">
        <v>383</v>
      </c>
      <c r="C52" s="82">
        <f>C34+C37+C40+C43+C46+C49</f>
        <v>352</v>
      </c>
      <c r="D52" s="82">
        <f>D34+D37+D40+D43+D46+D49</f>
        <v>159</v>
      </c>
      <c r="E52" s="82">
        <f>C52+D52</f>
        <v>511</v>
      </c>
      <c r="F52" s="82">
        <f>F34+F37+F40+F43+F46+F49</f>
        <v>270</v>
      </c>
      <c r="G52" s="82">
        <f>G34+G37+G40+G43+G46+G49</f>
        <v>188</v>
      </c>
      <c r="H52" s="82">
        <f>F52+G52</f>
        <v>458</v>
      </c>
      <c r="I52" s="82">
        <f>I34+I37+I40+I43+I46+I49</f>
        <v>257</v>
      </c>
      <c r="J52" s="82">
        <f>J34+J37+J40+J43+J46+J49</f>
        <v>42</v>
      </c>
      <c r="K52" s="82">
        <f>I52+J52</f>
        <v>299</v>
      </c>
      <c r="L52" s="82">
        <f>L34+L37+L40+L43+L46+L49</f>
        <v>348</v>
      </c>
      <c r="M52" s="82">
        <f>M34+M37+M40+M43+M46+M49</f>
        <v>42</v>
      </c>
      <c r="N52" s="82">
        <f>L52+M52</f>
        <v>390</v>
      </c>
      <c r="O52" s="95" t="s">
        <v>601</v>
      </c>
      <c r="P52" s="624" t="s">
        <v>8</v>
      </c>
    </row>
    <row r="53" spans="1:17" ht="39" customHeight="1">
      <c r="A53" s="624"/>
      <c r="B53" s="95" t="s">
        <v>382</v>
      </c>
      <c r="C53" s="82">
        <f>C35+C38+C41+C44+C47+C50</f>
        <v>224</v>
      </c>
      <c r="D53" s="82">
        <f>D35+D38+D41+D44+D47+D50</f>
        <v>173</v>
      </c>
      <c r="E53" s="82">
        <f>C53+D53</f>
        <v>397</v>
      </c>
      <c r="F53" s="82">
        <f>F35+F38+F41+F44+F47+F50</f>
        <v>127</v>
      </c>
      <c r="G53" s="82">
        <f>G35+G38+G41+G44+G47+G50</f>
        <v>167</v>
      </c>
      <c r="H53" s="82">
        <f>F53+G53</f>
        <v>294</v>
      </c>
      <c r="I53" s="82">
        <f>I35+I38+I41+I44+I47+I50</f>
        <v>444</v>
      </c>
      <c r="J53" s="82">
        <f>J35+J38+J41+J44+J47+J50</f>
        <v>50</v>
      </c>
      <c r="K53" s="82">
        <f>I53+J53</f>
        <v>494</v>
      </c>
      <c r="L53" s="82">
        <f>L35+L38+L41+L44+L47+L50</f>
        <v>227</v>
      </c>
      <c r="M53" s="82">
        <f>M35+M38+M41+M44+M47+M50</f>
        <v>23</v>
      </c>
      <c r="N53" s="82">
        <f>L53+M53</f>
        <v>250</v>
      </c>
      <c r="O53" s="95" t="s">
        <v>602</v>
      </c>
      <c r="P53" s="624"/>
    </row>
    <row r="54" spans="1:17" ht="39" customHeight="1">
      <c r="A54" s="624"/>
      <c r="B54" s="95" t="s">
        <v>9</v>
      </c>
      <c r="C54" s="79">
        <f>C52+C53</f>
        <v>576</v>
      </c>
      <c r="D54" s="79">
        <f t="shared" ref="D54:N54" si="13">D52+D53</f>
        <v>332</v>
      </c>
      <c r="E54" s="79">
        <f t="shared" si="13"/>
        <v>908</v>
      </c>
      <c r="F54" s="79">
        <f t="shared" si="13"/>
        <v>397</v>
      </c>
      <c r="G54" s="79">
        <f t="shared" si="13"/>
        <v>355</v>
      </c>
      <c r="H54" s="79">
        <f t="shared" si="13"/>
        <v>752</v>
      </c>
      <c r="I54" s="79">
        <f t="shared" si="13"/>
        <v>701</v>
      </c>
      <c r="J54" s="79">
        <f t="shared" si="13"/>
        <v>92</v>
      </c>
      <c r="K54" s="79">
        <f t="shared" si="13"/>
        <v>793</v>
      </c>
      <c r="L54" s="79">
        <f t="shared" si="13"/>
        <v>575</v>
      </c>
      <c r="M54" s="79">
        <f t="shared" si="13"/>
        <v>65</v>
      </c>
      <c r="N54" s="79">
        <f t="shared" si="13"/>
        <v>640</v>
      </c>
      <c r="O54" s="95" t="s">
        <v>8</v>
      </c>
      <c r="P54" s="624"/>
    </row>
    <row r="55" spans="1:17" ht="39" customHeight="1">
      <c r="A55" s="778" t="s">
        <v>1560</v>
      </c>
      <c r="B55" s="569"/>
      <c r="C55" s="569"/>
      <c r="D55" s="569"/>
      <c r="E55" s="569"/>
      <c r="F55" s="569"/>
      <c r="G55" s="595"/>
      <c r="H55" s="614" t="s">
        <v>1561</v>
      </c>
      <c r="I55" s="614"/>
      <c r="J55" s="614"/>
      <c r="K55" s="614"/>
      <c r="L55" s="614"/>
      <c r="M55" s="614"/>
      <c r="N55" s="614"/>
      <c r="O55" s="614"/>
      <c r="P55" s="779"/>
    </row>
    <row r="56" spans="1:17" ht="39" customHeight="1">
      <c r="A56" s="633" t="s">
        <v>232</v>
      </c>
      <c r="B56" s="633" t="s">
        <v>677</v>
      </c>
      <c r="C56" s="636" t="s">
        <v>43</v>
      </c>
      <c r="D56" s="636"/>
      <c r="E56" s="636" t="s">
        <v>42</v>
      </c>
      <c r="F56" s="636" t="s">
        <v>41</v>
      </c>
      <c r="G56" s="636"/>
      <c r="H56" s="636" t="s">
        <v>40</v>
      </c>
      <c r="I56" s="636" t="s">
        <v>159</v>
      </c>
      <c r="J56" s="636"/>
      <c r="K56" s="636" t="s">
        <v>38</v>
      </c>
      <c r="L56" s="636" t="s">
        <v>37</v>
      </c>
      <c r="M56" s="636"/>
      <c r="N56" s="636" t="s">
        <v>36</v>
      </c>
      <c r="O56" s="636" t="s">
        <v>678</v>
      </c>
      <c r="P56" s="636" t="s">
        <v>597</v>
      </c>
      <c r="Q56" s="175"/>
    </row>
    <row r="57" spans="1:17" ht="39" customHeight="1">
      <c r="A57" s="634"/>
      <c r="B57" s="634"/>
      <c r="C57" s="636" t="s">
        <v>42</v>
      </c>
      <c r="D57" s="636"/>
      <c r="E57" s="636"/>
      <c r="F57" s="636" t="s">
        <v>40</v>
      </c>
      <c r="G57" s="636"/>
      <c r="H57" s="636"/>
      <c r="I57" s="636" t="s">
        <v>38</v>
      </c>
      <c r="J57" s="636"/>
      <c r="K57" s="636"/>
      <c r="L57" s="636" t="s">
        <v>36</v>
      </c>
      <c r="M57" s="636"/>
      <c r="N57" s="636"/>
      <c r="O57" s="636"/>
      <c r="P57" s="636"/>
      <c r="Q57" s="175"/>
    </row>
    <row r="58" spans="1:17" ht="39" customHeight="1">
      <c r="A58" s="634"/>
      <c r="B58" s="634"/>
      <c r="C58" s="95" t="s">
        <v>188</v>
      </c>
      <c r="D58" s="95" t="s">
        <v>189</v>
      </c>
      <c r="E58" s="95" t="s">
        <v>9</v>
      </c>
      <c r="F58" s="95" t="s">
        <v>188</v>
      </c>
      <c r="G58" s="95" t="s">
        <v>189</v>
      </c>
      <c r="H58" s="95" t="s">
        <v>9</v>
      </c>
      <c r="I58" s="95" t="s">
        <v>188</v>
      </c>
      <c r="J58" s="95" t="s">
        <v>189</v>
      </c>
      <c r="K58" s="95" t="s">
        <v>9</v>
      </c>
      <c r="L58" s="95" t="s">
        <v>188</v>
      </c>
      <c r="M58" s="95" t="s">
        <v>189</v>
      </c>
      <c r="N58" s="95" t="s">
        <v>9</v>
      </c>
      <c r="O58" s="636"/>
      <c r="P58" s="636"/>
      <c r="Q58" s="175"/>
    </row>
    <row r="59" spans="1:17" ht="39" customHeight="1">
      <c r="A59" s="635"/>
      <c r="B59" s="635"/>
      <c r="C59" s="95" t="s">
        <v>186</v>
      </c>
      <c r="D59" s="95" t="s">
        <v>187</v>
      </c>
      <c r="E59" s="95" t="s">
        <v>8</v>
      </c>
      <c r="F59" s="95" t="s">
        <v>186</v>
      </c>
      <c r="G59" s="95" t="s">
        <v>187</v>
      </c>
      <c r="H59" s="95" t="s">
        <v>8</v>
      </c>
      <c r="I59" s="95" t="s">
        <v>186</v>
      </c>
      <c r="J59" s="95" t="s">
        <v>187</v>
      </c>
      <c r="K59" s="95" t="s">
        <v>8</v>
      </c>
      <c r="L59" s="95" t="s">
        <v>186</v>
      </c>
      <c r="M59" s="95" t="s">
        <v>187</v>
      </c>
      <c r="N59" s="95" t="s">
        <v>8</v>
      </c>
      <c r="O59" s="636"/>
      <c r="P59" s="636"/>
      <c r="Q59" s="175"/>
    </row>
    <row r="60" spans="1:17" s="94" customFormat="1" ht="39" customHeight="1">
      <c r="A60" s="624" t="s">
        <v>688</v>
      </c>
      <c r="B60" s="95" t="s">
        <v>383</v>
      </c>
      <c r="C60" s="82">
        <v>5</v>
      </c>
      <c r="D60" s="82">
        <v>27</v>
      </c>
      <c r="E60" s="82">
        <f>C60+D60</f>
        <v>32</v>
      </c>
      <c r="F60" s="82">
        <v>127</v>
      </c>
      <c r="G60" s="82">
        <v>114</v>
      </c>
      <c r="H60" s="82">
        <f>F60+G60</f>
        <v>241</v>
      </c>
      <c r="I60" s="82">
        <v>1</v>
      </c>
      <c r="J60" s="82">
        <v>89</v>
      </c>
      <c r="K60" s="82">
        <f>I60+J60</f>
        <v>90</v>
      </c>
      <c r="L60" s="82">
        <v>4</v>
      </c>
      <c r="M60" s="82">
        <v>39</v>
      </c>
      <c r="N60" s="82">
        <f>L60+M60</f>
        <v>43</v>
      </c>
      <c r="O60" s="95" t="s">
        <v>601</v>
      </c>
      <c r="P60" s="624" t="s">
        <v>689</v>
      </c>
    </row>
    <row r="61" spans="1:17" s="94" customFormat="1" ht="39" customHeight="1">
      <c r="A61" s="624"/>
      <c r="B61" s="95" t="s">
        <v>382</v>
      </c>
      <c r="C61" s="82">
        <v>2</v>
      </c>
      <c r="D61" s="82">
        <v>15</v>
      </c>
      <c r="E61" s="82">
        <f>C61+D61</f>
        <v>17</v>
      </c>
      <c r="F61" s="82">
        <v>44</v>
      </c>
      <c r="G61" s="82">
        <v>48</v>
      </c>
      <c r="H61" s="82">
        <f>F61+G61</f>
        <v>92</v>
      </c>
      <c r="I61" s="82">
        <v>0</v>
      </c>
      <c r="J61" s="82">
        <v>34</v>
      </c>
      <c r="K61" s="82">
        <f>I61+J61</f>
        <v>34</v>
      </c>
      <c r="L61" s="82">
        <v>3</v>
      </c>
      <c r="M61" s="82">
        <v>42</v>
      </c>
      <c r="N61" s="82">
        <f>L61+M61</f>
        <v>45</v>
      </c>
      <c r="O61" s="95" t="s">
        <v>602</v>
      </c>
      <c r="P61" s="624"/>
    </row>
    <row r="62" spans="1:17" s="94" customFormat="1" ht="39" customHeight="1">
      <c r="A62" s="624"/>
      <c r="B62" s="95" t="s">
        <v>9</v>
      </c>
      <c r="C62" s="79">
        <f>C60+C61</f>
        <v>7</v>
      </c>
      <c r="D62" s="79">
        <f t="shared" ref="D62:N62" si="14">D60+D61</f>
        <v>42</v>
      </c>
      <c r="E62" s="79">
        <f t="shared" si="14"/>
        <v>49</v>
      </c>
      <c r="F62" s="79">
        <f t="shared" si="14"/>
        <v>171</v>
      </c>
      <c r="G62" s="79">
        <f t="shared" si="14"/>
        <v>162</v>
      </c>
      <c r="H62" s="79">
        <f t="shared" si="14"/>
        <v>333</v>
      </c>
      <c r="I62" s="79">
        <f t="shared" si="14"/>
        <v>1</v>
      </c>
      <c r="J62" s="79">
        <f t="shared" si="14"/>
        <v>123</v>
      </c>
      <c r="K62" s="79">
        <f t="shared" si="14"/>
        <v>124</v>
      </c>
      <c r="L62" s="79">
        <f t="shared" si="14"/>
        <v>7</v>
      </c>
      <c r="M62" s="79">
        <f t="shared" si="14"/>
        <v>81</v>
      </c>
      <c r="N62" s="79">
        <f t="shared" si="14"/>
        <v>88</v>
      </c>
      <c r="O62" s="95" t="s">
        <v>8</v>
      </c>
      <c r="P62" s="624"/>
    </row>
    <row r="63" spans="1:17" s="94" customFormat="1" ht="39" customHeight="1">
      <c r="A63" s="624" t="s">
        <v>142</v>
      </c>
      <c r="B63" s="95" t="s">
        <v>383</v>
      </c>
      <c r="C63" s="82">
        <v>21</v>
      </c>
      <c r="D63" s="82">
        <v>5</v>
      </c>
      <c r="E63" s="82">
        <f>C63+D63</f>
        <v>26</v>
      </c>
      <c r="F63" s="82">
        <v>135</v>
      </c>
      <c r="G63" s="82">
        <v>0</v>
      </c>
      <c r="H63" s="82">
        <f>F63+G63</f>
        <v>135</v>
      </c>
      <c r="I63" s="82">
        <v>17</v>
      </c>
      <c r="J63" s="82">
        <v>0</v>
      </c>
      <c r="K63" s="82">
        <f>I63+J63</f>
        <v>17</v>
      </c>
      <c r="L63" s="82">
        <v>33</v>
      </c>
      <c r="M63" s="82">
        <v>0</v>
      </c>
      <c r="N63" s="82">
        <f>L63+M63</f>
        <v>33</v>
      </c>
      <c r="O63" s="95" t="s">
        <v>601</v>
      </c>
      <c r="P63" s="624" t="s">
        <v>591</v>
      </c>
    </row>
    <row r="64" spans="1:17" s="94" customFormat="1" ht="39" customHeight="1">
      <c r="A64" s="624"/>
      <c r="B64" s="95" t="s">
        <v>382</v>
      </c>
      <c r="C64" s="82">
        <v>5</v>
      </c>
      <c r="D64" s="82">
        <v>4</v>
      </c>
      <c r="E64" s="82">
        <f>C64+D64</f>
        <v>9</v>
      </c>
      <c r="F64" s="82">
        <v>32</v>
      </c>
      <c r="G64" s="82">
        <v>0</v>
      </c>
      <c r="H64" s="82">
        <f>F64+G64</f>
        <v>32</v>
      </c>
      <c r="I64" s="82">
        <v>46</v>
      </c>
      <c r="J64" s="82">
        <v>0</v>
      </c>
      <c r="K64" s="82">
        <f>I64+J64</f>
        <v>46</v>
      </c>
      <c r="L64" s="82">
        <v>62</v>
      </c>
      <c r="M64" s="82">
        <v>0</v>
      </c>
      <c r="N64" s="82">
        <f>L64+M64</f>
        <v>62</v>
      </c>
      <c r="O64" s="95" t="s">
        <v>602</v>
      </c>
      <c r="P64" s="624"/>
    </row>
    <row r="65" spans="1:16" s="94" customFormat="1" ht="39" customHeight="1">
      <c r="A65" s="624"/>
      <c r="B65" s="95" t="s">
        <v>9</v>
      </c>
      <c r="C65" s="79">
        <f>C63+C64</f>
        <v>26</v>
      </c>
      <c r="D65" s="79">
        <f t="shared" ref="D65:N65" si="15">D63+D64</f>
        <v>9</v>
      </c>
      <c r="E65" s="79">
        <f t="shared" si="15"/>
        <v>35</v>
      </c>
      <c r="F65" s="79">
        <f t="shared" si="15"/>
        <v>167</v>
      </c>
      <c r="G65" s="79">
        <f t="shared" si="15"/>
        <v>0</v>
      </c>
      <c r="H65" s="79">
        <f t="shared" si="15"/>
        <v>167</v>
      </c>
      <c r="I65" s="79">
        <f t="shared" si="15"/>
        <v>63</v>
      </c>
      <c r="J65" s="79">
        <f t="shared" si="15"/>
        <v>0</v>
      </c>
      <c r="K65" s="79">
        <f t="shared" si="15"/>
        <v>63</v>
      </c>
      <c r="L65" s="79">
        <f t="shared" si="15"/>
        <v>95</v>
      </c>
      <c r="M65" s="79">
        <f t="shared" si="15"/>
        <v>0</v>
      </c>
      <c r="N65" s="79">
        <f t="shared" si="15"/>
        <v>95</v>
      </c>
      <c r="O65" s="95" t="s">
        <v>8</v>
      </c>
      <c r="P65" s="624"/>
    </row>
    <row r="66" spans="1:16" s="94" customFormat="1" ht="39" customHeight="1">
      <c r="A66" s="624" t="s">
        <v>122</v>
      </c>
      <c r="B66" s="95" t="s">
        <v>383</v>
      </c>
      <c r="C66" s="82">
        <v>0</v>
      </c>
      <c r="D66" s="82">
        <v>0</v>
      </c>
      <c r="E66" s="82">
        <f>C66+D66</f>
        <v>0</v>
      </c>
      <c r="F66" s="82">
        <v>3</v>
      </c>
      <c r="G66" s="82">
        <v>1</v>
      </c>
      <c r="H66" s="82">
        <f>F66+G66</f>
        <v>4</v>
      </c>
      <c r="I66" s="82">
        <v>0</v>
      </c>
      <c r="J66" s="82">
        <v>2</v>
      </c>
      <c r="K66" s="82">
        <f>I66+J66</f>
        <v>2</v>
      </c>
      <c r="L66" s="82">
        <v>0</v>
      </c>
      <c r="M66" s="82">
        <v>0</v>
      </c>
      <c r="N66" s="82">
        <f>L66+M66</f>
        <v>0</v>
      </c>
      <c r="O66" s="95" t="s">
        <v>601</v>
      </c>
      <c r="P66" s="624" t="s">
        <v>690</v>
      </c>
    </row>
    <row r="67" spans="1:16" s="94" customFormat="1" ht="39" customHeight="1">
      <c r="A67" s="624"/>
      <c r="B67" s="95" t="s">
        <v>382</v>
      </c>
      <c r="C67" s="82">
        <v>0</v>
      </c>
      <c r="D67" s="82">
        <v>2</v>
      </c>
      <c r="E67" s="82">
        <f>C67+D67</f>
        <v>2</v>
      </c>
      <c r="F67" s="82">
        <v>2</v>
      </c>
      <c r="G67" s="82">
        <v>2</v>
      </c>
      <c r="H67" s="82">
        <f>F67+G67</f>
        <v>4</v>
      </c>
      <c r="I67" s="82">
        <v>0</v>
      </c>
      <c r="J67" s="82">
        <v>8</v>
      </c>
      <c r="K67" s="82">
        <f>I67+J67</f>
        <v>8</v>
      </c>
      <c r="L67" s="82">
        <v>1</v>
      </c>
      <c r="M67" s="82">
        <v>3</v>
      </c>
      <c r="N67" s="82">
        <f>L67+M67</f>
        <v>4</v>
      </c>
      <c r="O67" s="95" t="s">
        <v>602</v>
      </c>
      <c r="P67" s="624"/>
    </row>
    <row r="68" spans="1:16" s="94" customFormat="1" ht="39" customHeight="1">
      <c r="A68" s="624"/>
      <c r="B68" s="95" t="s">
        <v>9</v>
      </c>
      <c r="C68" s="79">
        <f>C66+C67</f>
        <v>0</v>
      </c>
      <c r="D68" s="79">
        <f t="shared" ref="D68:N68" si="16">D66+D67</f>
        <v>2</v>
      </c>
      <c r="E68" s="79">
        <f t="shared" si="16"/>
        <v>2</v>
      </c>
      <c r="F68" s="79">
        <f t="shared" si="16"/>
        <v>5</v>
      </c>
      <c r="G68" s="79">
        <f t="shared" si="16"/>
        <v>3</v>
      </c>
      <c r="H68" s="79">
        <f t="shared" si="16"/>
        <v>8</v>
      </c>
      <c r="I68" s="79">
        <f t="shared" si="16"/>
        <v>0</v>
      </c>
      <c r="J68" s="79">
        <f t="shared" si="16"/>
        <v>10</v>
      </c>
      <c r="K68" s="79">
        <f t="shared" si="16"/>
        <v>10</v>
      </c>
      <c r="L68" s="79">
        <f t="shared" si="16"/>
        <v>1</v>
      </c>
      <c r="M68" s="79">
        <f t="shared" si="16"/>
        <v>3</v>
      </c>
      <c r="N68" s="79">
        <f t="shared" si="16"/>
        <v>4</v>
      </c>
      <c r="O68" s="95" t="s">
        <v>8</v>
      </c>
      <c r="P68" s="624"/>
    </row>
    <row r="69" spans="1:16" ht="39" customHeight="1">
      <c r="A69" s="624" t="s">
        <v>101</v>
      </c>
      <c r="B69" s="95" t="s">
        <v>383</v>
      </c>
      <c r="C69" s="82">
        <v>0</v>
      </c>
      <c r="D69" s="82">
        <v>0</v>
      </c>
      <c r="E69" s="82">
        <f>C69+D69</f>
        <v>0</v>
      </c>
      <c r="F69" s="82">
        <v>3</v>
      </c>
      <c r="G69" s="82">
        <v>21</v>
      </c>
      <c r="H69" s="82">
        <f>F69+G69</f>
        <v>24</v>
      </c>
      <c r="I69" s="82">
        <v>0</v>
      </c>
      <c r="J69" s="82">
        <v>9</v>
      </c>
      <c r="K69" s="82">
        <f>I69+J69</f>
        <v>9</v>
      </c>
      <c r="L69" s="82">
        <v>0</v>
      </c>
      <c r="M69" s="82">
        <v>2</v>
      </c>
      <c r="N69" s="82">
        <f>L69+M69</f>
        <v>2</v>
      </c>
      <c r="O69" s="95" t="s">
        <v>601</v>
      </c>
      <c r="P69" s="624" t="s">
        <v>100</v>
      </c>
    </row>
    <row r="70" spans="1:16" ht="39" customHeight="1">
      <c r="A70" s="624"/>
      <c r="B70" s="95" t="s">
        <v>382</v>
      </c>
      <c r="C70" s="82">
        <v>0</v>
      </c>
      <c r="D70" s="82">
        <v>2</v>
      </c>
      <c r="E70" s="82">
        <f>C70+D70</f>
        <v>2</v>
      </c>
      <c r="F70" s="82">
        <v>3</v>
      </c>
      <c r="G70" s="82">
        <v>16</v>
      </c>
      <c r="H70" s="82">
        <f>F70+G70</f>
        <v>19</v>
      </c>
      <c r="I70" s="82">
        <v>0</v>
      </c>
      <c r="J70" s="82">
        <v>4</v>
      </c>
      <c r="K70" s="82">
        <f>I70+J70</f>
        <v>4</v>
      </c>
      <c r="L70" s="82">
        <v>3</v>
      </c>
      <c r="M70" s="82">
        <v>6</v>
      </c>
      <c r="N70" s="82">
        <f>L70+M70</f>
        <v>9</v>
      </c>
      <c r="O70" s="95" t="s">
        <v>602</v>
      </c>
      <c r="P70" s="624"/>
    </row>
    <row r="71" spans="1:16" ht="39" customHeight="1">
      <c r="A71" s="624"/>
      <c r="B71" s="95" t="s">
        <v>9</v>
      </c>
      <c r="C71" s="79">
        <f>C69+C70</f>
        <v>0</v>
      </c>
      <c r="D71" s="79">
        <f t="shared" ref="D71:N71" si="17">D69+D70</f>
        <v>2</v>
      </c>
      <c r="E71" s="79">
        <f t="shared" si="17"/>
        <v>2</v>
      </c>
      <c r="F71" s="79">
        <f t="shared" si="17"/>
        <v>6</v>
      </c>
      <c r="G71" s="79">
        <f t="shared" si="17"/>
        <v>37</v>
      </c>
      <c r="H71" s="79">
        <f t="shared" si="17"/>
        <v>43</v>
      </c>
      <c r="I71" s="79">
        <f t="shared" si="17"/>
        <v>0</v>
      </c>
      <c r="J71" s="79">
        <f t="shared" si="17"/>
        <v>13</v>
      </c>
      <c r="K71" s="79">
        <f t="shared" si="17"/>
        <v>13</v>
      </c>
      <c r="L71" s="79">
        <f t="shared" si="17"/>
        <v>3</v>
      </c>
      <c r="M71" s="79">
        <f t="shared" si="17"/>
        <v>8</v>
      </c>
      <c r="N71" s="79">
        <f t="shared" si="17"/>
        <v>11</v>
      </c>
      <c r="O71" s="95" t="s">
        <v>8</v>
      </c>
      <c r="P71" s="624"/>
    </row>
    <row r="72" spans="1:16" ht="39" customHeight="1">
      <c r="A72" s="624" t="s">
        <v>95</v>
      </c>
      <c r="B72" s="95" t="s">
        <v>383</v>
      </c>
      <c r="C72" s="82">
        <v>2</v>
      </c>
      <c r="D72" s="82">
        <v>30</v>
      </c>
      <c r="E72" s="82">
        <f>C72+D72</f>
        <v>32</v>
      </c>
      <c r="F72" s="82">
        <v>126</v>
      </c>
      <c r="G72" s="82">
        <v>47</v>
      </c>
      <c r="H72" s="82">
        <f>F72+G72</f>
        <v>173</v>
      </c>
      <c r="I72" s="82">
        <v>2</v>
      </c>
      <c r="J72" s="82">
        <v>61</v>
      </c>
      <c r="K72" s="82">
        <f>I72+J72</f>
        <v>63</v>
      </c>
      <c r="L72" s="82">
        <v>18</v>
      </c>
      <c r="M72" s="82">
        <v>71</v>
      </c>
      <c r="N72" s="82">
        <f>L72+M72</f>
        <v>89</v>
      </c>
      <c r="O72" s="95" t="s">
        <v>601</v>
      </c>
      <c r="P72" s="624" t="s">
        <v>304</v>
      </c>
    </row>
    <row r="73" spans="1:16" ht="39" customHeight="1">
      <c r="A73" s="624"/>
      <c r="B73" s="95" t="s">
        <v>382</v>
      </c>
      <c r="C73" s="82">
        <v>1</v>
      </c>
      <c r="D73" s="82">
        <v>33</v>
      </c>
      <c r="E73" s="82">
        <f>C73+D73</f>
        <v>34</v>
      </c>
      <c r="F73" s="82">
        <v>37</v>
      </c>
      <c r="G73" s="82">
        <v>35</v>
      </c>
      <c r="H73" s="82">
        <f>F73+G73</f>
        <v>72</v>
      </c>
      <c r="I73" s="82">
        <v>0</v>
      </c>
      <c r="J73" s="82">
        <v>59</v>
      </c>
      <c r="K73" s="82">
        <f>I73+J73</f>
        <v>59</v>
      </c>
      <c r="L73" s="82">
        <v>20</v>
      </c>
      <c r="M73" s="82">
        <v>103</v>
      </c>
      <c r="N73" s="82">
        <f>L73+M73</f>
        <v>123</v>
      </c>
      <c r="O73" s="95" t="s">
        <v>602</v>
      </c>
      <c r="P73" s="624"/>
    </row>
    <row r="74" spans="1:16" ht="39" customHeight="1">
      <c r="A74" s="624"/>
      <c r="B74" s="95" t="s">
        <v>9</v>
      </c>
      <c r="C74" s="79">
        <f>C72+C73</f>
        <v>3</v>
      </c>
      <c r="D74" s="79">
        <f t="shared" ref="D74:N74" si="18">D72+D73</f>
        <v>63</v>
      </c>
      <c r="E74" s="79">
        <f t="shared" si="18"/>
        <v>66</v>
      </c>
      <c r="F74" s="79">
        <f t="shared" si="18"/>
        <v>163</v>
      </c>
      <c r="G74" s="79">
        <f t="shared" si="18"/>
        <v>82</v>
      </c>
      <c r="H74" s="79">
        <f t="shared" si="18"/>
        <v>245</v>
      </c>
      <c r="I74" s="79">
        <f t="shared" si="18"/>
        <v>2</v>
      </c>
      <c r="J74" s="79">
        <f t="shared" si="18"/>
        <v>120</v>
      </c>
      <c r="K74" s="79">
        <f t="shared" si="18"/>
        <v>122</v>
      </c>
      <c r="L74" s="79">
        <f t="shared" si="18"/>
        <v>38</v>
      </c>
      <c r="M74" s="79">
        <f t="shared" si="18"/>
        <v>174</v>
      </c>
      <c r="N74" s="79">
        <f t="shared" si="18"/>
        <v>212</v>
      </c>
      <c r="O74" s="95" t="s">
        <v>8</v>
      </c>
      <c r="P74" s="624"/>
    </row>
    <row r="75" spans="1:16" ht="39" customHeight="1">
      <c r="A75" s="624" t="s">
        <v>691</v>
      </c>
      <c r="B75" s="95" t="s">
        <v>383</v>
      </c>
      <c r="C75" s="82">
        <v>6</v>
      </c>
      <c r="D75" s="82">
        <v>32</v>
      </c>
      <c r="E75" s="82">
        <f>C75+D75</f>
        <v>38</v>
      </c>
      <c r="F75" s="82">
        <v>39</v>
      </c>
      <c r="G75" s="82">
        <v>8</v>
      </c>
      <c r="H75" s="82">
        <f>F75+G75</f>
        <v>47</v>
      </c>
      <c r="I75" s="82">
        <v>1</v>
      </c>
      <c r="J75" s="82">
        <v>19</v>
      </c>
      <c r="K75" s="82">
        <f>I75+J75</f>
        <v>20</v>
      </c>
      <c r="L75" s="82">
        <v>3</v>
      </c>
      <c r="M75" s="82">
        <v>21</v>
      </c>
      <c r="N75" s="82">
        <f>L75+M75</f>
        <v>24</v>
      </c>
      <c r="O75" s="95" t="s">
        <v>601</v>
      </c>
      <c r="P75" s="624" t="s">
        <v>75</v>
      </c>
    </row>
    <row r="76" spans="1:16" ht="39" customHeight="1">
      <c r="A76" s="624"/>
      <c r="B76" s="95" t="s">
        <v>382</v>
      </c>
      <c r="C76" s="82">
        <v>0</v>
      </c>
      <c r="D76" s="82">
        <v>10</v>
      </c>
      <c r="E76" s="82">
        <f>C76+D76</f>
        <v>10</v>
      </c>
      <c r="F76" s="82">
        <v>23</v>
      </c>
      <c r="G76" s="82">
        <v>8</v>
      </c>
      <c r="H76" s="82">
        <f>F76+G76</f>
        <v>31</v>
      </c>
      <c r="I76" s="82">
        <v>0</v>
      </c>
      <c r="J76" s="82">
        <v>7</v>
      </c>
      <c r="K76" s="82">
        <f>I76+J76</f>
        <v>7</v>
      </c>
      <c r="L76" s="82">
        <v>3</v>
      </c>
      <c r="M76" s="82">
        <v>10</v>
      </c>
      <c r="N76" s="82">
        <f>L76+M76</f>
        <v>13</v>
      </c>
      <c r="O76" s="95" t="s">
        <v>602</v>
      </c>
      <c r="P76" s="624"/>
    </row>
    <row r="77" spans="1:16" ht="39" customHeight="1">
      <c r="A77" s="624"/>
      <c r="B77" s="95" t="s">
        <v>9</v>
      </c>
      <c r="C77" s="79">
        <f>C75+C76</f>
        <v>6</v>
      </c>
      <c r="D77" s="79">
        <f t="shared" ref="D77:N77" si="19">D75+D76</f>
        <v>42</v>
      </c>
      <c r="E77" s="79">
        <f t="shared" si="19"/>
        <v>48</v>
      </c>
      <c r="F77" s="79">
        <f t="shared" si="19"/>
        <v>62</v>
      </c>
      <c r="G77" s="79">
        <f t="shared" si="19"/>
        <v>16</v>
      </c>
      <c r="H77" s="79">
        <f t="shared" si="19"/>
        <v>78</v>
      </c>
      <c r="I77" s="79">
        <f t="shared" si="19"/>
        <v>1</v>
      </c>
      <c r="J77" s="79">
        <f t="shared" si="19"/>
        <v>26</v>
      </c>
      <c r="K77" s="79">
        <f t="shared" si="19"/>
        <v>27</v>
      </c>
      <c r="L77" s="79">
        <f t="shared" si="19"/>
        <v>6</v>
      </c>
      <c r="M77" s="79">
        <f t="shared" si="19"/>
        <v>31</v>
      </c>
      <c r="N77" s="79">
        <f t="shared" si="19"/>
        <v>37</v>
      </c>
      <c r="O77" s="95" t="s">
        <v>8</v>
      </c>
      <c r="P77" s="624"/>
    </row>
    <row r="78" spans="1:16" ht="39" customHeight="1">
      <c r="A78" s="624" t="s">
        <v>9</v>
      </c>
      <c r="B78" s="95" t="s">
        <v>383</v>
      </c>
      <c r="C78" s="82">
        <f>C60+C63+C66+C69+C72+C75</f>
        <v>34</v>
      </c>
      <c r="D78" s="82">
        <f>D60+D63+D66+D69+D72+D75</f>
        <v>94</v>
      </c>
      <c r="E78" s="82">
        <f>C78+D78</f>
        <v>128</v>
      </c>
      <c r="F78" s="82">
        <f>F60+F63+F66+F69+F72+F75</f>
        <v>433</v>
      </c>
      <c r="G78" s="82">
        <f>G60+G63+G66+G69+G72+G75</f>
        <v>191</v>
      </c>
      <c r="H78" s="82">
        <f>F78+G78</f>
        <v>624</v>
      </c>
      <c r="I78" s="82">
        <f>I60+I63+I66+I69+I72+I75</f>
        <v>21</v>
      </c>
      <c r="J78" s="82">
        <f>J60+J63+J66+J69+J72+J75</f>
        <v>180</v>
      </c>
      <c r="K78" s="82">
        <f>I78+J78</f>
        <v>201</v>
      </c>
      <c r="L78" s="82">
        <f>L60+L63+L66+L69+L72+L75</f>
        <v>58</v>
      </c>
      <c r="M78" s="82">
        <f>M60+M63+M66+M69+M72+M75</f>
        <v>133</v>
      </c>
      <c r="N78" s="82">
        <f>L78+M78</f>
        <v>191</v>
      </c>
      <c r="O78" s="95" t="s">
        <v>601</v>
      </c>
      <c r="P78" s="624" t="s">
        <v>8</v>
      </c>
    </row>
    <row r="79" spans="1:16" ht="39" customHeight="1">
      <c r="A79" s="624"/>
      <c r="B79" s="95" t="s">
        <v>382</v>
      </c>
      <c r="C79" s="82">
        <f>C61+C64+C67+C70+C73+C76</f>
        <v>8</v>
      </c>
      <c r="D79" s="82">
        <f>D61+D64+D67+D70+D73+D76</f>
        <v>66</v>
      </c>
      <c r="E79" s="82">
        <f>C79+D79</f>
        <v>74</v>
      </c>
      <c r="F79" s="82">
        <f>F61+F64+F67+F70+F73+F76</f>
        <v>141</v>
      </c>
      <c r="G79" s="82">
        <f>G61+G64+G67+G70+G73+G76</f>
        <v>109</v>
      </c>
      <c r="H79" s="82">
        <f>F79+G79</f>
        <v>250</v>
      </c>
      <c r="I79" s="82">
        <f>I61+I64+I67+I70+I73+I76</f>
        <v>46</v>
      </c>
      <c r="J79" s="82">
        <f>J61+J64+J67+J70+J73+J76</f>
        <v>112</v>
      </c>
      <c r="K79" s="82">
        <f>I79+J79</f>
        <v>158</v>
      </c>
      <c r="L79" s="82">
        <f>L61+L64+L67+L70+L73+L76</f>
        <v>92</v>
      </c>
      <c r="M79" s="82">
        <f>M61+M64+M67+M70+M73+M76</f>
        <v>164</v>
      </c>
      <c r="N79" s="82">
        <f>L79+M79</f>
        <v>256</v>
      </c>
      <c r="O79" s="95" t="s">
        <v>602</v>
      </c>
      <c r="P79" s="624"/>
    </row>
    <row r="80" spans="1:16" ht="39" customHeight="1">
      <c r="A80" s="624"/>
      <c r="B80" s="95" t="s">
        <v>9</v>
      </c>
      <c r="C80" s="79">
        <f>C78+C79</f>
        <v>42</v>
      </c>
      <c r="D80" s="79">
        <f t="shared" ref="D80:N80" si="20">D78+D79</f>
        <v>160</v>
      </c>
      <c r="E80" s="79">
        <f t="shared" si="20"/>
        <v>202</v>
      </c>
      <c r="F80" s="79">
        <f t="shared" si="20"/>
        <v>574</v>
      </c>
      <c r="G80" s="79">
        <f t="shared" si="20"/>
        <v>300</v>
      </c>
      <c r="H80" s="79">
        <f t="shared" si="20"/>
        <v>874</v>
      </c>
      <c r="I80" s="79">
        <f t="shared" si="20"/>
        <v>67</v>
      </c>
      <c r="J80" s="79">
        <f t="shared" si="20"/>
        <v>292</v>
      </c>
      <c r="K80" s="79">
        <f t="shared" si="20"/>
        <v>359</v>
      </c>
      <c r="L80" s="79">
        <f t="shared" si="20"/>
        <v>150</v>
      </c>
      <c r="M80" s="79">
        <f t="shared" si="20"/>
        <v>297</v>
      </c>
      <c r="N80" s="79">
        <f t="shared" si="20"/>
        <v>447</v>
      </c>
      <c r="O80" s="95" t="s">
        <v>8</v>
      </c>
      <c r="P80" s="624"/>
    </row>
    <row r="81" spans="1:17" ht="39" customHeight="1">
      <c r="A81" s="778" t="s">
        <v>1560</v>
      </c>
      <c r="B81" s="569"/>
      <c r="C81" s="569"/>
      <c r="D81" s="569"/>
      <c r="E81" s="569"/>
      <c r="F81" s="569"/>
      <c r="G81" s="595"/>
      <c r="H81" s="614" t="s">
        <v>1561</v>
      </c>
      <c r="I81" s="614"/>
      <c r="J81" s="614"/>
      <c r="K81" s="614"/>
      <c r="L81" s="614"/>
      <c r="M81" s="614"/>
      <c r="N81" s="614"/>
      <c r="O81" s="614"/>
      <c r="P81" s="779"/>
    </row>
    <row r="82" spans="1:17" ht="39" customHeight="1">
      <c r="A82" s="633" t="s">
        <v>232</v>
      </c>
      <c r="B82" s="633" t="s">
        <v>677</v>
      </c>
      <c r="C82" s="636" t="s">
        <v>35</v>
      </c>
      <c r="D82" s="636"/>
      <c r="E82" s="636" t="s">
        <v>158</v>
      </c>
      <c r="F82" s="636" t="s">
        <v>33</v>
      </c>
      <c r="G82" s="636"/>
      <c r="H82" s="636" t="s">
        <v>32</v>
      </c>
      <c r="I82" s="636" t="s">
        <v>31</v>
      </c>
      <c r="J82" s="636"/>
      <c r="K82" s="636" t="s">
        <v>30</v>
      </c>
      <c r="L82" s="636" t="s">
        <v>29</v>
      </c>
      <c r="M82" s="636"/>
      <c r="N82" s="636" t="s">
        <v>28</v>
      </c>
      <c r="O82" s="636" t="s">
        <v>678</v>
      </c>
      <c r="P82" s="636" t="s">
        <v>597</v>
      </c>
      <c r="Q82" s="175"/>
    </row>
    <row r="83" spans="1:17" ht="39" customHeight="1">
      <c r="A83" s="634"/>
      <c r="B83" s="634"/>
      <c r="C83" s="636" t="s">
        <v>158</v>
      </c>
      <c r="D83" s="636"/>
      <c r="E83" s="636"/>
      <c r="F83" s="636" t="s">
        <v>1527</v>
      </c>
      <c r="G83" s="636"/>
      <c r="H83" s="636"/>
      <c r="I83" s="636" t="s">
        <v>30</v>
      </c>
      <c r="J83" s="636"/>
      <c r="K83" s="636"/>
      <c r="L83" s="636" t="s">
        <v>28</v>
      </c>
      <c r="M83" s="636"/>
      <c r="N83" s="636"/>
      <c r="O83" s="636"/>
      <c r="P83" s="636"/>
      <c r="Q83" s="175"/>
    </row>
    <row r="84" spans="1:17" ht="39" customHeight="1">
      <c r="A84" s="634"/>
      <c r="B84" s="634"/>
      <c r="C84" s="95" t="s">
        <v>188</v>
      </c>
      <c r="D84" s="95" t="s">
        <v>189</v>
      </c>
      <c r="E84" s="95" t="s">
        <v>9</v>
      </c>
      <c r="F84" s="95" t="s">
        <v>188</v>
      </c>
      <c r="G84" s="95" t="s">
        <v>189</v>
      </c>
      <c r="H84" s="95" t="s">
        <v>9</v>
      </c>
      <c r="I84" s="95" t="s">
        <v>188</v>
      </c>
      <c r="J84" s="95" t="s">
        <v>189</v>
      </c>
      <c r="K84" s="95" t="s">
        <v>9</v>
      </c>
      <c r="L84" s="95" t="s">
        <v>188</v>
      </c>
      <c r="M84" s="95" t="s">
        <v>189</v>
      </c>
      <c r="N84" s="95" t="s">
        <v>9</v>
      </c>
      <c r="O84" s="636"/>
      <c r="P84" s="636"/>
      <c r="Q84" s="175"/>
    </row>
    <row r="85" spans="1:17" ht="39" customHeight="1">
      <c r="A85" s="635"/>
      <c r="B85" s="635"/>
      <c r="C85" s="95" t="s">
        <v>186</v>
      </c>
      <c r="D85" s="95" t="s">
        <v>187</v>
      </c>
      <c r="E85" s="95" t="s">
        <v>8</v>
      </c>
      <c r="F85" s="95" t="s">
        <v>186</v>
      </c>
      <c r="G85" s="95" t="s">
        <v>187</v>
      </c>
      <c r="H85" s="95" t="s">
        <v>8</v>
      </c>
      <c r="I85" s="95" t="s">
        <v>186</v>
      </c>
      <c r="J85" s="95" t="s">
        <v>187</v>
      </c>
      <c r="K85" s="95" t="s">
        <v>8</v>
      </c>
      <c r="L85" s="95" t="s">
        <v>186</v>
      </c>
      <c r="M85" s="95" t="s">
        <v>187</v>
      </c>
      <c r="N85" s="95" t="s">
        <v>8</v>
      </c>
      <c r="O85" s="636"/>
      <c r="P85" s="636"/>
      <c r="Q85" s="175"/>
    </row>
    <row r="86" spans="1:17" s="94" customFormat="1" ht="39" customHeight="1">
      <c r="A86" s="624" t="s">
        <v>688</v>
      </c>
      <c r="B86" s="95" t="s">
        <v>383</v>
      </c>
      <c r="C86" s="82">
        <v>7</v>
      </c>
      <c r="D86" s="82">
        <v>55</v>
      </c>
      <c r="E86" s="82">
        <f>C86+D86</f>
        <v>62</v>
      </c>
      <c r="F86" s="82">
        <v>17</v>
      </c>
      <c r="G86" s="82">
        <v>44</v>
      </c>
      <c r="H86" s="82">
        <f>F86+G86</f>
        <v>61</v>
      </c>
      <c r="I86" s="82">
        <v>39</v>
      </c>
      <c r="J86" s="82">
        <v>75</v>
      </c>
      <c r="K86" s="82">
        <f>I86+J86</f>
        <v>114</v>
      </c>
      <c r="L86" s="82">
        <v>10</v>
      </c>
      <c r="M86" s="82">
        <v>11</v>
      </c>
      <c r="N86" s="82">
        <f>L86+M86</f>
        <v>21</v>
      </c>
      <c r="O86" s="95" t="s">
        <v>601</v>
      </c>
      <c r="P86" s="624" t="s">
        <v>689</v>
      </c>
    </row>
    <row r="87" spans="1:17" s="94" customFormat="1" ht="39" customHeight="1">
      <c r="A87" s="624"/>
      <c r="B87" s="95" t="s">
        <v>382</v>
      </c>
      <c r="C87" s="82">
        <v>12</v>
      </c>
      <c r="D87" s="82">
        <v>32</v>
      </c>
      <c r="E87" s="82">
        <f>C87+D87</f>
        <v>44</v>
      </c>
      <c r="F87" s="82">
        <v>23</v>
      </c>
      <c r="G87" s="82">
        <v>27</v>
      </c>
      <c r="H87" s="82">
        <f>F87+G87</f>
        <v>50</v>
      </c>
      <c r="I87" s="82">
        <v>28</v>
      </c>
      <c r="J87" s="82">
        <v>37</v>
      </c>
      <c r="K87" s="82">
        <f>I87+J87</f>
        <v>65</v>
      </c>
      <c r="L87" s="82">
        <v>4</v>
      </c>
      <c r="M87" s="82">
        <v>7</v>
      </c>
      <c r="N87" s="82">
        <f>L87+M87</f>
        <v>11</v>
      </c>
      <c r="O87" s="95" t="s">
        <v>602</v>
      </c>
      <c r="P87" s="624"/>
    </row>
    <row r="88" spans="1:17" s="94" customFormat="1" ht="39" customHeight="1">
      <c r="A88" s="624"/>
      <c r="B88" s="95" t="s">
        <v>9</v>
      </c>
      <c r="C88" s="79">
        <f>C86+C87</f>
        <v>19</v>
      </c>
      <c r="D88" s="79">
        <f t="shared" ref="D88:N88" si="21">D86+D87</f>
        <v>87</v>
      </c>
      <c r="E88" s="79">
        <f t="shared" si="21"/>
        <v>106</v>
      </c>
      <c r="F88" s="79">
        <f t="shared" si="21"/>
        <v>40</v>
      </c>
      <c r="G88" s="79">
        <f t="shared" si="21"/>
        <v>71</v>
      </c>
      <c r="H88" s="79">
        <f t="shared" si="21"/>
        <v>111</v>
      </c>
      <c r="I88" s="79">
        <f t="shared" si="21"/>
        <v>67</v>
      </c>
      <c r="J88" s="79">
        <f t="shared" si="21"/>
        <v>112</v>
      </c>
      <c r="K88" s="79">
        <f t="shared" si="21"/>
        <v>179</v>
      </c>
      <c r="L88" s="79">
        <f t="shared" si="21"/>
        <v>14</v>
      </c>
      <c r="M88" s="79">
        <f t="shared" si="21"/>
        <v>18</v>
      </c>
      <c r="N88" s="79">
        <f t="shared" si="21"/>
        <v>32</v>
      </c>
      <c r="O88" s="95" t="s">
        <v>8</v>
      </c>
      <c r="P88" s="624"/>
    </row>
    <row r="89" spans="1:17" s="94" customFormat="1" ht="39" customHeight="1">
      <c r="A89" s="624" t="s">
        <v>142</v>
      </c>
      <c r="B89" s="95" t="s">
        <v>383</v>
      </c>
      <c r="C89" s="82">
        <v>43</v>
      </c>
      <c r="D89" s="82">
        <v>0</v>
      </c>
      <c r="E89" s="82">
        <f>C89+D89</f>
        <v>43</v>
      </c>
      <c r="F89" s="82">
        <v>1</v>
      </c>
      <c r="G89" s="82">
        <v>0</v>
      </c>
      <c r="H89" s="82">
        <f>F89+G89</f>
        <v>1</v>
      </c>
      <c r="I89" s="82">
        <v>105</v>
      </c>
      <c r="J89" s="82">
        <v>0</v>
      </c>
      <c r="K89" s="82">
        <f>I89+J89</f>
        <v>105</v>
      </c>
      <c r="L89" s="82">
        <v>60</v>
      </c>
      <c r="M89" s="82">
        <v>14</v>
      </c>
      <c r="N89" s="82">
        <f>L89+M89</f>
        <v>74</v>
      </c>
      <c r="O89" s="95" t="s">
        <v>601</v>
      </c>
      <c r="P89" s="624" t="s">
        <v>591</v>
      </c>
    </row>
    <row r="90" spans="1:17" s="94" customFormat="1" ht="39" customHeight="1">
      <c r="A90" s="624"/>
      <c r="B90" s="95" t="s">
        <v>382</v>
      </c>
      <c r="C90" s="82">
        <v>61</v>
      </c>
      <c r="D90" s="82">
        <v>0</v>
      </c>
      <c r="E90" s="82">
        <f>C90+D90</f>
        <v>61</v>
      </c>
      <c r="F90" s="82">
        <v>2</v>
      </c>
      <c r="G90" s="82">
        <v>0</v>
      </c>
      <c r="H90" s="82">
        <f>F90+G90</f>
        <v>2</v>
      </c>
      <c r="I90" s="82">
        <v>42</v>
      </c>
      <c r="J90" s="82">
        <v>0</v>
      </c>
      <c r="K90" s="82">
        <f>I90+J90</f>
        <v>42</v>
      </c>
      <c r="L90" s="82">
        <v>23</v>
      </c>
      <c r="M90" s="82">
        <v>4</v>
      </c>
      <c r="N90" s="82">
        <f>L90+M90</f>
        <v>27</v>
      </c>
      <c r="O90" s="95" t="s">
        <v>602</v>
      </c>
      <c r="P90" s="624"/>
    </row>
    <row r="91" spans="1:17" s="94" customFormat="1" ht="39" customHeight="1">
      <c r="A91" s="624"/>
      <c r="B91" s="95" t="s">
        <v>9</v>
      </c>
      <c r="C91" s="79">
        <f>C89+C90</f>
        <v>104</v>
      </c>
      <c r="D91" s="79">
        <f t="shared" ref="D91:N91" si="22">D89+D90</f>
        <v>0</v>
      </c>
      <c r="E91" s="79">
        <f t="shared" si="22"/>
        <v>104</v>
      </c>
      <c r="F91" s="79">
        <f t="shared" si="22"/>
        <v>3</v>
      </c>
      <c r="G91" s="79">
        <f t="shared" si="22"/>
        <v>0</v>
      </c>
      <c r="H91" s="79">
        <f t="shared" si="22"/>
        <v>3</v>
      </c>
      <c r="I91" s="79">
        <f t="shared" si="22"/>
        <v>147</v>
      </c>
      <c r="J91" s="79">
        <f t="shared" si="22"/>
        <v>0</v>
      </c>
      <c r="K91" s="79">
        <f t="shared" si="22"/>
        <v>147</v>
      </c>
      <c r="L91" s="79">
        <f t="shared" si="22"/>
        <v>83</v>
      </c>
      <c r="M91" s="79">
        <f t="shared" si="22"/>
        <v>18</v>
      </c>
      <c r="N91" s="79">
        <f t="shared" si="22"/>
        <v>101</v>
      </c>
      <c r="O91" s="95" t="s">
        <v>8</v>
      </c>
      <c r="P91" s="624"/>
    </row>
    <row r="92" spans="1:17" s="94" customFormat="1" ht="39" customHeight="1">
      <c r="A92" s="624" t="s">
        <v>122</v>
      </c>
      <c r="B92" s="95" t="s">
        <v>383</v>
      </c>
      <c r="C92" s="82">
        <v>0</v>
      </c>
      <c r="D92" s="82">
        <v>1</v>
      </c>
      <c r="E92" s="82">
        <f>C92+D92</f>
        <v>1</v>
      </c>
      <c r="F92" s="82">
        <v>0</v>
      </c>
      <c r="G92" s="82">
        <v>2</v>
      </c>
      <c r="H92" s="82">
        <f>F92+G92</f>
        <v>2</v>
      </c>
      <c r="I92" s="82">
        <v>0</v>
      </c>
      <c r="J92" s="82">
        <v>1</v>
      </c>
      <c r="K92" s="82">
        <f>I92+J92</f>
        <v>1</v>
      </c>
      <c r="L92" s="82">
        <v>0</v>
      </c>
      <c r="M92" s="82">
        <v>4</v>
      </c>
      <c r="N92" s="82">
        <f>L92+M92</f>
        <v>4</v>
      </c>
      <c r="O92" s="95" t="s">
        <v>601</v>
      </c>
      <c r="P92" s="624" t="s">
        <v>690</v>
      </c>
    </row>
    <row r="93" spans="1:17" s="94" customFormat="1" ht="39" customHeight="1">
      <c r="A93" s="624"/>
      <c r="B93" s="95" t="s">
        <v>382</v>
      </c>
      <c r="C93" s="82">
        <v>1</v>
      </c>
      <c r="D93" s="82">
        <v>4</v>
      </c>
      <c r="E93" s="82">
        <f>C93+D93</f>
        <v>5</v>
      </c>
      <c r="F93" s="82">
        <v>3</v>
      </c>
      <c r="G93" s="82">
        <v>2</v>
      </c>
      <c r="H93" s="82">
        <f>F93+G93</f>
        <v>5</v>
      </c>
      <c r="I93" s="82">
        <v>3</v>
      </c>
      <c r="J93" s="82">
        <v>6</v>
      </c>
      <c r="K93" s="82">
        <f>I93+J93</f>
        <v>9</v>
      </c>
      <c r="L93" s="82">
        <v>0</v>
      </c>
      <c r="M93" s="82">
        <v>14</v>
      </c>
      <c r="N93" s="82">
        <f>L93+M93</f>
        <v>14</v>
      </c>
      <c r="O93" s="95" t="s">
        <v>602</v>
      </c>
      <c r="P93" s="624"/>
    </row>
    <row r="94" spans="1:17" s="94" customFormat="1" ht="39" customHeight="1">
      <c r="A94" s="624"/>
      <c r="B94" s="95" t="s">
        <v>9</v>
      </c>
      <c r="C94" s="79">
        <f>C92+C93</f>
        <v>1</v>
      </c>
      <c r="D94" s="79">
        <f t="shared" ref="D94:N94" si="23">D92+D93</f>
        <v>5</v>
      </c>
      <c r="E94" s="79">
        <f t="shared" si="23"/>
        <v>6</v>
      </c>
      <c r="F94" s="79">
        <f t="shared" si="23"/>
        <v>3</v>
      </c>
      <c r="G94" s="79">
        <f t="shared" si="23"/>
        <v>4</v>
      </c>
      <c r="H94" s="79">
        <f t="shared" si="23"/>
        <v>7</v>
      </c>
      <c r="I94" s="79">
        <f t="shared" si="23"/>
        <v>3</v>
      </c>
      <c r="J94" s="79">
        <f t="shared" si="23"/>
        <v>7</v>
      </c>
      <c r="K94" s="79">
        <f t="shared" si="23"/>
        <v>10</v>
      </c>
      <c r="L94" s="79">
        <f t="shared" si="23"/>
        <v>0</v>
      </c>
      <c r="M94" s="79">
        <f t="shared" si="23"/>
        <v>18</v>
      </c>
      <c r="N94" s="79">
        <f t="shared" si="23"/>
        <v>18</v>
      </c>
      <c r="O94" s="95" t="s">
        <v>8</v>
      </c>
      <c r="P94" s="624"/>
    </row>
    <row r="95" spans="1:17" ht="39" customHeight="1">
      <c r="A95" s="624" t="s">
        <v>101</v>
      </c>
      <c r="B95" s="95" t="s">
        <v>383</v>
      </c>
      <c r="C95" s="82">
        <v>1</v>
      </c>
      <c r="D95" s="82">
        <v>2</v>
      </c>
      <c r="E95" s="82">
        <f>C95+D95</f>
        <v>3</v>
      </c>
      <c r="F95" s="82">
        <v>2</v>
      </c>
      <c r="G95" s="82">
        <v>6</v>
      </c>
      <c r="H95" s="82">
        <f>F95+G95</f>
        <v>8</v>
      </c>
      <c r="I95" s="82">
        <v>4</v>
      </c>
      <c r="J95" s="82">
        <v>6</v>
      </c>
      <c r="K95" s="82">
        <f>I95+J95</f>
        <v>10</v>
      </c>
      <c r="L95" s="82">
        <v>0</v>
      </c>
      <c r="M95" s="82">
        <v>8</v>
      </c>
      <c r="N95" s="82">
        <f>L95+M95</f>
        <v>8</v>
      </c>
      <c r="O95" s="95" t="s">
        <v>601</v>
      </c>
      <c r="P95" s="624" t="s">
        <v>100</v>
      </c>
    </row>
    <row r="96" spans="1:17" ht="39" customHeight="1">
      <c r="A96" s="624"/>
      <c r="B96" s="95" t="s">
        <v>382</v>
      </c>
      <c r="C96" s="82">
        <v>0</v>
      </c>
      <c r="D96" s="82">
        <v>2</v>
      </c>
      <c r="E96" s="82">
        <f>C96+D96</f>
        <v>2</v>
      </c>
      <c r="F96" s="82">
        <v>4</v>
      </c>
      <c r="G96" s="82">
        <v>4</v>
      </c>
      <c r="H96" s="82">
        <f>F96+G96</f>
        <v>8</v>
      </c>
      <c r="I96" s="82">
        <v>5</v>
      </c>
      <c r="J96" s="82">
        <v>4</v>
      </c>
      <c r="K96" s="82">
        <f>I96+J96</f>
        <v>9</v>
      </c>
      <c r="L96" s="82">
        <v>0</v>
      </c>
      <c r="M96" s="82">
        <v>6</v>
      </c>
      <c r="N96" s="82">
        <f>L96+M96</f>
        <v>6</v>
      </c>
      <c r="O96" s="95" t="s">
        <v>602</v>
      </c>
      <c r="P96" s="624"/>
    </row>
    <row r="97" spans="1:17" ht="39" customHeight="1">
      <c r="A97" s="624"/>
      <c r="B97" s="95" t="s">
        <v>9</v>
      </c>
      <c r="C97" s="79">
        <f>C95+C96</f>
        <v>1</v>
      </c>
      <c r="D97" s="79">
        <f t="shared" ref="D97:N97" si="24">D95+D96</f>
        <v>4</v>
      </c>
      <c r="E97" s="79">
        <f t="shared" si="24"/>
        <v>5</v>
      </c>
      <c r="F97" s="79">
        <f t="shared" si="24"/>
        <v>6</v>
      </c>
      <c r="G97" s="79">
        <f t="shared" si="24"/>
        <v>10</v>
      </c>
      <c r="H97" s="79">
        <f t="shared" si="24"/>
        <v>16</v>
      </c>
      <c r="I97" s="79">
        <f t="shared" si="24"/>
        <v>9</v>
      </c>
      <c r="J97" s="79">
        <f t="shared" si="24"/>
        <v>10</v>
      </c>
      <c r="K97" s="79">
        <f t="shared" si="24"/>
        <v>19</v>
      </c>
      <c r="L97" s="79">
        <f t="shared" si="24"/>
        <v>0</v>
      </c>
      <c r="M97" s="79">
        <f t="shared" si="24"/>
        <v>14</v>
      </c>
      <c r="N97" s="79">
        <f t="shared" si="24"/>
        <v>14</v>
      </c>
      <c r="O97" s="95" t="s">
        <v>8</v>
      </c>
      <c r="P97" s="624"/>
    </row>
    <row r="98" spans="1:17" ht="39" customHeight="1">
      <c r="A98" s="624" t="s">
        <v>95</v>
      </c>
      <c r="B98" s="95" t="s">
        <v>383</v>
      </c>
      <c r="C98" s="82">
        <v>6</v>
      </c>
      <c r="D98" s="82">
        <v>30</v>
      </c>
      <c r="E98" s="82">
        <f>C98+D98</f>
        <v>36</v>
      </c>
      <c r="F98" s="82">
        <v>13</v>
      </c>
      <c r="G98" s="82">
        <v>26</v>
      </c>
      <c r="H98" s="82">
        <f>F98+G98</f>
        <v>39</v>
      </c>
      <c r="I98" s="82">
        <v>109</v>
      </c>
      <c r="J98" s="82">
        <v>109</v>
      </c>
      <c r="K98" s="82">
        <f>I98+J98</f>
        <v>218</v>
      </c>
      <c r="L98" s="82">
        <v>3</v>
      </c>
      <c r="M98" s="82">
        <v>31</v>
      </c>
      <c r="N98" s="82">
        <f>L98+M98</f>
        <v>34</v>
      </c>
      <c r="O98" s="95" t="s">
        <v>601</v>
      </c>
      <c r="P98" s="624" t="s">
        <v>304</v>
      </c>
    </row>
    <row r="99" spans="1:17" ht="39" customHeight="1">
      <c r="A99" s="624"/>
      <c r="B99" s="95" t="s">
        <v>382</v>
      </c>
      <c r="C99" s="82">
        <v>6</v>
      </c>
      <c r="D99" s="82">
        <v>54</v>
      </c>
      <c r="E99" s="82">
        <f>C99+D99</f>
        <v>60</v>
      </c>
      <c r="F99" s="82">
        <v>41</v>
      </c>
      <c r="G99" s="82">
        <v>26</v>
      </c>
      <c r="H99" s="82">
        <f>F99+G99</f>
        <v>67</v>
      </c>
      <c r="I99" s="82">
        <v>60</v>
      </c>
      <c r="J99" s="82">
        <v>121</v>
      </c>
      <c r="K99" s="82">
        <f>I99+J99</f>
        <v>181</v>
      </c>
      <c r="L99" s="82">
        <v>3</v>
      </c>
      <c r="M99" s="82">
        <v>41</v>
      </c>
      <c r="N99" s="82">
        <f>L99+M99</f>
        <v>44</v>
      </c>
      <c r="O99" s="95" t="s">
        <v>602</v>
      </c>
      <c r="P99" s="624"/>
    </row>
    <row r="100" spans="1:17" ht="39" customHeight="1">
      <c r="A100" s="624"/>
      <c r="B100" s="95" t="s">
        <v>9</v>
      </c>
      <c r="C100" s="79">
        <f>C98+C99</f>
        <v>12</v>
      </c>
      <c r="D100" s="79">
        <f t="shared" ref="D100:N100" si="25">D98+D99</f>
        <v>84</v>
      </c>
      <c r="E100" s="79">
        <f t="shared" si="25"/>
        <v>96</v>
      </c>
      <c r="F100" s="79">
        <f t="shared" si="25"/>
        <v>54</v>
      </c>
      <c r="G100" s="79">
        <f t="shared" si="25"/>
        <v>52</v>
      </c>
      <c r="H100" s="79">
        <f t="shared" si="25"/>
        <v>106</v>
      </c>
      <c r="I100" s="79">
        <f t="shared" si="25"/>
        <v>169</v>
      </c>
      <c r="J100" s="79">
        <f t="shared" si="25"/>
        <v>230</v>
      </c>
      <c r="K100" s="79">
        <f t="shared" si="25"/>
        <v>399</v>
      </c>
      <c r="L100" s="79">
        <f t="shared" si="25"/>
        <v>6</v>
      </c>
      <c r="M100" s="79">
        <f t="shared" si="25"/>
        <v>72</v>
      </c>
      <c r="N100" s="79">
        <f t="shared" si="25"/>
        <v>78</v>
      </c>
      <c r="O100" s="95" t="s">
        <v>8</v>
      </c>
      <c r="P100" s="624"/>
    </row>
    <row r="101" spans="1:17" ht="39" customHeight="1">
      <c r="A101" s="624" t="s">
        <v>691</v>
      </c>
      <c r="B101" s="95" t="s">
        <v>383</v>
      </c>
      <c r="C101" s="82">
        <v>4</v>
      </c>
      <c r="D101" s="82">
        <v>28</v>
      </c>
      <c r="E101" s="82">
        <f>C101+D101</f>
        <v>32</v>
      </c>
      <c r="F101" s="82">
        <v>5</v>
      </c>
      <c r="G101" s="82">
        <v>18</v>
      </c>
      <c r="H101" s="82">
        <f>F101+G101</f>
        <v>23</v>
      </c>
      <c r="I101" s="82">
        <v>34</v>
      </c>
      <c r="J101" s="82">
        <v>45</v>
      </c>
      <c r="K101" s="82">
        <f>I101+J101</f>
        <v>79</v>
      </c>
      <c r="L101" s="82">
        <v>25</v>
      </c>
      <c r="M101" s="82">
        <v>71</v>
      </c>
      <c r="N101" s="82">
        <f>L101+M101</f>
        <v>96</v>
      </c>
      <c r="O101" s="95" t="s">
        <v>601</v>
      </c>
      <c r="P101" s="624" t="s">
        <v>75</v>
      </c>
    </row>
    <row r="102" spans="1:17" ht="39" customHeight="1">
      <c r="A102" s="624"/>
      <c r="B102" s="95" t="s">
        <v>382</v>
      </c>
      <c r="C102" s="82">
        <v>13</v>
      </c>
      <c r="D102" s="82">
        <v>6</v>
      </c>
      <c r="E102" s="82">
        <f>C102+D102</f>
        <v>19</v>
      </c>
      <c r="F102" s="82">
        <v>5</v>
      </c>
      <c r="G102" s="82">
        <v>15</v>
      </c>
      <c r="H102" s="82">
        <f>F102+G102</f>
        <v>20</v>
      </c>
      <c r="I102" s="82">
        <v>13</v>
      </c>
      <c r="J102" s="82">
        <v>23</v>
      </c>
      <c r="K102" s="82">
        <f>I102+J102</f>
        <v>36</v>
      </c>
      <c r="L102" s="82">
        <v>3</v>
      </c>
      <c r="M102" s="82">
        <v>27</v>
      </c>
      <c r="N102" s="82">
        <f>L102+M102</f>
        <v>30</v>
      </c>
      <c r="O102" s="95" t="s">
        <v>602</v>
      </c>
      <c r="P102" s="624"/>
    </row>
    <row r="103" spans="1:17" ht="39" customHeight="1">
      <c r="A103" s="624"/>
      <c r="B103" s="95" t="s">
        <v>9</v>
      </c>
      <c r="C103" s="79">
        <f>C101+C102</f>
        <v>17</v>
      </c>
      <c r="D103" s="79">
        <f t="shared" ref="D103:N103" si="26">D101+D102</f>
        <v>34</v>
      </c>
      <c r="E103" s="79">
        <f t="shared" si="26"/>
        <v>51</v>
      </c>
      <c r="F103" s="79">
        <f t="shared" si="26"/>
        <v>10</v>
      </c>
      <c r="G103" s="79">
        <f t="shared" si="26"/>
        <v>33</v>
      </c>
      <c r="H103" s="79">
        <f t="shared" si="26"/>
        <v>43</v>
      </c>
      <c r="I103" s="79">
        <f t="shared" si="26"/>
        <v>47</v>
      </c>
      <c r="J103" s="79">
        <f t="shared" si="26"/>
        <v>68</v>
      </c>
      <c r="K103" s="79">
        <f t="shared" si="26"/>
        <v>115</v>
      </c>
      <c r="L103" s="79">
        <f t="shared" si="26"/>
        <v>28</v>
      </c>
      <c r="M103" s="79">
        <f t="shared" si="26"/>
        <v>98</v>
      </c>
      <c r="N103" s="79">
        <f t="shared" si="26"/>
        <v>126</v>
      </c>
      <c r="O103" s="95" t="s">
        <v>8</v>
      </c>
      <c r="P103" s="624"/>
    </row>
    <row r="104" spans="1:17" ht="39" customHeight="1">
      <c r="A104" s="624" t="s">
        <v>9</v>
      </c>
      <c r="B104" s="95" t="s">
        <v>383</v>
      </c>
      <c r="C104" s="82">
        <f>C86+C89+C92+C95+C98+C101</f>
        <v>61</v>
      </c>
      <c r="D104" s="82">
        <f>D86+D89+D92+D95+D98+D101</f>
        <v>116</v>
      </c>
      <c r="E104" s="82">
        <f>C104+D104</f>
        <v>177</v>
      </c>
      <c r="F104" s="82">
        <f>F86+F89+F92+F95+F98+F101</f>
        <v>38</v>
      </c>
      <c r="G104" s="82">
        <f>G86+G89+G92+G95+G98+G101</f>
        <v>96</v>
      </c>
      <c r="H104" s="82">
        <f>F104+G104</f>
        <v>134</v>
      </c>
      <c r="I104" s="82">
        <f>I86+I89+I92+I95+I98+I101</f>
        <v>291</v>
      </c>
      <c r="J104" s="82">
        <f>J86+J89+J92+J95+J98+J101</f>
        <v>236</v>
      </c>
      <c r="K104" s="82">
        <f>I104+J104</f>
        <v>527</v>
      </c>
      <c r="L104" s="82">
        <f>L86+L89+L92+L95+L98+L101</f>
        <v>98</v>
      </c>
      <c r="M104" s="82">
        <f>M86+M89+M92+M95+M98+M101</f>
        <v>139</v>
      </c>
      <c r="N104" s="82">
        <f>L104+M104</f>
        <v>237</v>
      </c>
      <c r="O104" s="95" t="s">
        <v>601</v>
      </c>
      <c r="P104" s="624" t="s">
        <v>8</v>
      </c>
    </row>
    <row r="105" spans="1:17" ht="39" customHeight="1">
      <c r="A105" s="624"/>
      <c r="B105" s="95" t="s">
        <v>382</v>
      </c>
      <c r="C105" s="82">
        <f>C87+C90+C93+C96+C99+C102</f>
        <v>93</v>
      </c>
      <c r="D105" s="82">
        <f>D87+D90+D93+D96+D99+D102</f>
        <v>98</v>
      </c>
      <c r="E105" s="82">
        <f>C105+D105</f>
        <v>191</v>
      </c>
      <c r="F105" s="82">
        <f>F87+F90+F93+F96+F99+F102</f>
        <v>78</v>
      </c>
      <c r="G105" s="82">
        <f>G87+G90+G93+G96+G99+G102</f>
        <v>74</v>
      </c>
      <c r="H105" s="82">
        <f>F105+G105</f>
        <v>152</v>
      </c>
      <c r="I105" s="82">
        <f>I87+I90+I93+I96+I99+I102</f>
        <v>151</v>
      </c>
      <c r="J105" s="82">
        <f>J87+J90+J93+J96+J99+J102</f>
        <v>191</v>
      </c>
      <c r="K105" s="82">
        <f>I105+J105</f>
        <v>342</v>
      </c>
      <c r="L105" s="82">
        <f>L87+L90+L93+L96+L99+L102</f>
        <v>33</v>
      </c>
      <c r="M105" s="82">
        <f>M87+M90+M93+M96+M99+M102</f>
        <v>99</v>
      </c>
      <c r="N105" s="82">
        <f>L105+M105</f>
        <v>132</v>
      </c>
      <c r="O105" s="95" t="s">
        <v>602</v>
      </c>
      <c r="P105" s="624"/>
    </row>
    <row r="106" spans="1:17" ht="39" customHeight="1">
      <c r="A106" s="624"/>
      <c r="B106" s="95" t="s">
        <v>9</v>
      </c>
      <c r="C106" s="79">
        <f>C104+C105</f>
        <v>154</v>
      </c>
      <c r="D106" s="79">
        <f t="shared" ref="D106:N106" si="27">D104+D105</f>
        <v>214</v>
      </c>
      <c r="E106" s="79">
        <f t="shared" si="27"/>
        <v>368</v>
      </c>
      <c r="F106" s="79">
        <f t="shared" si="27"/>
        <v>116</v>
      </c>
      <c r="G106" s="79">
        <f t="shared" si="27"/>
        <v>170</v>
      </c>
      <c r="H106" s="79">
        <f t="shared" si="27"/>
        <v>286</v>
      </c>
      <c r="I106" s="79">
        <f t="shared" si="27"/>
        <v>442</v>
      </c>
      <c r="J106" s="79">
        <f t="shared" si="27"/>
        <v>427</v>
      </c>
      <c r="K106" s="79">
        <f t="shared" si="27"/>
        <v>869</v>
      </c>
      <c r="L106" s="79">
        <f t="shared" si="27"/>
        <v>131</v>
      </c>
      <c r="M106" s="79">
        <f t="shared" si="27"/>
        <v>238</v>
      </c>
      <c r="N106" s="79">
        <f t="shared" si="27"/>
        <v>369</v>
      </c>
      <c r="O106" s="95" t="s">
        <v>8</v>
      </c>
      <c r="P106" s="624"/>
    </row>
    <row r="107" spans="1:17" ht="39" customHeight="1">
      <c r="A107" s="778" t="s">
        <v>1560</v>
      </c>
      <c r="B107" s="569"/>
      <c r="C107" s="569"/>
      <c r="D107" s="569"/>
      <c r="E107" s="569"/>
      <c r="F107" s="569"/>
      <c r="G107" s="595"/>
      <c r="H107" s="614" t="s">
        <v>1561</v>
      </c>
      <c r="I107" s="614"/>
      <c r="J107" s="614"/>
      <c r="K107" s="614"/>
      <c r="L107" s="614"/>
      <c r="M107" s="614"/>
      <c r="N107" s="614"/>
      <c r="O107" s="614"/>
      <c r="P107" s="779"/>
    </row>
    <row r="108" spans="1:17" ht="39" customHeight="1">
      <c r="A108" s="633" t="s">
        <v>232</v>
      </c>
      <c r="B108" s="633" t="s">
        <v>677</v>
      </c>
      <c r="C108" s="636" t="s">
        <v>27</v>
      </c>
      <c r="D108" s="636"/>
      <c r="E108" s="636" t="s">
        <v>297</v>
      </c>
      <c r="F108" s="636" t="s">
        <v>25</v>
      </c>
      <c r="G108" s="636"/>
      <c r="H108" s="636" t="s">
        <v>156</v>
      </c>
      <c r="I108" s="636" t="s">
        <v>23</v>
      </c>
      <c r="J108" s="636"/>
      <c r="K108" s="636" t="s">
        <v>22</v>
      </c>
      <c r="L108" s="636" t="s">
        <v>21</v>
      </c>
      <c r="M108" s="636"/>
      <c r="N108" s="636" t="s">
        <v>20</v>
      </c>
      <c r="O108" s="636" t="s">
        <v>678</v>
      </c>
      <c r="P108" s="636" t="s">
        <v>597</v>
      </c>
      <c r="Q108" s="175"/>
    </row>
    <row r="109" spans="1:17" ht="39" customHeight="1">
      <c r="A109" s="634"/>
      <c r="B109" s="634"/>
      <c r="C109" s="636" t="s">
        <v>26</v>
      </c>
      <c r="D109" s="636"/>
      <c r="E109" s="636"/>
      <c r="F109" s="636" t="s">
        <v>24</v>
      </c>
      <c r="G109" s="636"/>
      <c r="H109" s="636"/>
      <c r="I109" s="636" t="s">
        <v>22</v>
      </c>
      <c r="J109" s="636"/>
      <c r="K109" s="636"/>
      <c r="L109" s="636" t="s">
        <v>20</v>
      </c>
      <c r="M109" s="636"/>
      <c r="N109" s="636"/>
      <c r="O109" s="636"/>
      <c r="P109" s="636"/>
      <c r="Q109" s="175"/>
    </row>
    <row r="110" spans="1:17" ht="39" customHeight="1">
      <c r="A110" s="634"/>
      <c r="B110" s="634"/>
      <c r="C110" s="95" t="s">
        <v>188</v>
      </c>
      <c r="D110" s="95" t="s">
        <v>189</v>
      </c>
      <c r="E110" s="95" t="s">
        <v>9</v>
      </c>
      <c r="F110" s="95" t="s">
        <v>188</v>
      </c>
      <c r="G110" s="95" t="s">
        <v>189</v>
      </c>
      <c r="H110" s="95" t="s">
        <v>9</v>
      </c>
      <c r="I110" s="95" t="s">
        <v>188</v>
      </c>
      <c r="J110" s="95" t="s">
        <v>189</v>
      </c>
      <c r="K110" s="95" t="s">
        <v>9</v>
      </c>
      <c r="L110" s="95" t="s">
        <v>188</v>
      </c>
      <c r="M110" s="95" t="s">
        <v>189</v>
      </c>
      <c r="N110" s="95" t="s">
        <v>9</v>
      </c>
      <c r="O110" s="636"/>
      <c r="P110" s="636"/>
      <c r="Q110" s="175"/>
    </row>
    <row r="111" spans="1:17" ht="39" customHeight="1">
      <c r="A111" s="635"/>
      <c r="B111" s="635"/>
      <c r="C111" s="95" t="s">
        <v>186</v>
      </c>
      <c r="D111" s="95" t="s">
        <v>187</v>
      </c>
      <c r="E111" s="95" t="s">
        <v>8</v>
      </c>
      <c r="F111" s="95" t="s">
        <v>186</v>
      </c>
      <c r="G111" s="95" t="s">
        <v>187</v>
      </c>
      <c r="H111" s="95" t="s">
        <v>8</v>
      </c>
      <c r="I111" s="95" t="s">
        <v>186</v>
      </c>
      <c r="J111" s="95" t="s">
        <v>187</v>
      </c>
      <c r="K111" s="95" t="s">
        <v>8</v>
      </c>
      <c r="L111" s="95" t="s">
        <v>186</v>
      </c>
      <c r="M111" s="95" t="s">
        <v>187</v>
      </c>
      <c r="N111" s="95" t="s">
        <v>8</v>
      </c>
      <c r="O111" s="636"/>
      <c r="P111" s="636"/>
      <c r="Q111" s="175"/>
    </row>
    <row r="112" spans="1:17" s="94" customFormat="1" ht="39" customHeight="1">
      <c r="A112" s="624" t="s">
        <v>688</v>
      </c>
      <c r="B112" s="95" t="s">
        <v>383</v>
      </c>
      <c r="C112" s="82">
        <v>28</v>
      </c>
      <c r="D112" s="82">
        <v>84</v>
      </c>
      <c r="E112" s="82">
        <f>C112+D112</f>
        <v>112</v>
      </c>
      <c r="F112" s="82">
        <v>1</v>
      </c>
      <c r="G112" s="82">
        <v>34</v>
      </c>
      <c r="H112" s="82">
        <f>F112+G112</f>
        <v>35</v>
      </c>
      <c r="I112" s="82">
        <v>0</v>
      </c>
      <c r="J112" s="82">
        <v>8</v>
      </c>
      <c r="K112" s="82">
        <f>I112+J112</f>
        <v>8</v>
      </c>
      <c r="L112" s="82">
        <v>4</v>
      </c>
      <c r="M112" s="82">
        <v>13</v>
      </c>
      <c r="N112" s="82">
        <f>L112+M112</f>
        <v>17</v>
      </c>
      <c r="O112" s="95" t="s">
        <v>601</v>
      </c>
      <c r="P112" s="624" t="s">
        <v>689</v>
      </c>
    </row>
    <row r="113" spans="1:16" s="94" customFormat="1" ht="39" customHeight="1">
      <c r="A113" s="624"/>
      <c r="B113" s="95" t="s">
        <v>382</v>
      </c>
      <c r="C113" s="82">
        <v>1</v>
      </c>
      <c r="D113" s="82">
        <v>49</v>
      </c>
      <c r="E113" s="82">
        <f>C113+D113</f>
        <v>50</v>
      </c>
      <c r="F113" s="82">
        <v>0</v>
      </c>
      <c r="G113" s="82">
        <v>26</v>
      </c>
      <c r="H113" s="82">
        <f>F113+G113</f>
        <v>26</v>
      </c>
      <c r="I113" s="82">
        <v>1</v>
      </c>
      <c r="J113" s="82">
        <v>10</v>
      </c>
      <c r="K113" s="82">
        <f>I113+J113</f>
        <v>11</v>
      </c>
      <c r="L113" s="82">
        <v>9</v>
      </c>
      <c r="M113" s="82">
        <v>17</v>
      </c>
      <c r="N113" s="82">
        <f>L113+M113</f>
        <v>26</v>
      </c>
      <c r="O113" s="95" t="s">
        <v>602</v>
      </c>
      <c r="P113" s="624"/>
    </row>
    <row r="114" spans="1:16" s="94" customFormat="1" ht="39" customHeight="1">
      <c r="A114" s="624"/>
      <c r="B114" s="95" t="s">
        <v>9</v>
      </c>
      <c r="C114" s="79">
        <f>C112+C113</f>
        <v>29</v>
      </c>
      <c r="D114" s="79">
        <f t="shared" ref="D114:N114" si="28">D112+D113</f>
        <v>133</v>
      </c>
      <c r="E114" s="79">
        <f t="shared" si="28"/>
        <v>162</v>
      </c>
      <c r="F114" s="79">
        <f t="shared" si="28"/>
        <v>1</v>
      </c>
      <c r="G114" s="79">
        <f t="shared" si="28"/>
        <v>60</v>
      </c>
      <c r="H114" s="79">
        <f t="shared" si="28"/>
        <v>61</v>
      </c>
      <c r="I114" s="79">
        <f t="shared" si="28"/>
        <v>1</v>
      </c>
      <c r="J114" s="79">
        <f t="shared" si="28"/>
        <v>18</v>
      </c>
      <c r="K114" s="79">
        <f t="shared" si="28"/>
        <v>19</v>
      </c>
      <c r="L114" s="79">
        <f t="shared" si="28"/>
        <v>13</v>
      </c>
      <c r="M114" s="79">
        <f t="shared" si="28"/>
        <v>30</v>
      </c>
      <c r="N114" s="79">
        <f t="shared" si="28"/>
        <v>43</v>
      </c>
      <c r="O114" s="95" t="s">
        <v>8</v>
      </c>
      <c r="P114" s="624"/>
    </row>
    <row r="115" spans="1:16" s="94" customFormat="1" ht="39" customHeight="1">
      <c r="A115" s="624" t="s">
        <v>142</v>
      </c>
      <c r="B115" s="95" t="s">
        <v>383</v>
      </c>
      <c r="C115" s="82">
        <v>34</v>
      </c>
      <c r="D115" s="82">
        <v>0</v>
      </c>
      <c r="E115" s="82">
        <f>C115+D115</f>
        <v>34</v>
      </c>
      <c r="F115" s="82">
        <v>29</v>
      </c>
      <c r="G115" s="82">
        <v>0</v>
      </c>
      <c r="H115" s="82">
        <f>F115+G115</f>
        <v>29</v>
      </c>
      <c r="I115" s="82">
        <v>8</v>
      </c>
      <c r="J115" s="82">
        <v>0</v>
      </c>
      <c r="K115" s="82">
        <f>I115+J115</f>
        <v>8</v>
      </c>
      <c r="L115" s="82">
        <v>17</v>
      </c>
      <c r="M115" s="82">
        <v>0</v>
      </c>
      <c r="N115" s="82">
        <f>L115+M115</f>
        <v>17</v>
      </c>
      <c r="O115" s="95" t="s">
        <v>601</v>
      </c>
      <c r="P115" s="624" t="s">
        <v>591</v>
      </c>
    </row>
    <row r="116" spans="1:16" s="94" customFormat="1" ht="39" customHeight="1">
      <c r="A116" s="624"/>
      <c r="B116" s="95" t="s">
        <v>382</v>
      </c>
      <c r="C116" s="82">
        <v>58</v>
      </c>
      <c r="D116" s="82">
        <v>0</v>
      </c>
      <c r="E116" s="82">
        <f>C116+D116</f>
        <v>58</v>
      </c>
      <c r="F116" s="82">
        <v>42</v>
      </c>
      <c r="G116" s="82">
        <v>0</v>
      </c>
      <c r="H116" s="82">
        <f>F116+G116</f>
        <v>42</v>
      </c>
      <c r="I116" s="82">
        <v>13</v>
      </c>
      <c r="J116" s="82">
        <v>0</v>
      </c>
      <c r="K116" s="82">
        <f>I116+J116</f>
        <v>13</v>
      </c>
      <c r="L116" s="82">
        <v>12</v>
      </c>
      <c r="M116" s="82">
        <v>0</v>
      </c>
      <c r="N116" s="82">
        <f>L116+M116</f>
        <v>12</v>
      </c>
      <c r="O116" s="95" t="s">
        <v>602</v>
      </c>
      <c r="P116" s="624"/>
    </row>
    <row r="117" spans="1:16" s="94" customFormat="1" ht="39" customHeight="1">
      <c r="A117" s="624"/>
      <c r="B117" s="95" t="s">
        <v>9</v>
      </c>
      <c r="C117" s="79">
        <f>C115+C116</f>
        <v>92</v>
      </c>
      <c r="D117" s="79">
        <f t="shared" ref="D117:N117" si="29">D115+D116</f>
        <v>0</v>
      </c>
      <c r="E117" s="79">
        <f t="shared" si="29"/>
        <v>92</v>
      </c>
      <c r="F117" s="79">
        <f t="shared" si="29"/>
        <v>71</v>
      </c>
      <c r="G117" s="79">
        <f t="shared" si="29"/>
        <v>0</v>
      </c>
      <c r="H117" s="79">
        <f t="shared" si="29"/>
        <v>71</v>
      </c>
      <c r="I117" s="79">
        <f t="shared" si="29"/>
        <v>21</v>
      </c>
      <c r="J117" s="79">
        <f t="shared" si="29"/>
        <v>0</v>
      </c>
      <c r="K117" s="79">
        <f t="shared" si="29"/>
        <v>21</v>
      </c>
      <c r="L117" s="79">
        <f t="shared" si="29"/>
        <v>29</v>
      </c>
      <c r="M117" s="79">
        <f t="shared" si="29"/>
        <v>0</v>
      </c>
      <c r="N117" s="79">
        <f t="shared" si="29"/>
        <v>29</v>
      </c>
      <c r="O117" s="95" t="s">
        <v>8</v>
      </c>
      <c r="P117" s="624"/>
    </row>
    <row r="118" spans="1:16" s="94" customFormat="1" ht="39" customHeight="1">
      <c r="A118" s="624" t="s">
        <v>122</v>
      </c>
      <c r="B118" s="95" t="s">
        <v>383</v>
      </c>
      <c r="C118" s="82">
        <v>1</v>
      </c>
      <c r="D118" s="82">
        <v>0</v>
      </c>
      <c r="E118" s="82">
        <f>C118+D118</f>
        <v>1</v>
      </c>
      <c r="F118" s="82">
        <v>1</v>
      </c>
      <c r="G118" s="82">
        <v>1</v>
      </c>
      <c r="H118" s="82">
        <f>F118+G118</f>
        <v>2</v>
      </c>
      <c r="I118" s="82">
        <v>1</v>
      </c>
      <c r="J118" s="82">
        <v>0</v>
      </c>
      <c r="K118" s="82">
        <f>I118+J118</f>
        <v>1</v>
      </c>
      <c r="L118" s="82">
        <v>0</v>
      </c>
      <c r="M118" s="82">
        <v>0</v>
      </c>
      <c r="N118" s="82">
        <f>L118+M118</f>
        <v>0</v>
      </c>
      <c r="O118" s="95" t="s">
        <v>601</v>
      </c>
      <c r="P118" s="624" t="s">
        <v>690</v>
      </c>
    </row>
    <row r="119" spans="1:16" s="94" customFormat="1" ht="39" customHeight="1">
      <c r="A119" s="624"/>
      <c r="B119" s="95" t="s">
        <v>382</v>
      </c>
      <c r="C119" s="82">
        <v>0</v>
      </c>
      <c r="D119" s="82">
        <v>5</v>
      </c>
      <c r="E119" s="82">
        <f>C119+D119</f>
        <v>5</v>
      </c>
      <c r="F119" s="82">
        <v>0</v>
      </c>
      <c r="G119" s="82">
        <v>8</v>
      </c>
      <c r="H119" s="82">
        <f>F119+G119</f>
        <v>8</v>
      </c>
      <c r="I119" s="82">
        <v>2</v>
      </c>
      <c r="J119" s="82">
        <v>1</v>
      </c>
      <c r="K119" s="82">
        <f>I119+J119</f>
        <v>3</v>
      </c>
      <c r="L119" s="82">
        <v>1</v>
      </c>
      <c r="M119" s="82">
        <v>1</v>
      </c>
      <c r="N119" s="82">
        <f>L119+M119</f>
        <v>2</v>
      </c>
      <c r="O119" s="95" t="s">
        <v>602</v>
      </c>
      <c r="P119" s="624"/>
    </row>
    <row r="120" spans="1:16" s="94" customFormat="1" ht="39" customHeight="1">
      <c r="A120" s="624"/>
      <c r="B120" s="95" t="s">
        <v>9</v>
      </c>
      <c r="C120" s="79">
        <f>C118+C119</f>
        <v>1</v>
      </c>
      <c r="D120" s="79">
        <f t="shared" ref="D120:N120" si="30">D118+D119</f>
        <v>5</v>
      </c>
      <c r="E120" s="79">
        <f t="shared" si="30"/>
        <v>6</v>
      </c>
      <c r="F120" s="79">
        <f t="shared" si="30"/>
        <v>1</v>
      </c>
      <c r="G120" s="79">
        <f t="shared" si="30"/>
        <v>9</v>
      </c>
      <c r="H120" s="79">
        <f t="shared" si="30"/>
        <v>10</v>
      </c>
      <c r="I120" s="79">
        <f t="shared" si="30"/>
        <v>3</v>
      </c>
      <c r="J120" s="79">
        <f t="shared" si="30"/>
        <v>1</v>
      </c>
      <c r="K120" s="79">
        <f t="shared" si="30"/>
        <v>4</v>
      </c>
      <c r="L120" s="79">
        <f t="shared" si="30"/>
        <v>1</v>
      </c>
      <c r="M120" s="79">
        <f t="shared" si="30"/>
        <v>1</v>
      </c>
      <c r="N120" s="79">
        <f t="shared" si="30"/>
        <v>2</v>
      </c>
      <c r="O120" s="95" t="s">
        <v>8</v>
      </c>
      <c r="P120" s="624"/>
    </row>
    <row r="121" spans="1:16" ht="39" customHeight="1">
      <c r="A121" s="624" t="s">
        <v>101</v>
      </c>
      <c r="B121" s="95" t="s">
        <v>383</v>
      </c>
      <c r="C121" s="82">
        <v>3</v>
      </c>
      <c r="D121" s="82">
        <v>6</v>
      </c>
      <c r="E121" s="82">
        <f>C121+D121</f>
        <v>9</v>
      </c>
      <c r="F121" s="82">
        <v>0</v>
      </c>
      <c r="G121" s="82">
        <v>3</v>
      </c>
      <c r="H121" s="82">
        <f>F121+G121</f>
        <v>3</v>
      </c>
      <c r="I121" s="82">
        <v>0</v>
      </c>
      <c r="J121" s="82">
        <v>0</v>
      </c>
      <c r="K121" s="82">
        <f>I121+J121</f>
        <v>0</v>
      </c>
      <c r="L121" s="82">
        <v>1</v>
      </c>
      <c r="M121" s="82">
        <v>0</v>
      </c>
      <c r="N121" s="82">
        <f>L121+M121</f>
        <v>1</v>
      </c>
      <c r="O121" s="95" t="s">
        <v>601</v>
      </c>
      <c r="P121" s="624" t="s">
        <v>100</v>
      </c>
    </row>
    <row r="122" spans="1:16" ht="39" customHeight="1">
      <c r="A122" s="624"/>
      <c r="B122" s="95" t="s">
        <v>382</v>
      </c>
      <c r="C122" s="82">
        <v>1</v>
      </c>
      <c r="D122" s="82">
        <v>5</v>
      </c>
      <c r="E122" s="82">
        <f>C122+D122</f>
        <v>6</v>
      </c>
      <c r="F122" s="82">
        <v>1</v>
      </c>
      <c r="G122" s="82">
        <v>3</v>
      </c>
      <c r="H122" s="82">
        <f>F122+G122</f>
        <v>4</v>
      </c>
      <c r="I122" s="82">
        <v>0</v>
      </c>
      <c r="J122" s="82">
        <v>0</v>
      </c>
      <c r="K122" s="82">
        <f>I122+J122</f>
        <v>0</v>
      </c>
      <c r="L122" s="82">
        <v>0</v>
      </c>
      <c r="M122" s="82">
        <v>1</v>
      </c>
      <c r="N122" s="82">
        <f>L122+M122</f>
        <v>1</v>
      </c>
      <c r="O122" s="95" t="s">
        <v>602</v>
      </c>
      <c r="P122" s="624"/>
    </row>
    <row r="123" spans="1:16" ht="39" customHeight="1">
      <c r="A123" s="624"/>
      <c r="B123" s="95" t="s">
        <v>9</v>
      </c>
      <c r="C123" s="79">
        <f>C121+C122</f>
        <v>4</v>
      </c>
      <c r="D123" s="79">
        <f t="shared" ref="D123:N123" si="31">D121+D122</f>
        <v>11</v>
      </c>
      <c r="E123" s="79">
        <f t="shared" si="31"/>
        <v>15</v>
      </c>
      <c r="F123" s="79">
        <f t="shared" si="31"/>
        <v>1</v>
      </c>
      <c r="G123" s="79">
        <f t="shared" si="31"/>
        <v>6</v>
      </c>
      <c r="H123" s="79">
        <f t="shared" si="31"/>
        <v>7</v>
      </c>
      <c r="I123" s="79">
        <f t="shared" si="31"/>
        <v>0</v>
      </c>
      <c r="J123" s="79">
        <f t="shared" si="31"/>
        <v>0</v>
      </c>
      <c r="K123" s="79">
        <f t="shared" si="31"/>
        <v>0</v>
      </c>
      <c r="L123" s="79">
        <f t="shared" si="31"/>
        <v>1</v>
      </c>
      <c r="M123" s="79">
        <f t="shared" si="31"/>
        <v>1</v>
      </c>
      <c r="N123" s="79">
        <f t="shared" si="31"/>
        <v>2</v>
      </c>
      <c r="O123" s="95" t="s">
        <v>8</v>
      </c>
      <c r="P123" s="624"/>
    </row>
    <row r="124" spans="1:16" ht="39" customHeight="1">
      <c r="A124" s="624" t="s">
        <v>95</v>
      </c>
      <c r="B124" s="95" t="s">
        <v>383</v>
      </c>
      <c r="C124" s="82">
        <v>21</v>
      </c>
      <c r="D124" s="82">
        <v>47</v>
      </c>
      <c r="E124" s="82">
        <f>C124+D124</f>
        <v>68</v>
      </c>
      <c r="F124" s="82">
        <v>6</v>
      </c>
      <c r="G124" s="82">
        <v>40</v>
      </c>
      <c r="H124" s="82">
        <f>F124+G124</f>
        <v>46</v>
      </c>
      <c r="I124" s="82">
        <v>4</v>
      </c>
      <c r="J124" s="82">
        <v>13</v>
      </c>
      <c r="K124" s="82">
        <f>I124+J124</f>
        <v>17</v>
      </c>
      <c r="L124" s="82">
        <v>7</v>
      </c>
      <c r="M124" s="82">
        <v>32</v>
      </c>
      <c r="N124" s="82">
        <f>L124+M124</f>
        <v>39</v>
      </c>
      <c r="O124" s="95" t="s">
        <v>601</v>
      </c>
      <c r="P124" s="624" t="s">
        <v>304</v>
      </c>
    </row>
    <row r="125" spans="1:16" ht="39" customHeight="1">
      <c r="A125" s="624"/>
      <c r="B125" s="95" t="s">
        <v>382</v>
      </c>
      <c r="C125" s="82">
        <v>3</v>
      </c>
      <c r="D125" s="82">
        <v>50</v>
      </c>
      <c r="E125" s="82">
        <f>C125+D125</f>
        <v>53</v>
      </c>
      <c r="F125" s="82">
        <v>4</v>
      </c>
      <c r="G125" s="82">
        <v>31</v>
      </c>
      <c r="H125" s="82">
        <f>F125+G125</f>
        <v>35</v>
      </c>
      <c r="I125" s="82">
        <v>0</v>
      </c>
      <c r="J125" s="82">
        <v>15</v>
      </c>
      <c r="K125" s="82">
        <f>I125+J125</f>
        <v>15</v>
      </c>
      <c r="L125" s="82">
        <v>6</v>
      </c>
      <c r="M125" s="82">
        <v>33</v>
      </c>
      <c r="N125" s="82">
        <f>L125+M125</f>
        <v>39</v>
      </c>
      <c r="O125" s="95" t="s">
        <v>602</v>
      </c>
      <c r="P125" s="624"/>
    </row>
    <row r="126" spans="1:16" ht="39" customHeight="1">
      <c r="A126" s="624"/>
      <c r="B126" s="95" t="s">
        <v>9</v>
      </c>
      <c r="C126" s="79">
        <f>C124+C125</f>
        <v>24</v>
      </c>
      <c r="D126" s="79">
        <f t="shared" ref="D126:N126" si="32">D124+D125</f>
        <v>97</v>
      </c>
      <c r="E126" s="79">
        <f t="shared" si="32"/>
        <v>121</v>
      </c>
      <c r="F126" s="79">
        <f t="shared" si="32"/>
        <v>10</v>
      </c>
      <c r="G126" s="79">
        <f t="shared" si="32"/>
        <v>71</v>
      </c>
      <c r="H126" s="79">
        <f t="shared" si="32"/>
        <v>81</v>
      </c>
      <c r="I126" s="79">
        <f t="shared" si="32"/>
        <v>4</v>
      </c>
      <c r="J126" s="79">
        <f t="shared" si="32"/>
        <v>28</v>
      </c>
      <c r="K126" s="79">
        <f t="shared" si="32"/>
        <v>32</v>
      </c>
      <c r="L126" s="79">
        <f t="shared" si="32"/>
        <v>13</v>
      </c>
      <c r="M126" s="79">
        <f t="shared" si="32"/>
        <v>65</v>
      </c>
      <c r="N126" s="79">
        <f t="shared" si="32"/>
        <v>78</v>
      </c>
      <c r="O126" s="95" t="s">
        <v>8</v>
      </c>
      <c r="P126" s="624"/>
    </row>
    <row r="127" spans="1:16" ht="39" customHeight="1">
      <c r="A127" s="624" t="s">
        <v>691</v>
      </c>
      <c r="B127" s="95" t="s">
        <v>383</v>
      </c>
      <c r="C127" s="82">
        <v>28</v>
      </c>
      <c r="D127" s="82">
        <v>27</v>
      </c>
      <c r="E127" s="82">
        <f>C127+D127</f>
        <v>55</v>
      </c>
      <c r="F127" s="82">
        <v>3</v>
      </c>
      <c r="G127" s="82">
        <v>26</v>
      </c>
      <c r="H127" s="82">
        <f>F127+G127</f>
        <v>29</v>
      </c>
      <c r="I127" s="82">
        <v>5</v>
      </c>
      <c r="J127" s="82">
        <v>2</v>
      </c>
      <c r="K127" s="82">
        <f>I127+J127</f>
        <v>7</v>
      </c>
      <c r="L127" s="82">
        <v>2</v>
      </c>
      <c r="M127" s="82">
        <v>3</v>
      </c>
      <c r="N127" s="82">
        <f>L127+M127</f>
        <v>5</v>
      </c>
      <c r="O127" s="95" t="s">
        <v>601</v>
      </c>
      <c r="P127" s="624" t="s">
        <v>75</v>
      </c>
    </row>
    <row r="128" spans="1:16" ht="39" customHeight="1">
      <c r="A128" s="624"/>
      <c r="B128" s="95" t="s">
        <v>382</v>
      </c>
      <c r="C128" s="82">
        <v>3</v>
      </c>
      <c r="D128" s="82">
        <v>20</v>
      </c>
      <c r="E128" s="82">
        <f>C128+D128</f>
        <v>23</v>
      </c>
      <c r="F128" s="82">
        <v>5</v>
      </c>
      <c r="G128" s="82">
        <v>12</v>
      </c>
      <c r="H128" s="82">
        <f>F128+G128</f>
        <v>17</v>
      </c>
      <c r="I128" s="82">
        <v>0</v>
      </c>
      <c r="J128" s="82">
        <v>3</v>
      </c>
      <c r="K128" s="82">
        <f>I128+J128</f>
        <v>3</v>
      </c>
      <c r="L128" s="82">
        <v>2</v>
      </c>
      <c r="M128" s="82">
        <v>6</v>
      </c>
      <c r="N128" s="82">
        <f>L128+M128</f>
        <v>8</v>
      </c>
      <c r="O128" s="95" t="s">
        <v>602</v>
      </c>
      <c r="P128" s="624"/>
    </row>
    <row r="129" spans="1:21" ht="39" customHeight="1">
      <c r="A129" s="624"/>
      <c r="B129" s="95" t="s">
        <v>9</v>
      </c>
      <c r="C129" s="79">
        <f>C127+C128</f>
        <v>31</v>
      </c>
      <c r="D129" s="79">
        <f t="shared" ref="D129:N129" si="33">D127+D128</f>
        <v>47</v>
      </c>
      <c r="E129" s="79">
        <f t="shared" si="33"/>
        <v>78</v>
      </c>
      <c r="F129" s="79">
        <f t="shared" si="33"/>
        <v>8</v>
      </c>
      <c r="G129" s="79">
        <f t="shared" si="33"/>
        <v>38</v>
      </c>
      <c r="H129" s="79">
        <f t="shared" si="33"/>
        <v>46</v>
      </c>
      <c r="I129" s="79">
        <f t="shared" si="33"/>
        <v>5</v>
      </c>
      <c r="J129" s="79">
        <f t="shared" si="33"/>
        <v>5</v>
      </c>
      <c r="K129" s="79">
        <f t="shared" si="33"/>
        <v>10</v>
      </c>
      <c r="L129" s="79">
        <f t="shared" si="33"/>
        <v>4</v>
      </c>
      <c r="M129" s="79">
        <f t="shared" si="33"/>
        <v>9</v>
      </c>
      <c r="N129" s="79">
        <f t="shared" si="33"/>
        <v>13</v>
      </c>
      <c r="O129" s="95" t="s">
        <v>8</v>
      </c>
      <c r="P129" s="624"/>
    </row>
    <row r="130" spans="1:21" ht="39" customHeight="1">
      <c r="A130" s="624" t="s">
        <v>9</v>
      </c>
      <c r="B130" s="95" t="s">
        <v>383</v>
      </c>
      <c r="C130" s="82">
        <f>C112+C115+C118+C121+C124+C127</f>
        <v>115</v>
      </c>
      <c r="D130" s="82">
        <f>D112+D115+D118+D121+D124+D127</f>
        <v>164</v>
      </c>
      <c r="E130" s="82">
        <f>C130+D130</f>
        <v>279</v>
      </c>
      <c r="F130" s="82">
        <f>F112+F115+F118+F121+F124+F127</f>
        <v>40</v>
      </c>
      <c r="G130" s="82">
        <f>G112+G115+G118+G121+G124+G127</f>
        <v>104</v>
      </c>
      <c r="H130" s="82">
        <f>F130+G130</f>
        <v>144</v>
      </c>
      <c r="I130" s="82">
        <f>I112+I115+I118+I121+I124+I127</f>
        <v>18</v>
      </c>
      <c r="J130" s="82">
        <f>J112+J115+J118+J121+J124+J127</f>
        <v>23</v>
      </c>
      <c r="K130" s="82">
        <f>I130+J130</f>
        <v>41</v>
      </c>
      <c r="L130" s="82">
        <f>L112+L115+L118+L121+L124+L127</f>
        <v>31</v>
      </c>
      <c r="M130" s="82">
        <f>M112+M115+M118+M121+M124+M127</f>
        <v>48</v>
      </c>
      <c r="N130" s="82">
        <f>L130+M130</f>
        <v>79</v>
      </c>
      <c r="O130" s="95" t="s">
        <v>601</v>
      </c>
      <c r="P130" s="624" t="s">
        <v>8</v>
      </c>
    </row>
    <row r="131" spans="1:21" ht="39" customHeight="1">
      <c r="A131" s="624"/>
      <c r="B131" s="95" t="s">
        <v>382</v>
      </c>
      <c r="C131" s="82">
        <f>C113+C116+C119+C122+C125+C128</f>
        <v>66</v>
      </c>
      <c r="D131" s="82">
        <f>D113+D116+D119+D122+D125+D128</f>
        <v>129</v>
      </c>
      <c r="E131" s="82">
        <f>C131+D131</f>
        <v>195</v>
      </c>
      <c r="F131" s="82">
        <f>F113+F116+F119+F122+F125+F128</f>
        <v>52</v>
      </c>
      <c r="G131" s="82">
        <f>G113+G116+G119+G122+G125+G128</f>
        <v>80</v>
      </c>
      <c r="H131" s="82">
        <f>F131+G131</f>
        <v>132</v>
      </c>
      <c r="I131" s="82">
        <f>I113+I116+I119+I122+I125+I128</f>
        <v>16</v>
      </c>
      <c r="J131" s="82">
        <f>J113+J116+J119+J122+J125+J128</f>
        <v>29</v>
      </c>
      <c r="K131" s="82">
        <f>I131+J131</f>
        <v>45</v>
      </c>
      <c r="L131" s="82">
        <f>L113+L116+L119+L122+L125+L128</f>
        <v>30</v>
      </c>
      <c r="M131" s="82">
        <f>M113+M116+M119+M122+M125+M128</f>
        <v>58</v>
      </c>
      <c r="N131" s="82">
        <f>L131+M131</f>
        <v>88</v>
      </c>
      <c r="O131" s="95" t="s">
        <v>602</v>
      </c>
      <c r="P131" s="624"/>
    </row>
    <row r="132" spans="1:21" ht="39" customHeight="1">
      <c r="A132" s="624"/>
      <c r="B132" s="95" t="s">
        <v>9</v>
      </c>
      <c r="C132" s="79">
        <f>C130+C131</f>
        <v>181</v>
      </c>
      <c r="D132" s="79">
        <f t="shared" ref="D132:N132" si="34">D130+D131</f>
        <v>293</v>
      </c>
      <c r="E132" s="79">
        <f t="shared" si="34"/>
        <v>474</v>
      </c>
      <c r="F132" s="79">
        <f t="shared" si="34"/>
        <v>92</v>
      </c>
      <c r="G132" s="79">
        <f t="shared" si="34"/>
        <v>184</v>
      </c>
      <c r="H132" s="79">
        <f t="shared" si="34"/>
        <v>276</v>
      </c>
      <c r="I132" s="79">
        <f t="shared" si="34"/>
        <v>34</v>
      </c>
      <c r="J132" s="79">
        <f t="shared" si="34"/>
        <v>52</v>
      </c>
      <c r="K132" s="79">
        <f t="shared" si="34"/>
        <v>86</v>
      </c>
      <c r="L132" s="79">
        <f t="shared" si="34"/>
        <v>61</v>
      </c>
      <c r="M132" s="79">
        <f t="shared" si="34"/>
        <v>106</v>
      </c>
      <c r="N132" s="79">
        <f t="shared" si="34"/>
        <v>167</v>
      </c>
      <c r="O132" s="95" t="s">
        <v>8</v>
      </c>
      <c r="P132" s="624"/>
    </row>
    <row r="133" spans="1:21" ht="39" customHeight="1">
      <c r="A133" s="778" t="s">
        <v>1560</v>
      </c>
      <c r="B133" s="569"/>
      <c r="C133" s="569"/>
      <c r="D133" s="569"/>
      <c r="E133" s="569"/>
      <c r="F133" s="569"/>
      <c r="G133" s="595"/>
      <c r="H133" s="614" t="s">
        <v>1561</v>
      </c>
      <c r="I133" s="614"/>
      <c r="J133" s="614"/>
      <c r="K133" s="614"/>
      <c r="L133" s="614"/>
      <c r="M133" s="614"/>
      <c r="N133" s="614"/>
      <c r="O133" s="614"/>
      <c r="P133" s="779"/>
    </row>
    <row r="134" spans="1:21" ht="39" customHeight="1">
      <c r="A134" s="633" t="s">
        <v>232</v>
      </c>
      <c r="B134" s="633" t="s">
        <v>677</v>
      </c>
      <c r="C134" s="740" t="s">
        <v>19</v>
      </c>
      <c r="D134" s="654"/>
      <c r="E134" s="654"/>
      <c r="F134" s="654"/>
      <c r="G134" s="654"/>
      <c r="H134" s="654"/>
      <c r="I134" s="654"/>
      <c r="J134" s="654"/>
      <c r="K134" s="654"/>
      <c r="L134" s="654"/>
      <c r="M134" s="654"/>
      <c r="N134" s="655"/>
      <c r="O134" s="636" t="s">
        <v>678</v>
      </c>
      <c r="P134" s="636" t="s">
        <v>597</v>
      </c>
      <c r="Q134" s="175"/>
    </row>
    <row r="135" spans="1:21" ht="39" customHeight="1">
      <c r="A135" s="634"/>
      <c r="B135" s="634"/>
      <c r="C135" s="740" t="s">
        <v>8</v>
      </c>
      <c r="D135" s="654"/>
      <c r="E135" s="654"/>
      <c r="F135" s="654"/>
      <c r="G135" s="654"/>
      <c r="H135" s="654"/>
      <c r="I135" s="654"/>
      <c r="J135" s="654"/>
      <c r="K135" s="654"/>
      <c r="L135" s="654"/>
      <c r="M135" s="654"/>
      <c r="N135" s="655"/>
      <c r="O135" s="636"/>
      <c r="P135" s="636"/>
      <c r="Q135" s="175"/>
    </row>
    <row r="136" spans="1:21" ht="39" customHeight="1">
      <c r="A136" s="634"/>
      <c r="B136" s="634"/>
      <c r="C136" s="744" t="s">
        <v>188</v>
      </c>
      <c r="D136" s="745"/>
      <c r="E136" s="745"/>
      <c r="F136" s="746"/>
      <c r="G136" s="744" t="s">
        <v>189</v>
      </c>
      <c r="H136" s="745"/>
      <c r="I136" s="745"/>
      <c r="J136" s="746"/>
      <c r="K136" s="744" t="s">
        <v>9</v>
      </c>
      <c r="L136" s="745"/>
      <c r="M136" s="745"/>
      <c r="N136" s="746"/>
      <c r="O136" s="636"/>
      <c r="P136" s="636"/>
      <c r="Q136" s="175"/>
      <c r="R136" s="94"/>
      <c r="S136" s="94"/>
      <c r="T136" s="94"/>
      <c r="U136" s="94"/>
    </row>
    <row r="137" spans="1:21" ht="39" customHeight="1">
      <c r="A137" s="635"/>
      <c r="B137" s="635"/>
      <c r="C137" s="744" t="s">
        <v>595</v>
      </c>
      <c r="D137" s="745"/>
      <c r="E137" s="745"/>
      <c r="F137" s="746"/>
      <c r="G137" s="744" t="s">
        <v>596</v>
      </c>
      <c r="H137" s="745"/>
      <c r="I137" s="745"/>
      <c r="J137" s="746"/>
      <c r="K137" s="744" t="s">
        <v>8</v>
      </c>
      <c r="L137" s="745"/>
      <c r="M137" s="745"/>
      <c r="N137" s="746"/>
      <c r="O137" s="636"/>
      <c r="P137" s="636"/>
      <c r="Q137" s="175"/>
      <c r="R137" s="94"/>
      <c r="S137" s="94"/>
      <c r="T137" s="94"/>
      <c r="U137" s="94"/>
    </row>
    <row r="138" spans="1:21" s="94" customFormat="1" ht="39" customHeight="1">
      <c r="A138" s="624" t="s">
        <v>688</v>
      </c>
      <c r="B138" s="95" t="s">
        <v>383</v>
      </c>
      <c r="C138" s="584">
        <f>C8+F8+I8+L8+C34+F34+I34+L34+C60+F60+I60+L60+C86+F86+I86+L86+C112+F112+I112+L112</f>
        <v>733</v>
      </c>
      <c r="D138" s="739"/>
      <c r="E138" s="739"/>
      <c r="F138" s="585"/>
      <c r="G138" s="584">
        <f>D8+G8+J8+M8+D34+G34+J34+M34+D60+G60+J60+M60+D86+G86+J86+M86+D112+G112+J112+M112</f>
        <v>817</v>
      </c>
      <c r="H138" s="739"/>
      <c r="I138" s="739"/>
      <c r="J138" s="585"/>
      <c r="K138" s="584">
        <f>C138+G138</f>
        <v>1550</v>
      </c>
      <c r="L138" s="739"/>
      <c r="M138" s="739"/>
      <c r="N138" s="585"/>
      <c r="O138" s="95" t="s">
        <v>601</v>
      </c>
      <c r="P138" s="624" t="s">
        <v>689</v>
      </c>
    </row>
    <row r="139" spans="1:21" s="94" customFormat="1" ht="39" customHeight="1">
      <c r="A139" s="624"/>
      <c r="B139" s="95" t="s">
        <v>382</v>
      </c>
      <c r="C139" s="584">
        <f>C9+F9+I9+L9+C35+F35+I35+L35+C61+F61+I61+L61+C87+F87+I87+L87+C113+F113+I113+L113</f>
        <v>526</v>
      </c>
      <c r="D139" s="739"/>
      <c r="E139" s="739"/>
      <c r="F139" s="585"/>
      <c r="G139" s="584">
        <f>D9+G9+J9+M9+D35+G35+J35+M35+D61+G61+J61+M61+D87+G87+J87+M87+D113+G113+J113+M113</f>
        <v>550</v>
      </c>
      <c r="H139" s="739"/>
      <c r="I139" s="739"/>
      <c r="J139" s="585"/>
      <c r="K139" s="584">
        <f>C139+G139</f>
        <v>1076</v>
      </c>
      <c r="L139" s="739"/>
      <c r="M139" s="739"/>
      <c r="N139" s="585"/>
      <c r="O139" s="95" t="s">
        <v>602</v>
      </c>
      <c r="P139" s="624"/>
    </row>
    <row r="140" spans="1:21" s="94" customFormat="1" ht="39" customHeight="1">
      <c r="A140" s="624"/>
      <c r="B140" s="95" t="s">
        <v>9</v>
      </c>
      <c r="C140" s="747">
        <f>C138+C139</f>
        <v>1259</v>
      </c>
      <c r="D140" s="748"/>
      <c r="E140" s="748"/>
      <c r="F140" s="749"/>
      <c r="G140" s="747">
        <f>G138+G139</f>
        <v>1367</v>
      </c>
      <c r="H140" s="748"/>
      <c r="I140" s="748"/>
      <c r="J140" s="749"/>
      <c r="K140" s="747">
        <f>K138+K139</f>
        <v>2626</v>
      </c>
      <c r="L140" s="748"/>
      <c r="M140" s="748"/>
      <c r="N140" s="749"/>
      <c r="O140" s="95" t="s">
        <v>8</v>
      </c>
      <c r="P140" s="624"/>
    </row>
    <row r="141" spans="1:21" s="94" customFormat="1" ht="39" customHeight="1">
      <c r="A141" s="624" t="s">
        <v>142</v>
      </c>
      <c r="B141" s="95" t="s">
        <v>383</v>
      </c>
      <c r="C141" s="584">
        <f>C11+F11+I11+L11+C37+F37+I37+L37+C63+F63+I63+L63+C89+F89+I89+L89+C115+F115+I115+L115</f>
        <v>1395</v>
      </c>
      <c r="D141" s="739"/>
      <c r="E141" s="739"/>
      <c r="F141" s="585"/>
      <c r="G141" s="584">
        <f>D11+G11+J11+M11+D37+G37+J37+M37+D63+G63+J63+M63+D89+G89+J89+M89+D115+G115+J115+M115</f>
        <v>23</v>
      </c>
      <c r="H141" s="739"/>
      <c r="I141" s="739"/>
      <c r="J141" s="585"/>
      <c r="K141" s="584">
        <f>C141+G141</f>
        <v>1418</v>
      </c>
      <c r="L141" s="739"/>
      <c r="M141" s="739"/>
      <c r="N141" s="585"/>
      <c r="O141" s="95" t="s">
        <v>601</v>
      </c>
      <c r="P141" s="624" t="s">
        <v>591</v>
      </c>
    </row>
    <row r="142" spans="1:21" s="94" customFormat="1" ht="39" customHeight="1">
      <c r="A142" s="624"/>
      <c r="B142" s="95" t="s">
        <v>382</v>
      </c>
      <c r="C142" s="584">
        <f>C12+F12+I12+L12+C38+F38+I38+L38+C64+F64+I64+L64+C90+F90+I90+L90+C116+F116+I116+L116</f>
        <v>880</v>
      </c>
      <c r="D142" s="739"/>
      <c r="E142" s="739"/>
      <c r="F142" s="585"/>
      <c r="G142" s="584">
        <f>D12+G12+J12+M12+D38+G38+J38+M38+D64+G64+J64+M64+D90+G90+J90+M90+D116+G116+J116+M116</f>
        <v>9</v>
      </c>
      <c r="H142" s="739"/>
      <c r="I142" s="739"/>
      <c r="J142" s="585"/>
      <c r="K142" s="584">
        <f>C142+G142</f>
        <v>889</v>
      </c>
      <c r="L142" s="739"/>
      <c r="M142" s="739"/>
      <c r="N142" s="585"/>
      <c r="O142" s="95" t="s">
        <v>602</v>
      </c>
      <c r="P142" s="624"/>
    </row>
    <row r="143" spans="1:21" s="94" customFormat="1" ht="39" customHeight="1">
      <c r="A143" s="624"/>
      <c r="B143" s="95" t="s">
        <v>9</v>
      </c>
      <c r="C143" s="747">
        <f>C141+C142</f>
        <v>2275</v>
      </c>
      <c r="D143" s="748"/>
      <c r="E143" s="748"/>
      <c r="F143" s="749"/>
      <c r="G143" s="747">
        <f>G141+G142</f>
        <v>32</v>
      </c>
      <c r="H143" s="748"/>
      <c r="I143" s="748"/>
      <c r="J143" s="749"/>
      <c r="K143" s="747">
        <f>K141+K142</f>
        <v>2307</v>
      </c>
      <c r="L143" s="748"/>
      <c r="M143" s="748"/>
      <c r="N143" s="749"/>
      <c r="O143" s="95" t="s">
        <v>8</v>
      </c>
      <c r="P143" s="624"/>
    </row>
    <row r="144" spans="1:21" s="94" customFormat="1" ht="39" customHeight="1">
      <c r="A144" s="624" t="s">
        <v>122</v>
      </c>
      <c r="B144" s="95" t="s">
        <v>383</v>
      </c>
      <c r="C144" s="584">
        <f>C14+F14+I14+L14+C40+F40+I40+L40+C66+F66+I66+L66+C92+F92+I92+L92+C118+F118+I118+L118</f>
        <v>21</v>
      </c>
      <c r="D144" s="739"/>
      <c r="E144" s="739"/>
      <c r="F144" s="585"/>
      <c r="G144" s="584">
        <f>D14+G14+J14+M14+D40+G40+J40+M40+D66+G66+J66+M66+D92+G92+J92+M92+D118+G118+J118+M118</f>
        <v>18</v>
      </c>
      <c r="H144" s="739"/>
      <c r="I144" s="739"/>
      <c r="J144" s="585"/>
      <c r="K144" s="584">
        <f>C144+G144</f>
        <v>39</v>
      </c>
      <c r="L144" s="739"/>
      <c r="M144" s="739"/>
      <c r="N144" s="585"/>
      <c r="O144" s="95" t="s">
        <v>601</v>
      </c>
      <c r="P144" s="624" t="s">
        <v>690</v>
      </c>
    </row>
    <row r="145" spans="1:16" s="94" customFormat="1" ht="39" customHeight="1">
      <c r="A145" s="624"/>
      <c r="B145" s="95" t="s">
        <v>382</v>
      </c>
      <c r="C145" s="584">
        <f>C15+F15+I15+L15+C41+F41+I41+L41+C67+F67+I67+L67+C93+F93+I93+L93+C119+F119+I119+L119</f>
        <v>51</v>
      </c>
      <c r="D145" s="739"/>
      <c r="E145" s="739"/>
      <c r="F145" s="585"/>
      <c r="G145" s="584">
        <f>D15+G15+J15+M15+D41+G41+J41+M41+D67+G67+J67+M67+D93+G93+J93+M93+D119+G119+J119+M119</f>
        <v>83</v>
      </c>
      <c r="H145" s="739"/>
      <c r="I145" s="739"/>
      <c r="J145" s="585"/>
      <c r="K145" s="584">
        <f>C145+G145</f>
        <v>134</v>
      </c>
      <c r="L145" s="739"/>
      <c r="M145" s="739"/>
      <c r="N145" s="585"/>
      <c r="O145" s="95" t="s">
        <v>602</v>
      </c>
      <c r="P145" s="624"/>
    </row>
    <row r="146" spans="1:16" s="94" customFormat="1" ht="39" customHeight="1">
      <c r="A146" s="624"/>
      <c r="B146" s="95" t="s">
        <v>9</v>
      </c>
      <c r="C146" s="747">
        <f>C144+C145</f>
        <v>72</v>
      </c>
      <c r="D146" s="748"/>
      <c r="E146" s="748"/>
      <c r="F146" s="749"/>
      <c r="G146" s="747">
        <f>G144+G145</f>
        <v>101</v>
      </c>
      <c r="H146" s="748"/>
      <c r="I146" s="748"/>
      <c r="J146" s="749"/>
      <c r="K146" s="747">
        <f>K144+K145</f>
        <v>173</v>
      </c>
      <c r="L146" s="748"/>
      <c r="M146" s="748"/>
      <c r="N146" s="749"/>
      <c r="O146" s="95" t="s">
        <v>8</v>
      </c>
      <c r="P146" s="624"/>
    </row>
    <row r="147" spans="1:16" ht="39" customHeight="1">
      <c r="A147" s="624" t="s">
        <v>101</v>
      </c>
      <c r="B147" s="95" t="s">
        <v>383</v>
      </c>
      <c r="C147" s="584">
        <f>C17+F17+I17+L17+C43+F43+I43+L43+C69+F69+I69+L69+C95+F95+I95+L95+C121+F121+I121+L121</f>
        <v>46</v>
      </c>
      <c r="D147" s="739"/>
      <c r="E147" s="739"/>
      <c r="F147" s="585"/>
      <c r="G147" s="584">
        <f>D17+G17+J17+M17+D43+G43+J43+M43+D69+G69+J69+M69+D95+G95+J95+M95+D121+G121+J121+M121</f>
        <v>108</v>
      </c>
      <c r="H147" s="739"/>
      <c r="I147" s="739"/>
      <c r="J147" s="585"/>
      <c r="K147" s="584">
        <f>C147+G147</f>
        <v>154</v>
      </c>
      <c r="L147" s="739"/>
      <c r="M147" s="739"/>
      <c r="N147" s="585"/>
      <c r="O147" s="95" t="s">
        <v>601</v>
      </c>
      <c r="P147" s="624" t="s">
        <v>100</v>
      </c>
    </row>
    <row r="148" spans="1:16" ht="39" customHeight="1">
      <c r="A148" s="624"/>
      <c r="B148" s="95" t="s">
        <v>382</v>
      </c>
      <c r="C148" s="584">
        <f>C18+F18+I18+L18+C44+F44+I44+L44+C70+F70+I70+L70+C96+F96+I96+L96+C122+F122+I122+L122</f>
        <v>52</v>
      </c>
      <c r="D148" s="739"/>
      <c r="E148" s="739"/>
      <c r="F148" s="585"/>
      <c r="G148" s="584">
        <f>D18+G18+J18+M18+D44+G44+J44+M44+D70+G70+J70+M70+D96+G96+J96+M96+D122+G122+J122+M122</f>
        <v>112</v>
      </c>
      <c r="H148" s="739"/>
      <c r="I148" s="739"/>
      <c r="J148" s="585"/>
      <c r="K148" s="584">
        <f>C148+G148</f>
        <v>164</v>
      </c>
      <c r="L148" s="739"/>
      <c r="M148" s="739"/>
      <c r="N148" s="585"/>
      <c r="O148" s="95" t="s">
        <v>602</v>
      </c>
      <c r="P148" s="624"/>
    </row>
    <row r="149" spans="1:16" ht="39" customHeight="1">
      <c r="A149" s="624"/>
      <c r="B149" s="95" t="s">
        <v>9</v>
      </c>
      <c r="C149" s="747">
        <f>C147+C148</f>
        <v>98</v>
      </c>
      <c r="D149" s="748"/>
      <c r="E149" s="748"/>
      <c r="F149" s="749"/>
      <c r="G149" s="747">
        <f>G147+G148</f>
        <v>220</v>
      </c>
      <c r="H149" s="748"/>
      <c r="I149" s="748"/>
      <c r="J149" s="749"/>
      <c r="K149" s="747">
        <f>K147+K148</f>
        <v>318</v>
      </c>
      <c r="L149" s="748"/>
      <c r="M149" s="748"/>
      <c r="N149" s="749"/>
      <c r="O149" s="95" t="s">
        <v>8</v>
      </c>
      <c r="P149" s="624"/>
    </row>
    <row r="150" spans="1:16" ht="39" customHeight="1">
      <c r="A150" s="624" t="s">
        <v>95</v>
      </c>
      <c r="B150" s="95" t="s">
        <v>383</v>
      </c>
      <c r="C150" s="584">
        <f>C20+F20+I20+L20+C46+F46+I46+L46+C72+F72+I72+L72+C98+F98+I98+L98+C124+F124+I124+L124</f>
        <v>1278</v>
      </c>
      <c r="D150" s="739"/>
      <c r="E150" s="739"/>
      <c r="F150" s="585"/>
      <c r="G150" s="584">
        <f>D20+G20+J20+M20+D46+G46+J46+M46+D72+G72+J72+M72+D98+G98+J98+M98+D124+G124+J124+M124</f>
        <v>895</v>
      </c>
      <c r="H150" s="739"/>
      <c r="I150" s="739"/>
      <c r="J150" s="585"/>
      <c r="K150" s="584">
        <f>C150+G150</f>
        <v>2173</v>
      </c>
      <c r="L150" s="739"/>
      <c r="M150" s="739"/>
      <c r="N150" s="585"/>
      <c r="O150" s="95" t="s">
        <v>601</v>
      </c>
      <c r="P150" s="624" t="s">
        <v>304</v>
      </c>
    </row>
    <row r="151" spans="1:16" ht="39" customHeight="1">
      <c r="A151" s="624"/>
      <c r="B151" s="95" t="s">
        <v>382</v>
      </c>
      <c r="C151" s="584">
        <f>C21+F21+I21+L21+C47+F47+I47+L47+C73+F73+I73+L73+C99+F99+I99+L99+C125+F125+I125+L125</f>
        <v>1198</v>
      </c>
      <c r="D151" s="739"/>
      <c r="E151" s="739"/>
      <c r="F151" s="585"/>
      <c r="G151" s="584">
        <f>D21+G21+J21+M21+D47+G47+J47+M47+D73+G73+J73+M73+D99+G99+J99+M99+D125+G125+J125+M125</f>
        <v>1127</v>
      </c>
      <c r="H151" s="739"/>
      <c r="I151" s="739"/>
      <c r="J151" s="585"/>
      <c r="K151" s="584">
        <f>C151+G151</f>
        <v>2325</v>
      </c>
      <c r="L151" s="739"/>
      <c r="M151" s="739"/>
      <c r="N151" s="585"/>
      <c r="O151" s="95" t="s">
        <v>602</v>
      </c>
      <c r="P151" s="624"/>
    </row>
    <row r="152" spans="1:16" ht="39" customHeight="1">
      <c r="A152" s="624"/>
      <c r="B152" s="95" t="s">
        <v>9</v>
      </c>
      <c r="C152" s="747">
        <f>C150+C151</f>
        <v>2476</v>
      </c>
      <c r="D152" s="748"/>
      <c r="E152" s="748"/>
      <c r="F152" s="749"/>
      <c r="G152" s="747">
        <f>G150+G151</f>
        <v>2022</v>
      </c>
      <c r="H152" s="748"/>
      <c r="I152" s="748"/>
      <c r="J152" s="749"/>
      <c r="K152" s="747">
        <f>K150+K151</f>
        <v>4498</v>
      </c>
      <c r="L152" s="748"/>
      <c r="M152" s="748"/>
      <c r="N152" s="749"/>
      <c r="O152" s="95" t="s">
        <v>8</v>
      </c>
      <c r="P152" s="624"/>
    </row>
    <row r="153" spans="1:16" ht="39" customHeight="1">
      <c r="A153" s="624" t="s">
        <v>691</v>
      </c>
      <c r="B153" s="95" t="s">
        <v>383</v>
      </c>
      <c r="C153" s="584">
        <f>C23+F23+I23+L23+C49+F49+I49+L49+C75+F75+I75+L75+C101+F101+I101+L101+C127+F127+I127+L127</f>
        <v>570</v>
      </c>
      <c r="D153" s="739"/>
      <c r="E153" s="739"/>
      <c r="F153" s="585"/>
      <c r="G153" s="584">
        <f>D23+G23+J23+M23+D49+G49+J49+M49+D75+G75+J75+M75+D101+G101+J101+M101+D127+G127+J127+M127</f>
        <v>639</v>
      </c>
      <c r="H153" s="739"/>
      <c r="I153" s="739"/>
      <c r="J153" s="585"/>
      <c r="K153" s="584">
        <f>C153+G153</f>
        <v>1209</v>
      </c>
      <c r="L153" s="739"/>
      <c r="M153" s="739"/>
      <c r="N153" s="585"/>
      <c r="O153" s="95" t="s">
        <v>601</v>
      </c>
      <c r="P153" s="624" t="s">
        <v>75</v>
      </c>
    </row>
    <row r="154" spans="1:16" ht="39" customHeight="1">
      <c r="A154" s="624"/>
      <c r="B154" s="95" t="s">
        <v>382</v>
      </c>
      <c r="C154" s="584">
        <f>C24+F24+I24+L24+C50+F50+I50+L50+C76+F76+I76+L76+C102+F102+I102+L102+C128+F128+I128+L128</f>
        <v>271</v>
      </c>
      <c r="D154" s="739"/>
      <c r="E154" s="739"/>
      <c r="F154" s="585"/>
      <c r="G154" s="584">
        <f>D24+G24+J24+M24+D50+G50+J50+M50+D76+G76+J76+M76+D102+G102+J102+M102+D128+G128+J128+M128</f>
        <v>336</v>
      </c>
      <c r="H154" s="739"/>
      <c r="I154" s="739"/>
      <c r="J154" s="585"/>
      <c r="K154" s="584">
        <f>C154+G154</f>
        <v>607</v>
      </c>
      <c r="L154" s="739"/>
      <c r="M154" s="739"/>
      <c r="N154" s="585"/>
      <c r="O154" s="95" t="s">
        <v>602</v>
      </c>
      <c r="P154" s="624"/>
    </row>
    <row r="155" spans="1:16" ht="39" customHeight="1">
      <c r="A155" s="624"/>
      <c r="B155" s="95" t="s">
        <v>9</v>
      </c>
      <c r="C155" s="747">
        <f>C153+C154</f>
        <v>841</v>
      </c>
      <c r="D155" s="748"/>
      <c r="E155" s="748"/>
      <c r="F155" s="749"/>
      <c r="G155" s="747">
        <f>G153+G154</f>
        <v>975</v>
      </c>
      <c r="H155" s="748"/>
      <c r="I155" s="748"/>
      <c r="J155" s="749"/>
      <c r="K155" s="747">
        <f>K153+K154</f>
        <v>1816</v>
      </c>
      <c r="L155" s="748"/>
      <c r="M155" s="748"/>
      <c r="N155" s="749"/>
      <c r="O155" s="95" t="s">
        <v>8</v>
      </c>
      <c r="P155" s="624"/>
    </row>
    <row r="156" spans="1:16" ht="39" customHeight="1">
      <c r="A156" s="624" t="s">
        <v>9</v>
      </c>
      <c r="B156" s="95" t="s">
        <v>383</v>
      </c>
      <c r="C156" s="584">
        <f>C26+F26+I26+L26+C52+F52+I52+L52+C78+F78+I78+L78+C104+F104+I104+L104+C130+F130+I130+L130</f>
        <v>4043</v>
      </c>
      <c r="D156" s="739"/>
      <c r="E156" s="739"/>
      <c r="F156" s="585"/>
      <c r="G156" s="584">
        <f>D26+G26+J26+M26+D52+G52+J52+M52+D78+G78+J78+M78+D104+G104+J104+M104+D130+G130+J130+M130</f>
        <v>2500</v>
      </c>
      <c r="H156" s="739"/>
      <c r="I156" s="739"/>
      <c r="J156" s="585"/>
      <c r="K156" s="584">
        <f>C156+G156</f>
        <v>6543</v>
      </c>
      <c r="L156" s="739"/>
      <c r="M156" s="739"/>
      <c r="N156" s="585"/>
      <c r="O156" s="95" t="s">
        <v>601</v>
      </c>
      <c r="P156" s="624" t="s">
        <v>8</v>
      </c>
    </row>
    <row r="157" spans="1:16" ht="39" customHeight="1">
      <c r="A157" s="624"/>
      <c r="B157" s="95" t="s">
        <v>382</v>
      </c>
      <c r="C157" s="584">
        <f>C27+F27+I27+L27+C53+F53+I53+L53+C79+F79+I79+L79+C105+F105+I105+L105+C131+F131+I131+L131</f>
        <v>2978</v>
      </c>
      <c r="D157" s="739"/>
      <c r="E157" s="739"/>
      <c r="F157" s="585"/>
      <c r="G157" s="584">
        <f>D27+G27+J27+M27+D53+G53+J53+M53+D79+G79+J79+M79+D105+G105+J105+M105+D131+G131+J131+M131</f>
        <v>2217</v>
      </c>
      <c r="H157" s="739"/>
      <c r="I157" s="739"/>
      <c r="J157" s="585"/>
      <c r="K157" s="584">
        <f>C157+G157</f>
        <v>5195</v>
      </c>
      <c r="L157" s="739"/>
      <c r="M157" s="739"/>
      <c r="N157" s="585"/>
      <c r="O157" s="95" t="s">
        <v>602</v>
      </c>
      <c r="P157" s="624"/>
    </row>
    <row r="158" spans="1:16" ht="39" customHeight="1">
      <c r="A158" s="624"/>
      <c r="B158" s="95" t="s">
        <v>9</v>
      </c>
      <c r="C158" s="747">
        <f>C156+C157</f>
        <v>7021</v>
      </c>
      <c r="D158" s="748"/>
      <c r="E158" s="748"/>
      <c r="F158" s="749"/>
      <c r="G158" s="747">
        <f>G156+G157</f>
        <v>4717</v>
      </c>
      <c r="H158" s="748"/>
      <c r="I158" s="748"/>
      <c r="J158" s="749"/>
      <c r="K158" s="747">
        <f>K156+K157</f>
        <v>11738</v>
      </c>
      <c r="L158" s="748"/>
      <c r="M158" s="748"/>
      <c r="N158" s="749"/>
      <c r="O158" s="95" t="s">
        <v>8</v>
      </c>
      <c r="P158" s="624"/>
    </row>
  </sheetData>
  <mergeCells count="233">
    <mergeCell ref="K158:N158"/>
    <mergeCell ref="A156:A158"/>
    <mergeCell ref="C156:F156"/>
    <mergeCell ref="G156:J156"/>
    <mergeCell ref="K156:N156"/>
    <mergeCell ref="P156:P158"/>
    <mergeCell ref="C157:F157"/>
    <mergeCell ref="G157:J157"/>
    <mergeCell ref="K157:N157"/>
    <mergeCell ref="C158:F158"/>
    <mergeCell ref="G158:J158"/>
    <mergeCell ref="P153:P155"/>
    <mergeCell ref="C154:F154"/>
    <mergeCell ref="G154:J154"/>
    <mergeCell ref="K154:N154"/>
    <mergeCell ref="C155:F155"/>
    <mergeCell ref="G155:J155"/>
    <mergeCell ref="K155:N155"/>
    <mergeCell ref="G152:J152"/>
    <mergeCell ref="K152:N152"/>
    <mergeCell ref="P150:P152"/>
    <mergeCell ref="A153:A155"/>
    <mergeCell ref="C153:F153"/>
    <mergeCell ref="G153:J153"/>
    <mergeCell ref="K153:N153"/>
    <mergeCell ref="K149:N149"/>
    <mergeCell ref="A150:A152"/>
    <mergeCell ref="C150:F150"/>
    <mergeCell ref="G150:J150"/>
    <mergeCell ref="K150:N150"/>
    <mergeCell ref="C151:F151"/>
    <mergeCell ref="G151:J151"/>
    <mergeCell ref="K151:N151"/>
    <mergeCell ref="C152:F152"/>
    <mergeCell ref="A147:A149"/>
    <mergeCell ref="C147:F147"/>
    <mergeCell ref="G147:J147"/>
    <mergeCell ref="K147:N147"/>
    <mergeCell ref="P147:P149"/>
    <mergeCell ref="C148:F148"/>
    <mergeCell ref="G148:J148"/>
    <mergeCell ref="K148:N148"/>
    <mergeCell ref="C149:F149"/>
    <mergeCell ref="G149:J149"/>
    <mergeCell ref="P144:P146"/>
    <mergeCell ref="C145:F145"/>
    <mergeCell ref="G145:J145"/>
    <mergeCell ref="K145:N145"/>
    <mergeCell ref="C146:F146"/>
    <mergeCell ref="G146:J146"/>
    <mergeCell ref="K146:N146"/>
    <mergeCell ref="A144:A146"/>
    <mergeCell ref="C144:F144"/>
    <mergeCell ref="G144:J144"/>
    <mergeCell ref="K144:N144"/>
    <mergeCell ref="K140:N140"/>
    <mergeCell ref="A141:A143"/>
    <mergeCell ref="C141:F141"/>
    <mergeCell ref="G141:J141"/>
    <mergeCell ref="K141:N141"/>
    <mergeCell ref="P141:P143"/>
    <mergeCell ref="C142:F142"/>
    <mergeCell ref="G142:J142"/>
    <mergeCell ref="K142:N142"/>
    <mergeCell ref="C143:F143"/>
    <mergeCell ref="A138:A140"/>
    <mergeCell ref="C138:F138"/>
    <mergeCell ref="G138:J138"/>
    <mergeCell ref="K138:N138"/>
    <mergeCell ref="P138:P140"/>
    <mergeCell ref="C139:F139"/>
    <mergeCell ref="G139:J139"/>
    <mergeCell ref="K139:N139"/>
    <mergeCell ref="C140:F140"/>
    <mergeCell ref="G140:J140"/>
    <mergeCell ref="G143:J143"/>
    <mergeCell ref="K143:N143"/>
    <mergeCell ref="C136:F136"/>
    <mergeCell ref="G136:J136"/>
    <mergeCell ref="K136:N136"/>
    <mergeCell ref="C137:F137"/>
    <mergeCell ref="G137:J137"/>
    <mergeCell ref="K137:N137"/>
    <mergeCell ref="A130:A132"/>
    <mergeCell ref="P130:P132"/>
    <mergeCell ref="A133:G133"/>
    <mergeCell ref="H133:P133"/>
    <mergeCell ref="A134:A137"/>
    <mergeCell ref="B134:B137"/>
    <mergeCell ref="C134:N134"/>
    <mergeCell ref="O134:O137"/>
    <mergeCell ref="P134:P137"/>
    <mergeCell ref="C135:N135"/>
    <mergeCell ref="A121:A123"/>
    <mergeCell ref="P121:P123"/>
    <mergeCell ref="A124:A126"/>
    <mergeCell ref="P124:P126"/>
    <mergeCell ref="A127:A129"/>
    <mergeCell ref="P127:P129"/>
    <mergeCell ref="A112:A114"/>
    <mergeCell ref="P112:P114"/>
    <mergeCell ref="A115:A117"/>
    <mergeCell ref="P115:P117"/>
    <mergeCell ref="A118:A120"/>
    <mergeCell ref="P118:P120"/>
    <mergeCell ref="O108:O111"/>
    <mergeCell ref="P108:P111"/>
    <mergeCell ref="C109:E109"/>
    <mergeCell ref="F109:H109"/>
    <mergeCell ref="I109:K109"/>
    <mergeCell ref="L109:N109"/>
    <mergeCell ref="A104:A106"/>
    <mergeCell ref="P104:P106"/>
    <mergeCell ref="A107:G107"/>
    <mergeCell ref="H107:P107"/>
    <mergeCell ref="A108:A111"/>
    <mergeCell ref="B108:B111"/>
    <mergeCell ref="C108:E108"/>
    <mergeCell ref="F108:H108"/>
    <mergeCell ref="I108:K108"/>
    <mergeCell ref="L108:N108"/>
    <mergeCell ref="A95:A97"/>
    <mergeCell ref="P95:P97"/>
    <mergeCell ref="A98:A100"/>
    <mergeCell ref="P98:P100"/>
    <mergeCell ref="A101:A103"/>
    <mergeCell ref="P101:P103"/>
    <mergeCell ref="A86:A88"/>
    <mergeCell ref="P86:P88"/>
    <mergeCell ref="A89:A91"/>
    <mergeCell ref="P89:P91"/>
    <mergeCell ref="A92:A94"/>
    <mergeCell ref="P92:P94"/>
    <mergeCell ref="O82:O85"/>
    <mergeCell ref="P82:P85"/>
    <mergeCell ref="C83:E83"/>
    <mergeCell ref="F83:H83"/>
    <mergeCell ref="I83:K83"/>
    <mergeCell ref="L83:N83"/>
    <mergeCell ref="A78:A80"/>
    <mergeCell ref="P78:P80"/>
    <mergeCell ref="A81:G81"/>
    <mergeCell ref="H81:P81"/>
    <mergeCell ref="A82:A85"/>
    <mergeCell ref="B82:B85"/>
    <mergeCell ref="C82:E82"/>
    <mergeCell ref="F82:H82"/>
    <mergeCell ref="I82:K82"/>
    <mergeCell ref="L82:N82"/>
    <mergeCell ref="A69:A71"/>
    <mergeCell ref="P69:P71"/>
    <mergeCell ref="A72:A74"/>
    <mergeCell ref="P72:P74"/>
    <mergeCell ref="A75:A77"/>
    <mergeCell ref="P75:P77"/>
    <mergeCell ref="A60:A62"/>
    <mergeCell ref="P60:P62"/>
    <mergeCell ref="A63:A65"/>
    <mergeCell ref="P63:P65"/>
    <mergeCell ref="A66:A68"/>
    <mergeCell ref="P66:P68"/>
    <mergeCell ref="O56:O59"/>
    <mergeCell ref="P56:P59"/>
    <mergeCell ref="C57:E57"/>
    <mergeCell ref="F57:H57"/>
    <mergeCell ref="I57:K57"/>
    <mergeCell ref="L57:N57"/>
    <mergeCell ref="A52:A54"/>
    <mergeCell ref="P52:P54"/>
    <mergeCell ref="A55:G55"/>
    <mergeCell ref="H55:P55"/>
    <mergeCell ref="A56:A59"/>
    <mergeCell ref="B56:B59"/>
    <mergeCell ref="C56:E56"/>
    <mergeCell ref="F56:H56"/>
    <mergeCell ref="I56:K56"/>
    <mergeCell ref="L56:N56"/>
    <mergeCell ref="A43:A45"/>
    <mergeCell ref="P43:P45"/>
    <mergeCell ref="A46:A48"/>
    <mergeCell ref="P46:P48"/>
    <mergeCell ref="A49:A51"/>
    <mergeCell ref="P49:P51"/>
    <mergeCell ref="A34:A36"/>
    <mergeCell ref="P34:P36"/>
    <mergeCell ref="A37:A39"/>
    <mergeCell ref="P37:P39"/>
    <mergeCell ref="A40:A42"/>
    <mergeCell ref="P40:P42"/>
    <mergeCell ref="O30:O33"/>
    <mergeCell ref="P30:P33"/>
    <mergeCell ref="C31:E31"/>
    <mergeCell ref="F31:H31"/>
    <mergeCell ref="I31:K31"/>
    <mergeCell ref="L31:N31"/>
    <mergeCell ref="A26:A28"/>
    <mergeCell ref="P26:P28"/>
    <mergeCell ref="A29:G29"/>
    <mergeCell ref="H29:P29"/>
    <mergeCell ref="A30:A33"/>
    <mergeCell ref="B30:B33"/>
    <mergeCell ref="C30:E30"/>
    <mergeCell ref="F30:H30"/>
    <mergeCell ref="I30:K30"/>
    <mergeCell ref="L30:N30"/>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28" max="15" man="1"/>
    <brk id="54" max="15" man="1"/>
    <brk id="80" max="15" man="1"/>
    <brk id="106" max="15" man="1"/>
    <brk id="132" max="15" man="1"/>
  </rowBreaks>
  <colBreaks count="1" manualBreakCount="1">
    <brk id="16"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K15"/>
  <sheetViews>
    <sheetView showGridLines="0" rightToLeft="1" zoomScale="90" zoomScaleNormal="90" zoomScaleSheetLayoutView="65" workbookViewId="0">
      <selection activeCell="U4" sqref="U4"/>
    </sheetView>
  </sheetViews>
  <sheetFormatPr defaultColWidth="8.85546875" defaultRowHeight="12.75"/>
  <cols>
    <col min="1" max="1" width="55.7109375" style="58" customWidth="1"/>
    <col min="2" max="33" width="5.7109375" style="58" customWidth="1"/>
    <col min="34" max="34" width="7.42578125" style="58" customWidth="1"/>
    <col min="35" max="35" width="8" style="58" customWidth="1"/>
    <col min="36" max="36" width="55.7109375" style="58" customWidth="1"/>
    <col min="37" max="37" width="5.7109375" style="58" customWidth="1"/>
    <col min="38" max="38" width="8.85546875" style="58" customWidth="1"/>
    <col min="39" max="135" width="8.85546875" style="58"/>
    <col min="136" max="136" width="46.42578125" style="58" customWidth="1"/>
    <col min="137" max="137" width="3.7109375" style="58" customWidth="1"/>
    <col min="138" max="138" width="3.85546875" style="58" customWidth="1"/>
    <col min="139" max="139" width="4.7109375" style="58" customWidth="1"/>
    <col min="140" max="140" width="3.85546875" style="58" customWidth="1"/>
    <col min="141" max="141" width="4.7109375" style="58" customWidth="1"/>
    <col min="142" max="142" width="3.85546875" style="58" customWidth="1"/>
    <col min="143" max="143" width="3.7109375" style="58" customWidth="1"/>
    <col min="144" max="144" width="3.85546875" style="58" customWidth="1"/>
    <col min="145" max="145" width="3.7109375" style="58" customWidth="1"/>
    <col min="146" max="146" width="3.85546875" style="58" customWidth="1"/>
    <col min="147" max="147" width="3.7109375" style="58" customWidth="1"/>
    <col min="148" max="148" width="3.85546875" style="58" customWidth="1"/>
    <col min="149" max="149" width="4.7109375" style="58" customWidth="1"/>
    <col min="150" max="150" width="3.85546875" style="58" customWidth="1"/>
    <col min="151" max="151" width="4.7109375" style="58" customWidth="1"/>
    <col min="152" max="152" width="3.85546875" style="58" customWidth="1"/>
    <col min="153" max="153" width="3.7109375" style="58" customWidth="1"/>
    <col min="154" max="154" width="3.85546875" style="58" customWidth="1"/>
    <col min="155" max="155" width="3.7109375" style="58" customWidth="1"/>
    <col min="156" max="156" width="3.85546875" style="58" customWidth="1"/>
    <col min="157" max="157" width="3.7109375" style="58" customWidth="1"/>
    <col min="158" max="158" width="3.85546875" style="58" customWidth="1"/>
    <col min="159" max="159" width="3.7109375" style="58" customWidth="1"/>
    <col min="160" max="160" width="3.85546875" style="58" customWidth="1"/>
    <col min="161" max="161" width="3.7109375" style="58" customWidth="1"/>
    <col min="162" max="162" width="3.85546875" style="58" customWidth="1"/>
    <col min="163" max="163" width="3.7109375" style="58" customWidth="1"/>
    <col min="164" max="164" width="3.85546875" style="58" customWidth="1"/>
    <col min="165" max="165" width="3.7109375" style="58" customWidth="1"/>
    <col min="166" max="166" width="3.85546875" style="58" customWidth="1"/>
    <col min="167" max="167" width="3.7109375" style="58" customWidth="1"/>
    <col min="168" max="168" width="3.85546875" style="58" customWidth="1"/>
    <col min="169" max="169" width="4.28515625" style="58" customWidth="1"/>
    <col min="170" max="170" width="3.85546875" style="58" customWidth="1"/>
    <col min="171" max="171" width="4.7109375" style="58" customWidth="1"/>
    <col min="172" max="172" width="5.28515625" style="58" customWidth="1"/>
    <col min="173" max="391" width="8.85546875" style="58"/>
    <col min="392" max="392" width="46.42578125" style="58" customWidth="1"/>
    <col min="393" max="393" width="3.7109375" style="58" customWidth="1"/>
    <col min="394" max="394" width="3.85546875" style="58" customWidth="1"/>
    <col min="395" max="395" width="4.7109375" style="58" customWidth="1"/>
    <col min="396" max="396" width="3.85546875" style="58" customWidth="1"/>
    <col min="397" max="397" width="4.7109375" style="58" customWidth="1"/>
    <col min="398" max="398" width="3.85546875" style="58" customWidth="1"/>
    <col min="399" max="399" width="3.7109375" style="58" customWidth="1"/>
    <col min="400" max="400" width="3.85546875" style="58" customWidth="1"/>
    <col min="401" max="401" width="3.7109375" style="58" customWidth="1"/>
    <col min="402" max="402" width="3.85546875" style="58" customWidth="1"/>
    <col min="403" max="403" width="3.7109375" style="58" customWidth="1"/>
    <col min="404" max="404" width="3.85546875" style="58" customWidth="1"/>
    <col min="405" max="405" width="4.7109375" style="58" customWidth="1"/>
    <col min="406" max="406" width="3.85546875" style="58" customWidth="1"/>
    <col min="407" max="407" width="4.7109375" style="58" customWidth="1"/>
    <col min="408" max="408" width="3.85546875" style="58" customWidth="1"/>
    <col min="409" max="409" width="3.7109375" style="58" customWidth="1"/>
    <col min="410" max="410" width="3.85546875" style="58" customWidth="1"/>
    <col min="411" max="411" width="3.7109375" style="58" customWidth="1"/>
    <col min="412" max="412" width="3.85546875" style="58" customWidth="1"/>
    <col min="413" max="413" width="3.7109375" style="58" customWidth="1"/>
    <col min="414" max="414" width="3.85546875" style="58" customWidth="1"/>
    <col min="415" max="415" width="3.7109375" style="58" customWidth="1"/>
    <col min="416" max="416" width="3.85546875" style="58" customWidth="1"/>
    <col min="417" max="417" width="3.7109375" style="58" customWidth="1"/>
    <col min="418" max="418" width="3.85546875" style="58" customWidth="1"/>
    <col min="419" max="419" width="3.7109375" style="58" customWidth="1"/>
    <col min="420" max="420" width="3.85546875" style="58" customWidth="1"/>
    <col min="421" max="421" width="3.7109375" style="58" customWidth="1"/>
    <col min="422" max="422" width="3.85546875" style="58" customWidth="1"/>
    <col min="423" max="423" width="3.7109375" style="58" customWidth="1"/>
    <col min="424" max="424" width="3.85546875" style="58" customWidth="1"/>
    <col min="425" max="425" width="4.28515625" style="58" customWidth="1"/>
    <col min="426" max="426" width="3.85546875" style="58" customWidth="1"/>
    <col min="427" max="427" width="4.7109375" style="58" customWidth="1"/>
    <col min="428" max="428" width="5.28515625" style="58" customWidth="1"/>
    <col min="429" max="647" width="8.85546875" style="58"/>
    <col min="648" max="648" width="46.42578125" style="58" customWidth="1"/>
    <col min="649" max="649" width="3.7109375" style="58" customWidth="1"/>
    <col min="650" max="650" width="3.85546875" style="58" customWidth="1"/>
    <col min="651" max="651" width="4.7109375" style="58" customWidth="1"/>
    <col min="652" max="652" width="3.85546875" style="58" customWidth="1"/>
    <col min="653" max="653" width="4.7109375" style="58" customWidth="1"/>
    <col min="654" max="654" width="3.85546875" style="58" customWidth="1"/>
    <col min="655" max="655" width="3.7109375" style="58" customWidth="1"/>
    <col min="656" max="656" width="3.85546875" style="58" customWidth="1"/>
    <col min="657" max="657" width="3.7109375" style="58" customWidth="1"/>
    <col min="658" max="658" width="3.85546875" style="58" customWidth="1"/>
    <col min="659" max="659" width="3.7109375" style="58" customWidth="1"/>
    <col min="660" max="660" width="3.85546875" style="58" customWidth="1"/>
    <col min="661" max="661" width="4.7109375" style="58" customWidth="1"/>
    <col min="662" max="662" width="3.85546875" style="58" customWidth="1"/>
    <col min="663" max="663" width="4.7109375" style="58" customWidth="1"/>
    <col min="664" max="664" width="3.85546875" style="58" customWidth="1"/>
    <col min="665" max="665" width="3.7109375" style="58" customWidth="1"/>
    <col min="666" max="666" width="3.85546875" style="58" customWidth="1"/>
    <col min="667" max="667" width="3.7109375" style="58" customWidth="1"/>
    <col min="668" max="668" width="3.85546875" style="58" customWidth="1"/>
    <col min="669" max="669" width="3.7109375" style="58" customWidth="1"/>
    <col min="670" max="670" width="3.85546875" style="58" customWidth="1"/>
    <col min="671" max="671" width="3.7109375" style="58" customWidth="1"/>
    <col min="672" max="672" width="3.85546875" style="58" customWidth="1"/>
    <col min="673" max="673" width="3.7109375" style="58" customWidth="1"/>
    <col min="674" max="674" width="3.85546875" style="58" customWidth="1"/>
    <col min="675" max="675" width="3.7109375" style="58" customWidth="1"/>
    <col min="676" max="676" width="3.85546875" style="58" customWidth="1"/>
    <col min="677" max="677" width="3.7109375" style="58" customWidth="1"/>
    <col min="678" max="678" width="3.85546875" style="58" customWidth="1"/>
    <col min="679" max="679" width="3.7109375" style="58" customWidth="1"/>
    <col min="680" max="680" width="3.85546875" style="58" customWidth="1"/>
    <col min="681" max="681" width="4.28515625" style="58" customWidth="1"/>
    <col min="682" max="682" width="3.85546875" style="58" customWidth="1"/>
    <col min="683" max="683" width="4.7109375" style="58" customWidth="1"/>
    <col min="684" max="684" width="5.28515625" style="58" customWidth="1"/>
    <col min="685" max="903" width="8.85546875" style="58"/>
    <col min="904" max="904" width="46.42578125" style="58" customWidth="1"/>
    <col min="905" max="905" width="3.7109375" style="58" customWidth="1"/>
    <col min="906" max="906" width="3.85546875" style="58" customWidth="1"/>
    <col min="907" max="907" width="4.7109375" style="58" customWidth="1"/>
    <col min="908" max="908" width="3.85546875" style="58" customWidth="1"/>
    <col min="909" max="909" width="4.7109375" style="58" customWidth="1"/>
    <col min="910" max="910" width="3.85546875" style="58" customWidth="1"/>
    <col min="911" max="911" width="3.7109375" style="58" customWidth="1"/>
    <col min="912" max="912" width="3.85546875" style="58" customWidth="1"/>
    <col min="913" max="913" width="3.7109375" style="58" customWidth="1"/>
    <col min="914" max="914" width="3.85546875" style="58" customWidth="1"/>
    <col min="915" max="915" width="3.7109375" style="58" customWidth="1"/>
    <col min="916" max="916" width="3.85546875" style="58" customWidth="1"/>
    <col min="917" max="917" width="4.7109375" style="58" customWidth="1"/>
    <col min="918" max="918" width="3.85546875" style="58" customWidth="1"/>
    <col min="919" max="919" width="4.7109375" style="58" customWidth="1"/>
    <col min="920" max="920" width="3.85546875" style="58" customWidth="1"/>
    <col min="921" max="921" width="3.7109375" style="58" customWidth="1"/>
    <col min="922" max="922" width="3.85546875" style="58" customWidth="1"/>
    <col min="923" max="923" width="3.7109375" style="58" customWidth="1"/>
    <col min="924" max="924" width="3.85546875" style="58" customWidth="1"/>
    <col min="925" max="925" width="3.7109375" style="58" customWidth="1"/>
    <col min="926" max="926" width="3.85546875" style="58" customWidth="1"/>
    <col min="927" max="927" width="3.7109375" style="58" customWidth="1"/>
    <col min="928" max="928" width="3.85546875" style="58" customWidth="1"/>
    <col min="929" max="929" width="3.7109375" style="58" customWidth="1"/>
    <col min="930" max="930" width="3.85546875" style="58" customWidth="1"/>
    <col min="931" max="931" width="3.7109375" style="58" customWidth="1"/>
    <col min="932" max="932" width="3.85546875" style="58" customWidth="1"/>
    <col min="933" max="933" width="3.7109375" style="58" customWidth="1"/>
    <col min="934" max="934" width="3.85546875" style="58" customWidth="1"/>
    <col min="935" max="935" width="3.7109375" style="58" customWidth="1"/>
    <col min="936" max="936" width="3.85546875" style="58" customWidth="1"/>
    <col min="937" max="937" width="4.28515625" style="58" customWidth="1"/>
    <col min="938" max="938" width="3.85546875" style="58" customWidth="1"/>
    <col min="939" max="939" width="4.7109375" style="58" customWidth="1"/>
    <col min="940" max="940" width="5.28515625" style="58" customWidth="1"/>
    <col min="941" max="1159" width="8.85546875" style="58"/>
    <col min="1160" max="1160" width="46.42578125" style="58" customWidth="1"/>
    <col min="1161" max="1161" width="3.7109375" style="58" customWidth="1"/>
    <col min="1162" max="1162" width="3.85546875" style="58" customWidth="1"/>
    <col min="1163" max="1163" width="4.7109375" style="58" customWidth="1"/>
    <col min="1164" max="1164" width="3.85546875" style="58" customWidth="1"/>
    <col min="1165" max="1165" width="4.7109375" style="58" customWidth="1"/>
    <col min="1166" max="1166" width="3.85546875" style="58" customWidth="1"/>
    <col min="1167" max="1167" width="3.7109375" style="58" customWidth="1"/>
    <col min="1168" max="1168" width="3.85546875" style="58" customWidth="1"/>
    <col min="1169" max="1169" width="3.7109375" style="58" customWidth="1"/>
    <col min="1170" max="1170" width="3.85546875" style="58" customWidth="1"/>
    <col min="1171" max="1171" width="3.7109375" style="58" customWidth="1"/>
    <col min="1172" max="1172" width="3.85546875" style="58" customWidth="1"/>
    <col min="1173" max="1173" width="4.7109375" style="58" customWidth="1"/>
    <col min="1174" max="1174" width="3.85546875" style="58" customWidth="1"/>
    <col min="1175" max="1175" width="4.7109375" style="58" customWidth="1"/>
    <col min="1176" max="1176" width="3.85546875" style="58" customWidth="1"/>
    <col min="1177" max="1177" width="3.7109375" style="58" customWidth="1"/>
    <col min="1178" max="1178" width="3.85546875" style="58" customWidth="1"/>
    <col min="1179" max="1179" width="3.7109375" style="58" customWidth="1"/>
    <col min="1180" max="1180" width="3.85546875" style="58" customWidth="1"/>
    <col min="1181" max="1181" width="3.7109375" style="58" customWidth="1"/>
    <col min="1182" max="1182" width="3.85546875" style="58" customWidth="1"/>
    <col min="1183" max="1183" width="3.7109375" style="58" customWidth="1"/>
    <col min="1184" max="1184" width="3.85546875" style="58" customWidth="1"/>
    <col min="1185" max="1185" width="3.7109375" style="58" customWidth="1"/>
    <col min="1186" max="1186" width="3.85546875" style="58" customWidth="1"/>
    <col min="1187" max="1187" width="3.7109375" style="58" customWidth="1"/>
    <col min="1188" max="1188" width="3.85546875" style="58" customWidth="1"/>
    <col min="1189" max="1189" width="3.7109375" style="58" customWidth="1"/>
    <col min="1190" max="1190" width="3.85546875" style="58" customWidth="1"/>
    <col min="1191" max="1191" width="3.7109375" style="58" customWidth="1"/>
    <col min="1192" max="1192" width="3.85546875" style="58" customWidth="1"/>
    <col min="1193" max="1193" width="4.28515625" style="58" customWidth="1"/>
    <col min="1194" max="1194" width="3.85546875" style="58" customWidth="1"/>
    <col min="1195" max="1195" width="4.7109375" style="58" customWidth="1"/>
    <col min="1196" max="1196" width="5.28515625" style="58" customWidth="1"/>
    <col min="1197" max="1415" width="8.85546875" style="58"/>
    <col min="1416" max="1416" width="46.42578125" style="58" customWidth="1"/>
    <col min="1417" max="1417" width="3.7109375" style="58" customWidth="1"/>
    <col min="1418" max="1418" width="3.85546875" style="58" customWidth="1"/>
    <col min="1419" max="1419" width="4.7109375" style="58" customWidth="1"/>
    <col min="1420" max="1420" width="3.85546875" style="58" customWidth="1"/>
    <col min="1421" max="1421" width="4.7109375" style="58" customWidth="1"/>
    <col min="1422" max="1422" width="3.85546875" style="58" customWidth="1"/>
    <col min="1423" max="1423" width="3.7109375" style="58" customWidth="1"/>
    <col min="1424" max="1424" width="3.85546875" style="58" customWidth="1"/>
    <col min="1425" max="1425" width="3.7109375" style="58" customWidth="1"/>
    <col min="1426" max="1426" width="3.85546875" style="58" customWidth="1"/>
    <col min="1427" max="1427" width="3.7109375" style="58" customWidth="1"/>
    <col min="1428" max="1428" width="3.85546875" style="58" customWidth="1"/>
    <col min="1429" max="1429" width="4.7109375" style="58" customWidth="1"/>
    <col min="1430" max="1430" width="3.85546875" style="58" customWidth="1"/>
    <col min="1431" max="1431" width="4.7109375" style="58" customWidth="1"/>
    <col min="1432" max="1432" width="3.85546875" style="58" customWidth="1"/>
    <col min="1433" max="1433" width="3.7109375" style="58" customWidth="1"/>
    <col min="1434" max="1434" width="3.85546875" style="58" customWidth="1"/>
    <col min="1435" max="1435" width="3.7109375" style="58" customWidth="1"/>
    <col min="1436" max="1436" width="3.85546875" style="58" customWidth="1"/>
    <col min="1437" max="1437" width="3.7109375" style="58" customWidth="1"/>
    <col min="1438" max="1438" width="3.85546875" style="58" customWidth="1"/>
    <col min="1439" max="1439" width="3.7109375" style="58" customWidth="1"/>
    <col min="1440" max="1440" width="3.85546875" style="58" customWidth="1"/>
    <col min="1441" max="1441" width="3.7109375" style="58" customWidth="1"/>
    <col min="1442" max="1442" width="3.85546875" style="58" customWidth="1"/>
    <col min="1443" max="1443" width="3.7109375" style="58" customWidth="1"/>
    <col min="1444" max="1444" width="3.85546875" style="58" customWidth="1"/>
    <col min="1445" max="1445" width="3.7109375" style="58" customWidth="1"/>
    <col min="1446" max="1446" width="3.85546875" style="58" customWidth="1"/>
    <col min="1447" max="1447" width="3.7109375" style="58" customWidth="1"/>
    <col min="1448" max="1448" width="3.85546875" style="58" customWidth="1"/>
    <col min="1449" max="1449" width="4.28515625" style="58" customWidth="1"/>
    <col min="1450" max="1450" width="3.85546875" style="58" customWidth="1"/>
    <col min="1451" max="1451" width="4.7109375" style="58" customWidth="1"/>
    <col min="1452" max="1452" width="5.28515625" style="58" customWidth="1"/>
    <col min="1453" max="1671" width="8.85546875" style="58"/>
    <col min="1672" max="1672" width="46.42578125" style="58" customWidth="1"/>
    <col min="1673" max="1673" width="3.7109375" style="58" customWidth="1"/>
    <col min="1674" max="1674" width="3.85546875" style="58" customWidth="1"/>
    <col min="1675" max="1675" width="4.7109375" style="58" customWidth="1"/>
    <col min="1676" max="1676" width="3.85546875" style="58" customWidth="1"/>
    <col min="1677" max="1677" width="4.7109375" style="58" customWidth="1"/>
    <col min="1678" max="1678" width="3.85546875" style="58" customWidth="1"/>
    <col min="1679" max="1679" width="3.7109375" style="58" customWidth="1"/>
    <col min="1680" max="1680" width="3.85546875" style="58" customWidth="1"/>
    <col min="1681" max="1681" width="3.7109375" style="58" customWidth="1"/>
    <col min="1682" max="1682" width="3.85546875" style="58" customWidth="1"/>
    <col min="1683" max="1683" width="3.7109375" style="58" customWidth="1"/>
    <col min="1684" max="1684" width="3.85546875" style="58" customWidth="1"/>
    <col min="1685" max="1685" width="4.7109375" style="58" customWidth="1"/>
    <col min="1686" max="1686" width="3.85546875" style="58" customWidth="1"/>
    <col min="1687" max="1687" width="4.7109375" style="58" customWidth="1"/>
    <col min="1688" max="1688" width="3.85546875" style="58" customWidth="1"/>
    <col min="1689" max="1689" width="3.7109375" style="58" customWidth="1"/>
    <col min="1690" max="1690" width="3.85546875" style="58" customWidth="1"/>
    <col min="1691" max="1691" width="3.7109375" style="58" customWidth="1"/>
    <col min="1692" max="1692" width="3.85546875" style="58" customWidth="1"/>
    <col min="1693" max="1693" width="3.7109375" style="58" customWidth="1"/>
    <col min="1694" max="1694" width="3.85546875" style="58" customWidth="1"/>
    <col min="1695" max="1695" width="3.7109375" style="58" customWidth="1"/>
    <col min="1696" max="1696" width="3.85546875" style="58" customWidth="1"/>
    <col min="1697" max="1697" width="3.7109375" style="58" customWidth="1"/>
    <col min="1698" max="1698" width="3.85546875" style="58" customWidth="1"/>
    <col min="1699" max="1699" width="3.7109375" style="58" customWidth="1"/>
    <col min="1700" max="1700" width="3.85546875" style="58" customWidth="1"/>
    <col min="1701" max="1701" width="3.7109375" style="58" customWidth="1"/>
    <col min="1702" max="1702" width="3.85546875" style="58" customWidth="1"/>
    <col min="1703" max="1703" width="3.7109375" style="58" customWidth="1"/>
    <col min="1704" max="1704" width="3.85546875" style="58" customWidth="1"/>
    <col min="1705" max="1705" width="4.28515625" style="58" customWidth="1"/>
    <col min="1706" max="1706" width="3.85546875" style="58" customWidth="1"/>
    <col min="1707" max="1707" width="4.7109375" style="58" customWidth="1"/>
    <col min="1708" max="1708" width="5.28515625" style="58" customWidth="1"/>
    <col min="1709" max="1927" width="8.85546875" style="58"/>
    <col min="1928" max="1928" width="46.42578125" style="58" customWidth="1"/>
    <col min="1929" max="1929" width="3.7109375" style="58" customWidth="1"/>
    <col min="1930" max="1930" width="3.85546875" style="58" customWidth="1"/>
    <col min="1931" max="1931" width="4.7109375" style="58" customWidth="1"/>
    <col min="1932" max="1932" width="3.85546875" style="58" customWidth="1"/>
    <col min="1933" max="1933" width="4.7109375" style="58" customWidth="1"/>
    <col min="1934" max="1934" width="3.85546875" style="58" customWidth="1"/>
    <col min="1935" max="1935" width="3.7109375" style="58" customWidth="1"/>
    <col min="1936" max="1936" width="3.85546875" style="58" customWidth="1"/>
    <col min="1937" max="1937" width="3.7109375" style="58" customWidth="1"/>
    <col min="1938" max="1938" width="3.85546875" style="58" customWidth="1"/>
    <col min="1939" max="1939" width="3.7109375" style="58" customWidth="1"/>
    <col min="1940" max="1940" width="3.85546875" style="58" customWidth="1"/>
    <col min="1941" max="1941" width="4.7109375" style="58" customWidth="1"/>
    <col min="1942" max="1942" width="3.85546875" style="58" customWidth="1"/>
    <col min="1943" max="1943" width="4.7109375" style="58" customWidth="1"/>
    <col min="1944" max="1944" width="3.85546875" style="58" customWidth="1"/>
    <col min="1945" max="1945" width="3.7109375" style="58" customWidth="1"/>
    <col min="1946" max="1946" width="3.85546875" style="58" customWidth="1"/>
    <col min="1947" max="1947" width="3.7109375" style="58" customWidth="1"/>
    <col min="1948" max="1948" width="3.85546875" style="58" customWidth="1"/>
    <col min="1949" max="1949" width="3.7109375" style="58" customWidth="1"/>
    <col min="1950" max="1950" width="3.85546875" style="58" customWidth="1"/>
    <col min="1951" max="1951" width="3.7109375" style="58" customWidth="1"/>
    <col min="1952" max="1952" width="3.85546875" style="58" customWidth="1"/>
    <col min="1953" max="1953" width="3.7109375" style="58" customWidth="1"/>
    <col min="1954" max="1954" width="3.85546875" style="58" customWidth="1"/>
    <col min="1955" max="1955" width="3.7109375" style="58" customWidth="1"/>
    <col min="1956" max="1956" width="3.85546875" style="58" customWidth="1"/>
    <col min="1957" max="1957" width="3.7109375" style="58" customWidth="1"/>
    <col min="1958" max="1958" width="3.85546875" style="58" customWidth="1"/>
    <col min="1959" max="1959" width="3.7109375" style="58" customWidth="1"/>
    <col min="1960" max="1960" width="3.85546875" style="58" customWidth="1"/>
    <col min="1961" max="1961" width="4.28515625" style="58" customWidth="1"/>
    <col min="1962" max="1962" width="3.85546875" style="58" customWidth="1"/>
    <col min="1963" max="1963" width="4.7109375" style="58" customWidth="1"/>
    <col min="1964" max="1964" width="5.28515625" style="58" customWidth="1"/>
    <col min="1965" max="2183" width="8.85546875" style="58"/>
    <col min="2184" max="2184" width="46.42578125" style="58" customWidth="1"/>
    <col min="2185" max="2185" width="3.7109375" style="58" customWidth="1"/>
    <col min="2186" max="2186" width="3.85546875" style="58" customWidth="1"/>
    <col min="2187" max="2187" width="4.7109375" style="58" customWidth="1"/>
    <col min="2188" max="2188" width="3.85546875" style="58" customWidth="1"/>
    <col min="2189" max="2189" width="4.7109375" style="58" customWidth="1"/>
    <col min="2190" max="2190" width="3.85546875" style="58" customWidth="1"/>
    <col min="2191" max="2191" width="3.7109375" style="58" customWidth="1"/>
    <col min="2192" max="2192" width="3.85546875" style="58" customWidth="1"/>
    <col min="2193" max="2193" width="3.7109375" style="58" customWidth="1"/>
    <col min="2194" max="2194" width="3.85546875" style="58" customWidth="1"/>
    <col min="2195" max="2195" width="3.7109375" style="58" customWidth="1"/>
    <col min="2196" max="2196" width="3.85546875" style="58" customWidth="1"/>
    <col min="2197" max="2197" width="4.7109375" style="58" customWidth="1"/>
    <col min="2198" max="2198" width="3.85546875" style="58" customWidth="1"/>
    <col min="2199" max="2199" width="4.7109375" style="58" customWidth="1"/>
    <col min="2200" max="2200" width="3.85546875" style="58" customWidth="1"/>
    <col min="2201" max="2201" width="3.7109375" style="58" customWidth="1"/>
    <col min="2202" max="2202" width="3.85546875" style="58" customWidth="1"/>
    <col min="2203" max="2203" width="3.7109375" style="58" customWidth="1"/>
    <col min="2204" max="2204" width="3.85546875" style="58" customWidth="1"/>
    <col min="2205" max="2205" width="3.7109375" style="58" customWidth="1"/>
    <col min="2206" max="2206" width="3.85546875" style="58" customWidth="1"/>
    <col min="2207" max="2207" width="3.7109375" style="58" customWidth="1"/>
    <col min="2208" max="2208" width="3.85546875" style="58" customWidth="1"/>
    <col min="2209" max="2209" width="3.7109375" style="58" customWidth="1"/>
    <col min="2210" max="2210" width="3.85546875" style="58" customWidth="1"/>
    <col min="2211" max="2211" width="3.7109375" style="58" customWidth="1"/>
    <col min="2212" max="2212" width="3.85546875" style="58" customWidth="1"/>
    <col min="2213" max="2213" width="3.7109375" style="58" customWidth="1"/>
    <col min="2214" max="2214" width="3.85546875" style="58" customWidth="1"/>
    <col min="2215" max="2215" width="3.7109375" style="58" customWidth="1"/>
    <col min="2216" max="2216" width="3.85546875" style="58" customWidth="1"/>
    <col min="2217" max="2217" width="4.28515625" style="58" customWidth="1"/>
    <col min="2218" max="2218" width="3.85546875" style="58" customWidth="1"/>
    <col min="2219" max="2219" width="4.7109375" style="58" customWidth="1"/>
    <col min="2220" max="2220" width="5.28515625" style="58" customWidth="1"/>
    <col min="2221" max="2439" width="8.85546875" style="58"/>
    <col min="2440" max="2440" width="46.42578125" style="58" customWidth="1"/>
    <col min="2441" max="2441" width="3.7109375" style="58" customWidth="1"/>
    <col min="2442" max="2442" width="3.85546875" style="58" customWidth="1"/>
    <col min="2443" max="2443" width="4.7109375" style="58" customWidth="1"/>
    <col min="2444" max="2444" width="3.85546875" style="58" customWidth="1"/>
    <col min="2445" max="2445" width="4.7109375" style="58" customWidth="1"/>
    <col min="2446" max="2446" width="3.85546875" style="58" customWidth="1"/>
    <col min="2447" max="2447" width="3.7109375" style="58" customWidth="1"/>
    <col min="2448" max="2448" width="3.85546875" style="58" customWidth="1"/>
    <col min="2449" max="2449" width="3.7109375" style="58" customWidth="1"/>
    <col min="2450" max="2450" width="3.85546875" style="58" customWidth="1"/>
    <col min="2451" max="2451" width="3.7109375" style="58" customWidth="1"/>
    <col min="2452" max="2452" width="3.85546875" style="58" customWidth="1"/>
    <col min="2453" max="2453" width="4.7109375" style="58" customWidth="1"/>
    <col min="2454" max="2454" width="3.85546875" style="58" customWidth="1"/>
    <col min="2455" max="2455" width="4.7109375" style="58" customWidth="1"/>
    <col min="2456" max="2456" width="3.85546875" style="58" customWidth="1"/>
    <col min="2457" max="2457" width="3.7109375" style="58" customWidth="1"/>
    <col min="2458" max="2458" width="3.85546875" style="58" customWidth="1"/>
    <col min="2459" max="2459" width="3.7109375" style="58" customWidth="1"/>
    <col min="2460" max="2460" width="3.85546875" style="58" customWidth="1"/>
    <col min="2461" max="2461" width="3.7109375" style="58" customWidth="1"/>
    <col min="2462" max="2462" width="3.85546875" style="58" customWidth="1"/>
    <col min="2463" max="2463" width="3.7109375" style="58" customWidth="1"/>
    <col min="2464" max="2464" width="3.85546875" style="58" customWidth="1"/>
    <col min="2465" max="2465" width="3.7109375" style="58" customWidth="1"/>
    <col min="2466" max="2466" width="3.85546875" style="58" customWidth="1"/>
    <col min="2467" max="2467" width="3.7109375" style="58" customWidth="1"/>
    <col min="2468" max="2468" width="3.85546875" style="58" customWidth="1"/>
    <col min="2469" max="2469" width="3.7109375" style="58" customWidth="1"/>
    <col min="2470" max="2470" width="3.85546875" style="58" customWidth="1"/>
    <col min="2471" max="2471" width="3.7109375" style="58" customWidth="1"/>
    <col min="2472" max="2472" width="3.85546875" style="58" customWidth="1"/>
    <col min="2473" max="2473" width="4.28515625" style="58" customWidth="1"/>
    <col min="2474" max="2474" width="3.85546875" style="58" customWidth="1"/>
    <col min="2475" max="2475" width="4.7109375" style="58" customWidth="1"/>
    <col min="2476" max="2476" width="5.28515625" style="58" customWidth="1"/>
    <col min="2477" max="2695" width="8.85546875" style="58"/>
    <col min="2696" max="2696" width="46.42578125" style="58" customWidth="1"/>
    <col min="2697" max="2697" width="3.7109375" style="58" customWidth="1"/>
    <col min="2698" max="2698" width="3.85546875" style="58" customWidth="1"/>
    <col min="2699" max="2699" width="4.7109375" style="58" customWidth="1"/>
    <col min="2700" max="2700" width="3.85546875" style="58" customWidth="1"/>
    <col min="2701" max="2701" width="4.7109375" style="58" customWidth="1"/>
    <col min="2702" max="2702" width="3.85546875" style="58" customWidth="1"/>
    <col min="2703" max="2703" width="3.7109375" style="58" customWidth="1"/>
    <col min="2704" max="2704" width="3.85546875" style="58" customWidth="1"/>
    <col min="2705" max="2705" width="3.7109375" style="58" customWidth="1"/>
    <col min="2706" max="2706" width="3.85546875" style="58" customWidth="1"/>
    <col min="2707" max="2707" width="3.7109375" style="58" customWidth="1"/>
    <col min="2708" max="2708" width="3.85546875" style="58" customWidth="1"/>
    <col min="2709" max="2709" width="4.7109375" style="58" customWidth="1"/>
    <col min="2710" max="2710" width="3.85546875" style="58" customWidth="1"/>
    <col min="2711" max="2711" width="4.7109375" style="58" customWidth="1"/>
    <col min="2712" max="2712" width="3.85546875" style="58" customWidth="1"/>
    <col min="2713" max="2713" width="3.7109375" style="58" customWidth="1"/>
    <col min="2714" max="2714" width="3.85546875" style="58" customWidth="1"/>
    <col min="2715" max="2715" width="3.7109375" style="58" customWidth="1"/>
    <col min="2716" max="2716" width="3.85546875" style="58" customWidth="1"/>
    <col min="2717" max="2717" width="3.7109375" style="58" customWidth="1"/>
    <col min="2718" max="2718" width="3.85546875" style="58" customWidth="1"/>
    <col min="2719" max="2719" width="3.7109375" style="58" customWidth="1"/>
    <col min="2720" max="2720" width="3.85546875" style="58" customWidth="1"/>
    <col min="2721" max="2721" width="3.7109375" style="58" customWidth="1"/>
    <col min="2722" max="2722" width="3.85546875" style="58" customWidth="1"/>
    <col min="2723" max="2723" width="3.7109375" style="58" customWidth="1"/>
    <col min="2724" max="2724" width="3.85546875" style="58" customWidth="1"/>
    <col min="2725" max="2725" width="3.7109375" style="58" customWidth="1"/>
    <col min="2726" max="2726" width="3.85546875" style="58" customWidth="1"/>
    <col min="2727" max="2727" width="3.7109375" style="58" customWidth="1"/>
    <col min="2728" max="2728" width="3.85546875" style="58" customWidth="1"/>
    <col min="2729" max="2729" width="4.28515625" style="58" customWidth="1"/>
    <col min="2730" max="2730" width="3.85546875" style="58" customWidth="1"/>
    <col min="2731" max="2731" width="4.7109375" style="58" customWidth="1"/>
    <col min="2732" max="2732" width="5.28515625" style="58" customWidth="1"/>
    <col min="2733" max="2951" width="8.85546875" style="58"/>
    <col min="2952" max="2952" width="46.42578125" style="58" customWidth="1"/>
    <col min="2953" max="2953" width="3.7109375" style="58" customWidth="1"/>
    <col min="2954" max="2954" width="3.85546875" style="58" customWidth="1"/>
    <col min="2955" max="2955" width="4.7109375" style="58" customWidth="1"/>
    <col min="2956" max="2956" width="3.85546875" style="58" customWidth="1"/>
    <col min="2957" max="2957" width="4.7109375" style="58" customWidth="1"/>
    <col min="2958" max="2958" width="3.85546875" style="58" customWidth="1"/>
    <col min="2959" max="2959" width="3.7109375" style="58" customWidth="1"/>
    <col min="2960" max="2960" width="3.85546875" style="58" customWidth="1"/>
    <col min="2961" max="2961" width="3.7109375" style="58" customWidth="1"/>
    <col min="2962" max="2962" width="3.85546875" style="58" customWidth="1"/>
    <col min="2963" max="2963" width="3.7109375" style="58" customWidth="1"/>
    <col min="2964" max="2964" width="3.85546875" style="58" customWidth="1"/>
    <col min="2965" max="2965" width="4.7109375" style="58" customWidth="1"/>
    <col min="2966" max="2966" width="3.85546875" style="58" customWidth="1"/>
    <col min="2967" max="2967" width="4.7109375" style="58" customWidth="1"/>
    <col min="2968" max="2968" width="3.85546875" style="58" customWidth="1"/>
    <col min="2969" max="2969" width="3.7109375" style="58" customWidth="1"/>
    <col min="2970" max="2970" width="3.85546875" style="58" customWidth="1"/>
    <col min="2971" max="2971" width="3.7109375" style="58" customWidth="1"/>
    <col min="2972" max="2972" width="3.85546875" style="58" customWidth="1"/>
    <col min="2973" max="2973" width="3.7109375" style="58" customWidth="1"/>
    <col min="2974" max="2974" width="3.85546875" style="58" customWidth="1"/>
    <col min="2975" max="2975" width="3.7109375" style="58" customWidth="1"/>
    <col min="2976" max="2976" width="3.85546875" style="58" customWidth="1"/>
    <col min="2977" max="2977" width="3.7109375" style="58" customWidth="1"/>
    <col min="2978" max="2978" width="3.85546875" style="58" customWidth="1"/>
    <col min="2979" max="2979" width="3.7109375" style="58" customWidth="1"/>
    <col min="2980" max="2980" width="3.85546875" style="58" customWidth="1"/>
    <col min="2981" max="2981" width="3.7109375" style="58" customWidth="1"/>
    <col min="2982" max="2982" width="3.85546875" style="58" customWidth="1"/>
    <col min="2983" max="2983" width="3.7109375" style="58" customWidth="1"/>
    <col min="2984" max="2984" width="3.85546875" style="58" customWidth="1"/>
    <col min="2985" max="2985" width="4.28515625" style="58" customWidth="1"/>
    <col min="2986" max="2986" width="3.85546875" style="58" customWidth="1"/>
    <col min="2987" max="2987" width="4.7109375" style="58" customWidth="1"/>
    <col min="2988" max="2988" width="5.28515625" style="58" customWidth="1"/>
    <col min="2989" max="3207" width="8.85546875" style="58"/>
    <col min="3208" max="3208" width="46.42578125" style="58" customWidth="1"/>
    <col min="3209" max="3209" width="3.7109375" style="58" customWidth="1"/>
    <col min="3210" max="3210" width="3.85546875" style="58" customWidth="1"/>
    <col min="3211" max="3211" width="4.7109375" style="58" customWidth="1"/>
    <col min="3212" max="3212" width="3.85546875" style="58" customWidth="1"/>
    <col min="3213" max="3213" width="4.7109375" style="58" customWidth="1"/>
    <col min="3214" max="3214" width="3.85546875" style="58" customWidth="1"/>
    <col min="3215" max="3215" width="3.7109375" style="58" customWidth="1"/>
    <col min="3216" max="3216" width="3.85546875" style="58" customWidth="1"/>
    <col min="3217" max="3217" width="3.7109375" style="58" customWidth="1"/>
    <col min="3218" max="3218" width="3.85546875" style="58" customWidth="1"/>
    <col min="3219" max="3219" width="3.7109375" style="58" customWidth="1"/>
    <col min="3220" max="3220" width="3.85546875" style="58" customWidth="1"/>
    <col min="3221" max="3221" width="4.7109375" style="58" customWidth="1"/>
    <col min="3222" max="3222" width="3.85546875" style="58" customWidth="1"/>
    <col min="3223" max="3223" width="4.7109375" style="58" customWidth="1"/>
    <col min="3224" max="3224" width="3.85546875" style="58" customWidth="1"/>
    <col min="3225" max="3225" width="3.7109375" style="58" customWidth="1"/>
    <col min="3226" max="3226" width="3.85546875" style="58" customWidth="1"/>
    <col min="3227" max="3227" width="3.7109375" style="58" customWidth="1"/>
    <col min="3228" max="3228" width="3.85546875" style="58" customWidth="1"/>
    <col min="3229" max="3229" width="3.7109375" style="58" customWidth="1"/>
    <col min="3230" max="3230" width="3.85546875" style="58" customWidth="1"/>
    <col min="3231" max="3231" width="3.7109375" style="58" customWidth="1"/>
    <col min="3232" max="3232" width="3.85546875" style="58" customWidth="1"/>
    <col min="3233" max="3233" width="3.7109375" style="58" customWidth="1"/>
    <col min="3234" max="3234" width="3.85546875" style="58" customWidth="1"/>
    <col min="3235" max="3235" width="3.7109375" style="58" customWidth="1"/>
    <col min="3236" max="3236" width="3.85546875" style="58" customWidth="1"/>
    <col min="3237" max="3237" width="3.7109375" style="58" customWidth="1"/>
    <col min="3238" max="3238" width="3.85546875" style="58" customWidth="1"/>
    <col min="3239" max="3239" width="3.7109375" style="58" customWidth="1"/>
    <col min="3240" max="3240" width="3.85546875" style="58" customWidth="1"/>
    <col min="3241" max="3241" width="4.28515625" style="58" customWidth="1"/>
    <col min="3242" max="3242" width="3.85546875" style="58" customWidth="1"/>
    <col min="3243" max="3243" width="4.7109375" style="58" customWidth="1"/>
    <col min="3244" max="3244" width="5.28515625" style="58" customWidth="1"/>
    <col min="3245" max="3463" width="8.85546875" style="58"/>
    <col min="3464" max="3464" width="46.42578125" style="58" customWidth="1"/>
    <col min="3465" max="3465" width="3.7109375" style="58" customWidth="1"/>
    <col min="3466" max="3466" width="3.85546875" style="58" customWidth="1"/>
    <col min="3467" max="3467" width="4.7109375" style="58" customWidth="1"/>
    <col min="3468" max="3468" width="3.85546875" style="58" customWidth="1"/>
    <col min="3469" max="3469" width="4.7109375" style="58" customWidth="1"/>
    <col min="3470" max="3470" width="3.85546875" style="58" customWidth="1"/>
    <col min="3471" max="3471" width="3.7109375" style="58" customWidth="1"/>
    <col min="3472" max="3472" width="3.85546875" style="58" customWidth="1"/>
    <col min="3473" max="3473" width="3.7109375" style="58" customWidth="1"/>
    <col min="3474" max="3474" width="3.85546875" style="58" customWidth="1"/>
    <col min="3475" max="3475" width="3.7109375" style="58" customWidth="1"/>
    <col min="3476" max="3476" width="3.85546875" style="58" customWidth="1"/>
    <col min="3477" max="3477" width="4.7109375" style="58" customWidth="1"/>
    <col min="3478" max="3478" width="3.85546875" style="58" customWidth="1"/>
    <col min="3479" max="3479" width="4.7109375" style="58" customWidth="1"/>
    <col min="3480" max="3480" width="3.85546875" style="58" customWidth="1"/>
    <col min="3481" max="3481" width="3.7109375" style="58" customWidth="1"/>
    <col min="3482" max="3482" width="3.85546875" style="58" customWidth="1"/>
    <col min="3483" max="3483" width="3.7109375" style="58" customWidth="1"/>
    <col min="3484" max="3484" width="3.85546875" style="58" customWidth="1"/>
    <col min="3485" max="3485" width="3.7109375" style="58" customWidth="1"/>
    <col min="3486" max="3486" width="3.85546875" style="58" customWidth="1"/>
    <col min="3487" max="3487" width="3.7109375" style="58" customWidth="1"/>
    <col min="3488" max="3488" width="3.85546875" style="58" customWidth="1"/>
    <col min="3489" max="3489" width="3.7109375" style="58" customWidth="1"/>
    <col min="3490" max="3490" width="3.85546875" style="58" customWidth="1"/>
    <col min="3491" max="3491" width="3.7109375" style="58" customWidth="1"/>
    <col min="3492" max="3492" width="3.85546875" style="58" customWidth="1"/>
    <col min="3493" max="3493" width="3.7109375" style="58" customWidth="1"/>
    <col min="3494" max="3494" width="3.85546875" style="58" customWidth="1"/>
    <col min="3495" max="3495" width="3.7109375" style="58" customWidth="1"/>
    <col min="3496" max="3496" width="3.85546875" style="58" customWidth="1"/>
    <col min="3497" max="3497" width="4.28515625" style="58" customWidth="1"/>
    <col min="3498" max="3498" width="3.85546875" style="58" customWidth="1"/>
    <col min="3499" max="3499" width="4.7109375" style="58" customWidth="1"/>
    <col min="3500" max="3500" width="5.28515625" style="58" customWidth="1"/>
    <col min="3501" max="3719" width="8.85546875" style="58"/>
    <col min="3720" max="3720" width="46.42578125" style="58" customWidth="1"/>
    <col min="3721" max="3721" width="3.7109375" style="58" customWidth="1"/>
    <col min="3722" max="3722" width="3.85546875" style="58" customWidth="1"/>
    <col min="3723" max="3723" width="4.7109375" style="58" customWidth="1"/>
    <col min="3724" max="3724" width="3.85546875" style="58" customWidth="1"/>
    <col min="3725" max="3725" width="4.7109375" style="58" customWidth="1"/>
    <col min="3726" max="3726" width="3.85546875" style="58" customWidth="1"/>
    <col min="3727" max="3727" width="3.7109375" style="58" customWidth="1"/>
    <col min="3728" max="3728" width="3.85546875" style="58" customWidth="1"/>
    <col min="3729" max="3729" width="3.7109375" style="58" customWidth="1"/>
    <col min="3730" max="3730" width="3.85546875" style="58" customWidth="1"/>
    <col min="3731" max="3731" width="3.7109375" style="58" customWidth="1"/>
    <col min="3732" max="3732" width="3.85546875" style="58" customWidth="1"/>
    <col min="3733" max="3733" width="4.7109375" style="58" customWidth="1"/>
    <col min="3734" max="3734" width="3.85546875" style="58" customWidth="1"/>
    <col min="3735" max="3735" width="4.7109375" style="58" customWidth="1"/>
    <col min="3736" max="3736" width="3.85546875" style="58" customWidth="1"/>
    <col min="3737" max="3737" width="3.7109375" style="58" customWidth="1"/>
    <col min="3738" max="3738" width="3.85546875" style="58" customWidth="1"/>
    <col min="3739" max="3739" width="3.7109375" style="58" customWidth="1"/>
    <col min="3740" max="3740" width="3.85546875" style="58" customWidth="1"/>
    <col min="3741" max="3741" width="3.7109375" style="58" customWidth="1"/>
    <col min="3742" max="3742" width="3.85546875" style="58" customWidth="1"/>
    <col min="3743" max="3743" width="3.7109375" style="58" customWidth="1"/>
    <col min="3744" max="3744" width="3.85546875" style="58" customWidth="1"/>
    <col min="3745" max="3745" width="3.7109375" style="58" customWidth="1"/>
    <col min="3746" max="3746" width="3.85546875" style="58" customWidth="1"/>
    <col min="3747" max="3747" width="3.7109375" style="58" customWidth="1"/>
    <col min="3748" max="3748" width="3.85546875" style="58" customWidth="1"/>
    <col min="3749" max="3749" width="3.7109375" style="58" customWidth="1"/>
    <col min="3750" max="3750" width="3.85546875" style="58" customWidth="1"/>
    <col min="3751" max="3751" width="3.7109375" style="58" customWidth="1"/>
    <col min="3752" max="3752" width="3.85546875" style="58" customWidth="1"/>
    <col min="3753" max="3753" width="4.28515625" style="58" customWidth="1"/>
    <col min="3754" max="3754" width="3.85546875" style="58" customWidth="1"/>
    <col min="3755" max="3755" width="4.7109375" style="58" customWidth="1"/>
    <col min="3756" max="3756" width="5.28515625" style="58" customWidth="1"/>
    <col min="3757" max="3975" width="8.85546875" style="58"/>
    <col min="3976" max="3976" width="46.42578125" style="58" customWidth="1"/>
    <col min="3977" max="3977" width="3.7109375" style="58" customWidth="1"/>
    <col min="3978" max="3978" width="3.85546875" style="58" customWidth="1"/>
    <col min="3979" max="3979" width="4.7109375" style="58" customWidth="1"/>
    <col min="3980" max="3980" width="3.85546875" style="58" customWidth="1"/>
    <col min="3981" max="3981" width="4.7109375" style="58" customWidth="1"/>
    <col min="3982" max="3982" width="3.85546875" style="58" customWidth="1"/>
    <col min="3983" max="3983" width="3.7109375" style="58" customWidth="1"/>
    <col min="3984" max="3984" width="3.85546875" style="58" customWidth="1"/>
    <col min="3985" max="3985" width="3.7109375" style="58" customWidth="1"/>
    <col min="3986" max="3986" width="3.85546875" style="58" customWidth="1"/>
    <col min="3987" max="3987" width="3.7109375" style="58" customWidth="1"/>
    <col min="3988" max="3988" width="3.85546875" style="58" customWidth="1"/>
    <col min="3989" max="3989" width="4.7109375" style="58" customWidth="1"/>
    <col min="3990" max="3990" width="3.85546875" style="58" customWidth="1"/>
    <col min="3991" max="3991" width="4.7109375" style="58" customWidth="1"/>
    <col min="3992" max="3992" width="3.85546875" style="58" customWidth="1"/>
    <col min="3993" max="3993" width="3.7109375" style="58" customWidth="1"/>
    <col min="3994" max="3994" width="3.85546875" style="58" customWidth="1"/>
    <col min="3995" max="3995" width="3.7109375" style="58" customWidth="1"/>
    <col min="3996" max="3996" width="3.85546875" style="58" customWidth="1"/>
    <col min="3997" max="3997" width="3.7109375" style="58" customWidth="1"/>
    <col min="3998" max="3998" width="3.85546875" style="58" customWidth="1"/>
    <col min="3999" max="3999" width="3.7109375" style="58" customWidth="1"/>
    <col min="4000" max="4000" width="3.85546875" style="58" customWidth="1"/>
    <col min="4001" max="4001" width="3.7109375" style="58" customWidth="1"/>
    <col min="4002" max="4002" width="3.85546875" style="58" customWidth="1"/>
    <col min="4003" max="4003" width="3.7109375" style="58" customWidth="1"/>
    <col min="4004" max="4004" width="3.85546875" style="58" customWidth="1"/>
    <col min="4005" max="4005" width="3.7109375" style="58" customWidth="1"/>
    <col min="4006" max="4006" width="3.85546875" style="58" customWidth="1"/>
    <col min="4007" max="4007" width="3.7109375" style="58" customWidth="1"/>
    <col min="4008" max="4008" width="3.85546875" style="58" customWidth="1"/>
    <col min="4009" max="4009" width="4.28515625" style="58" customWidth="1"/>
    <col min="4010" max="4010" width="3.85546875" style="58" customWidth="1"/>
    <col min="4011" max="4011" width="4.7109375" style="58" customWidth="1"/>
    <col min="4012" max="4012" width="5.28515625" style="58" customWidth="1"/>
    <col min="4013" max="4231" width="8.85546875" style="58"/>
    <col min="4232" max="4232" width="46.42578125" style="58" customWidth="1"/>
    <col min="4233" max="4233" width="3.7109375" style="58" customWidth="1"/>
    <col min="4234" max="4234" width="3.85546875" style="58" customWidth="1"/>
    <col min="4235" max="4235" width="4.7109375" style="58" customWidth="1"/>
    <col min="4236" max="4236" width="3.85546875" style="58" customWidth="1"/>
    <col min="4237" max="4237" width="4.7109375" style="58" customWidth="1"/>
    <col min="4238" max="4238" width="3.85546875" style="58" customWidth="1"/>
    <col min="4239" max="4239" width="3.7109375" style="58" customWidth="1"/>
    <col min="4240" max="4240" width="3.85546875" style="58" customWidth="1"/>
    <col min="4241" max="4241" width="3.7109375" style="58" customWidth="1"/>
    <col min="4242" max="4242" width="3.85546875" style="58" customWidth="1"/>
    <col min="4243" max="4243" width="3.7109375" style="58" customWidth="1"/>
    <col min="4244" max="4244" width="3.85546875" style="58" customWidth="1"/>
    <col min="4245" max="4245" width="4.7109375" style="58" customWidth="1"/>
    <col min="4246" max="4246" width="3.85546875" style="58" customWidth="1"/>
    <col min="4247" max="4247" width="4.7109375" style="58" customWidth="1"/>
    <col min="4248" max="4248" width="3.85546875" style="58" customWidth="1"/>
    <col min="4249" max="4249" width="3.7109375" style="58" customWidth="1"/>
    <col min="4250" max="4250" width="3.85546875" style="58" customWidth="1"/>
    <col min="4251" max="4251" width="3.7109375" style="58" customWidth="1"/>
    <col min="4252" max="4252" width="3.85546875" style="58" customWidth="1"/>
    <col min="4253" max="4253" width="3.7109375" style="58" customWidth="1"/>
    <col min="4254" max="4254" width="3.85546875" style="58" customWidth="1"/>
    <col min="4255" max="4255" width="3.7109375" style="58" customWidth="1"/>
    <col min="4256" max="4256" width="3.85546875" style="58" customWidth="1"/>
    <col min="4257" max="4257" width="3.7109375" style="58" customWidth="1"/>
    <col min="4258" max="4258" width="3.85546875" style="58" customWidth="1"/>
    <col min="4259" max="4259" width="3.7109375" style="58" customWidth="1"/>
    <col min="4260" max="4260" width="3.85546875" style="58" customWidth="1"/>
    <col min="4261" max="4261" width="3.7109375" style="58" customWidth="1"/>
    <col min="4262" max="4262" width="3.85546875" style="58" customWidth="1"/>
    <col min="4263" max="4263" width="3.7109375" style="58" customWidth="1"/>
    <col min="4264" max="4264" width="3.85546875" style="58" customWidth="1"/>
    <col min="4265" max="4265" width="4.28515625" style="58" customWidth="1"/>
    <col min="4266" max="4266" width="3.85546875" style="58" customWidth="1"/>
    <col min="4267" max="4267" width="4.7109375" style="58" customWidth="1"/>
    <col min="4268" max="4268" width="5.28515625" style="58" customWidth="1"/>
    <col min="4269" max="4487" width="8.85546875" style="58"/>
    <col min="4488" max="4488" width="46.42578125" style="58" customWidth="1"/>
    <col min="4489" max="4489" width="3.7109375" style="58" customWidth="1"/>
    <col min="4490" max="4490" width="3.85546875" style="58" customWidth="1"/>
    <col min="4491" max="4491" width="4.7109375" style="58" customWidth="1"/>
    <col min="4492" max="4492" width="3.85546875" style="58" customWidth="1"/>
    <col min="4493" max="4493" width="4.7109375" style="58" customWidth="1"/>
    <col min="4494" max="4494" width="3.85546875" style="58" customWidth="1"/>
    <col min="4495" max="4495" width="3.7109375" style="58" customWidth="1"/>
    <col min="4496" max="4496" width="3.85546875" style="58" customWidth="1"/>
    <col min="4497" max="4497" width="3.7109375" style="58" customWidth="1"/>
    <col min="4498" max="4498" width="3.85546875" style="58" customWidth="1"/>
    <col min="4499" max="4499" width="3.7109375" style="58" customWidth="1"/>
    <col min="4500" max="4500" width="3.85546875" style="58" customWidth="1"/>
    <col min="4501" max="4501" width="4.7109375" style="58" customWidth="1"/>
    <col min="4502" max="4502" width="3.85546875" style="58" customWidth="1"/>
    <col min="4503" max="4503" width="4.7109375" style="58" customWidth="1"/>
    <col min="4504" max="4504" width="3.85546875" style="58" customWidth="1"/>
    <col min="4505" max="4505" width="3.7109375" style="58" customWidth="1"/>
    <col min="4506" max="4506" width="3.85546875" style="58" customWidth="1"/>
    <col min="4507" max="4507" width="3.7109375" style="58" customWidth="1"/>
    <col min="4508" max="4508" width="3.85546875" style="58" customWidth="1"/>
    <col min="4509" max="4509" width="3.7109375" style="58" customWidth="1"/>
    <col min="4510" max="4510" width="3.85546875" style="58" customWidth="1"/>
    <col min="4511" max="4511" width="3.7109375" style="58" customWidth="1"/>
    <col min="4512" max="4512" width="3.85546875" style="58" customWidth="1"/>
    <col min="4513" max="4513" width="3.7109375" style="58" customWidth="1"/>
    <col min="4514" max="4514" width="3.85546875" style="58" customWidth="1"/>
    <col min="4515" max="4515" width="3.7109375" style="58" customWidth="1"/>
    <col min="4516" max="4516" width="3.85546875" style="58" customWidth="1"/>
    <col min="4517" max="4517" width="3.7109375" style="58" customWidth="1"/>
    <col min="4518" max="4518" width="3.85546875" style="58" customWidth="1"/>
    <col min="4519" max="4519" width="3.7109375" style="58" customWidth="1"/>
    <col min="4520" max="4520" width="3.85546875" style="58" customWidth="1"/>
    <col min="4521" max="4521" width="4.28515625" style="58" customWidth="1"/>
    <col min="4522" max="4522" width="3.85546875" style="58" customWidth="1"/>
    <col min="4523" max="4523" width="4.7109375" style="58" customWidth="1"/>
    <col min="4524" max="4524" width="5.28515625" style="58" customWidth="1"/>
    <col min="4525" max="4743" width="8.85546875" style="58"/>
    <col min="4744" max="4744" width="46.42578125" style="58" customWidth="1"/>
    <col min="4745" max="4745" width="3.7109375" style="58" customWidth="1"/>
    <col min="4746" max="4746" width="3.85546875" style="58" customWidth="1"/>
    <col min="4747" max="4747" width="4.7109375" style="58" customWidth="1"/>
    <col min="4748" max="4748" width="3.85546875" style="58" customWidth="1"/>
    <col min="4749" max="4749" width="4.7109375" style="58" customWidth="1"/>
    <col min="4750" max="4750" width="3.85546875" style="58" customWidth="1"/>
    <col min="4751" max="4751" width="3.7109375" style="58" customWidth="1"/>
    <col min="4752" max="4752" width="3.85546875" style="58" customWidth="1"/>
    <col min="4753" max="4753" width="3.7109375" style="58" customWidth="1"/>
    <col min="4754" max="4754" width="3.85546875" style="58" customWidth="1"/>
    <col min="4755" max="4755" width="3.7109375" style="58" customWidth="1"/>
    <col min="4756" max="4756" width="3.85546875" style="58" customWidth="1"/>
    <col min="4757" max="4757" width="4.7109375" style="58" customWidth="1"/>
    <col min="4758" max="4758" width="3.85546875" style="58" customWidth="1"/>
    <col min="4759" max="4759" width="4.7109375" style="58" customWidth="1"/>
    <col min="4760" max="4760" width="3.85546875" style="58" customWidth="1"/>
    <col min="4761" max="4761" width="3.7109375" style="58" customWidth="1"/>
    <col min="4762" max="4762" width="3.85546875" style="58" customWidth="1"/>
    <col min="4763" max="4763" width="3.7109375" style="58" customWidth="1"/>
    <col min="4764" max="4764" width="3.85546875" style="58" customWidth="1"/>
    <col min="4765" max="4765" width="3.7109375" style="58" customWidth="1"/>
    <col min="4766" max="4766" width="3.85546875" style="58" customWidth="1"/>
    <col min="4767" max="4767" width="3.7109375" style="58" customWidth="1"/>
    <col min="4768" max="4768" width="3.85546875" style="58" customWidth="1"/>
    <col min="4769" max="4769" width="3.7109375" style="58" customWidth="1"/>
    <col min="4770" max="4770" width="3.85546875" style="58" customWidth="1"/>
    <col min="4771" max="4771" width="3.7109375" style="58" customWidth="1"/>
    <col min="4772" max="4772" width="3.85546875" style="58" customWidth="1"/>
    <col min="4773" max="4773" width="3.7109375" style="58" customWidth="1"/>
    <col min="4774" max="4774" width="3.85546875" style="58" customWidth="1"/>
    <col min="4775" max="4775" width="3.7109375" style="58" customWidth="1"/>
    <col min="4776" max="4776" width="3.85546875" style="58" customWidth="1"/>
    <col min="4777" max="4777" width="4.28515625" style="58" customWidth="1"/>
    <col min="4778" max="4778" width="3.85546875" style="58" customWidth="1"/>
    <col min="4779" max="4779" width="4.7109375" style="58" customWidth="1"/>
    <col min="4780" max="4780" width="5.28515625" style="58" customWidth="1"/>
    <col min="4781" max="4999" width="8.85546875" style="58"/>
    <col min="5000" max="5000" width="46.42578125" style="58" customWidth="1"/>
    <col min="5001" max="5001" width="3.7109375" style="58" customWidth="1"/>
    <col min="5002" max="5002" width="3.85546875" style="58" customWidth="1"/>
    <col min="5003" max="5003" width="4.7109375" style="58" customWidth="1"/>
    <col min="5004" max="5004" width="3.85546875" style="58" customWidth="1"/>
    <col min="5005" max="5005" width="4.7109375" style="58" customWidth="1"/>
    <col min="5006" max="5006" width="3.85546875" style="58" customWidth="1"/>
    <col min="5007" max="5007" width="3.7109375" style="58" customWidth="1"/>
    <col min="5008" max="5008" width="3.85546875" style="58" customWidth="1"/>
    <col min="5009" max="5009" width="3.7109375" style="58" customWidth="1"/>
    <col min="5010" max="5010" width="3.85546875" style="58" customWidth="1"/>
    <col min="5011" max="5011" width="3.7109375" style="58" customWidth="1"/>
    <col min="5012" max="5012" width="3.85546875" style="58" customWidth="1"/>
    <col min="5013" max="5013" width="4.7109375" style="58" customWidth="1"/>
    <col min="5014" max="5014" width="3.85546875" style="58" customWidth="1"/>
    <col min="5015" max="5015" width="4.7109375" style="58" customWidth="1"/>
    <col min="5016" max="5016" width="3.85546875" style="58" customWidth="1"/>
    <col min="5017" max="5017" width="3.7109375" style="58" customWidth="1"/>
    <col min="5018" max="5018" width="3.85546875" style="58" customWidth="1"/>
    <col min="5019" max="5019" width="3.7109375" style="58" customWidth="1"/>
    <col min="5020" max="5020" width="3.85546875" style="58" customWidth="1"/>
    <col min="5021" max="5021" width="3.7109375" style="58" customWidth="1"/>
    <col min="5022" max="5022" width="3.85546875" style="58" customWidth="1"/>
    <col min="5023" max="5023" width="3.7109375" style="58" customWidth="1"/>
    <col min="5024" max="5024" width="3.85546875" style="58" customWidth="1"/>
    <col min="5025" max="5025" width="3.7109375" style="58" customWidth="1"/>
    <col min="5026" max="5026" width="3.85546875" style="58" customWidth="1"/>
    <col min="5027" max="5027" width="3.7109375" style="58" customWidth="1"/>
    <col min="5028" max="5028" width="3.85546875" style="58" customWidth="1"/>
    <col min="5029" max="5029" width="3.7109375" style="58" customWidth="1"/>
    <col min="5030" max="5030" width="3.85546875" style="58" customWidth="1"/>
    <col min="5031" max="5031" width="3.7109375" style="58" customWidth="1"/>
    <col min="5032" max="5032" width="3.85546875" style="58" customWidth="1"/>
    <col min="5033" max="5033" width="4.28515625" style="58" customWidth="1"/>
    <col min="5034" max="5034" width="3.85546875" style="58" customWidth="1"/>
    <col min="5035" max="5035" width="4.7109375" style="58" customWidth="1"/>
    <col min="5036" max="5036" width="5.28515625" style="58" customWidth="1"/>
    <col min="5037" max="5255" width="8.85546875" style="58"/>
    <col min="5256" max="5256" width="46.42578125" style="58" customWidth="1"/>
    <col min="5257" max="5257" width="3.7109375" style="58" customWidth="1"/>
    <col min="5258" max="5258" width="3.85546875" style="58" customWidth="1"/>
    <col min="5259" max="5259" width="4.7109375" style="58" customWidth="1"/>
    <col min="5260" max="5260" width="3.85546875" style="58" customWidth="1"/>
    <col min="5261" max="5261" width="4.7109375" style="58" customWidth="1"/>
    <col min="5262" max="5262" width="3.85546875" style="58" customWidth="1"/>
    <col min="5263" max="5263" width="3.7109375" style="58" customWidth="1"/>
    <col min="5264" max="5264" width="3.85546875" style="58" customWidth="1"/>
    <col min="5265" max="5265" width="3.7109375" style="58" customWidth="1"/>
    <col min="5266" max="5266" width="3.85546875" style="58" customWidth="1"/>
    <col min="5267" max="5267" width="3.7109375" style="58" customWidth="1"/>
    <col min="5268" max="5268" width="3.85546875" style="58" customWidth="1"/>
    <col min="5269" max="5269" width="4.7109375" style="58" customWidth="1"/>
    <col min="5270" max="5270" width="3.85546875" style="58" customWidth="1"/>
    <col min="5271" max="5271" width="4.7109375" style="58" customWidth="1"/>
    <col min="5272" max="5272" width="3.85546875" style="58" customWidth="1"/>
    <col min="5273" max="5273" width="3.7109375" style="58" customWidth="1"/>
    <col min="5274" max="5274" width="3.85546875" style="58" customWidth="1"/>
    <col min="5275" max="5275" width="3.7109375" style="58" customWidth="1"/>
    <col min="5276" max="5276" width="3.85546875" style="58" customWidth="1"/>
    <col min="5277" max="5277" width="3.7109375" style="58" customWidth="1"/>
    <col min="5278" max="5278" width="3.85546875" style="58" customWidth="1"/>
    <col min="5279" max="5279" width="3.7109375" style="58" customWidth="1"/>
    <col min="5280" max="5280" width="3.85546875" style="58" customWidth="1"/>
    <col min="5281" max="5281" width="3.7109375" style="58" customWidth="1"/>
    <col min="5282" max="5282" width="3.85546875" style="58" customWidth="1"/>
    <col min="5283" max="5283" width="3.7109375" style="58" customWidth="1"/>
    <col min="5284" max="5284" width="3.85546875" style="58" customWidth="1"/>
    <col min="5285" max="5285" width="3.7109375" style="58" customWidth="1"/>
    <col min="5286" max="5286" width="3.85546875" style="58" customWidth="1"/>
    <col min="5287" max="5287" width="3.7109375" style="58" customWidth="1"/>
    <col min="5288" max="5288" width="3.85546875" style="58" customWidth="1"/>
    <col min="5289" max="5289" width="4.28515625" style="58" customWidth="1"/>
    <col min="5290" max="5290" width="3.85546875" style="58" customWidth="1"/>
    <col min="5291" max="5291" width="4.7109375" style="58" customWidth="1"/>
    <col min="5292" max="5292" width="5.28515625" style="58" customWidth="1"/>
    <col min="5293" max="5511" width="8.85546875" style="58"/>
    <col min="5512" max="5512" width="46.42578125" style="58" customWidth="1"/>
    <col min="5513" max="5513" width="3.7109375" style="58" customWidth="1"/>
    <col min="5514" max="5514" width="3.85546875" style="58" customWidth="1"/>
    <col min="5515" max="5515" width="4.7109375" style="58" customWidth="1"/>
    <col min="5516" max="5516" width="3.85546875" style="58" customWidth="1"/>
    <col min="5517" max="5517" width="4.7109375" style="58" customWidth="1"/>
    <col min="5518" max="5518" width="3.85546875" style="58" customWidth="1"/>
    <col min="5519" max="5519" width="3.7109375" style="58" customWidth="1"/>
    <col min="5520" max="5520" width="3.85546875" style="58" customWidth="1"/>
    <col min="5521" max="5521" width="3.7109375" style="58" customWidth="1"/>
    <col min="5522" max="5522" width="3.85546875" style="58" customWidth="1"/>
    <col min="5523" max="5523" width="3.7109375" style="58" customWidth="1"/>
    <col min="5524" max="5524" width="3.85546875" style="58" customWidth="1"/>
    <col min="5525" max="5525" width="4.7109375" style="58" customWidth="1"/>
    <col min="5526" max="5526" width="3.85546875" style="58" customWidth="1"/>
    <col min="5527" max="5527" width="4.7109375" style="58" customWidth="1"/>
    <col min="5528" max="5528" width="3.85546875" style="58" customWidth="1"/>
    <col min="5529" max="5529" width="3.7109375" style="58" customWidth="1"/>
    <col min="5530" max="5530" width="3.85546875" style="58" customWidth="1"/>
    <col min="5531" max="5531" width="3.7109375" style="58" customWidth="1"/>
    <col min="5532" max="5532" width="3.85546875" style="58" customWidth="1"/>
    <col min="5533" max="5533" width="3.7109375" style="58" customWidth="1"/>
    <col min="5534" max="5534" width="3.85546875" style="58" customWidth="1"/>
    <col min="5535" max="5535" width="3.7109375" style="58" customWidth="1"/>
    <col min="5536" max="5536" width="3.85546875" style="58" customWidth="1"/>
    <col min="5537" max="5537" width="3.7109375" style="58" customWidth="1"/>
    <col min="5538" max="5538" width="3.85546875" style="58" customWidth="1"/>
    <col min="5539" max="5539" width="3.7109375" style="58" customWidth="1"/>
    <col min="5540" max="5540" width="3.85546875" style="58" customWidth="1"/>
    <col min="5541" max="5541" width="3.7109375" style="58" customWidth="1"/>
    <col min="5542" max="5542" width="3.85546875" style="58" customWidth="1"/>
    <col min="5543" max="5543" width="3.7109375" style="58" customWidth="1"/>
    <col min="5544" max="5544" width="3.85546875" style="58" customWidth="1"/>
    <col min="5545" max="5545" width="4.28515625" style="58" customWidth="1"/>
    <col min="5546" max="5546" width="3.85546875" style="58" customWidth="1"/>
    <col min="5547" max="5547" width="4.7109375" style="58" customWidth="1"/>
    <col min="5548" max="5548" width="5.28515625" style="58" customWidth="1"/>
    <col min="5549" max="5767" width="8.85546875" style="58"/>
    <col min="5768" max="5768" width="46.42578125" style="58" customWidth="1"/>
    <col min="5769" max="5769" width="3.7109375" style="58" customWidth="1"/>
    <col min="5770" max="5770" width="3.85546875" style="58" customWidth="1"/>
    <col min="5771" max="5771" width="4.7109375" style="58" customWidth="1"/>
    <col min="5772" max="5772" width="3.85546875" style="58" customWidth="1"/>
    <col min="5773" max="5773" width="4.7109375" style="58" customWidth="1"/>
    <col min="5774" max="5774" width="3.85546875" style="58" customWidth="1"/>
    <col min="5775" max="5775" width="3.7109375" style="58" customWidth="1"/>
    <col min="5776" max="5776" width="3.85546875" style="58" customWidth="1"/>
    <col min="5777" max="5777" width="3.7109375" style="58" customWidth="1"/>
    <col min="5778" max="5778" width="3.85546875" style="58" customWidth="1"/>
    <col min="5779" max="5779" width="3.7109375" style="58" customWidth="1"/>
    <col min="5780" max="5780" width="3.85546875" style="58" customWidth="1"/>
    <col min="5781" max="5781" width="4.7109375" style="58" customWidth="1"/>
    <col min="5782" max="5782" width="3.85546875" style="58" customWidth="1"/>
    <col min="5783" max="5783" width="4.7109375" style="58" customWidth="1"/>
    <col min="5784" max="5784" width="3.85546875" style="58" customWidth="1"/>
    <col min="5785" max="5785" width="3.7109375" style="58" customWidth="1"/>
    <col min="5786" max="5786" width="3.85546875" style="58" customWidth="1"/>
    <col min="5787" max="5787" width="3.7109375" style="58" customWidth="1"/>
    <col min="5788" max="5788" width="3.85546875" style="58" customWidth="1"/>
    <col min="5789" max="5789" width="3.7109375" style="58" customWidth="1"/>
    <col min="5790" max="5790" width="3.85546875" style="58" customWidth="1"/>
    <col min="5791" max="5791" width="3.7109375" style="58" customWidth="1"/>
    <col min="5792" max="5792" width="3.85546875" style="58" customWidth="1"/>
    <col min="5793" max="5793" width="3.7109375" style="58" customWidth="1"/>
    <col min="5794" max="5794" width="3.85546875" style="58" customWidth="1"/>
    <col min="5795" max="5795" width="3.7109375" style="58" customWidth="1"/>
    <col min="5796" max="5796" width="3.85546875" style="58" customWidth="1"/>
    <col min="5797" max="5797" width="3.7109375" style="58" customWidth="1"/>
    <col min="5798" max="5798" width="3.85546875" style="58" customWidth="1"/>
    <col min="5799" max="5799" width="3.7109375" style="58" customWidth="1"/>
    <col min="5800" max="5800" width="3.85546875" style="58" customWidth="1"/>
    <col min="5801" max="5801" width="4.28515625" style="58" customWidth="1"/>
    <col min="5802" max="5802" width="3.85546875" style="58" customWidth="1"/>
    <col min="5803" max="5803" width="4.7109375" style="58" customWidth="1"/>
    <col min="5804" max="5804" width="5.28515625" style="58" customWidth="1"/>
    <col min="5805" max="6023" width="8.85546875" style="58"/>
    <col min="6024" max="6024" width="46.42578125" style="58" customWidth="1"/>
    <col min="6025" max="6025" width="3.7109375" style="58" customWidth="1"/>
    <col min="6026" max="6026" width="3.85546875" style="58" customWidth="1"/>
    <col min="6027" max="6027" width="4.7109375" style="58" customWidth="1"/>
    <col min="6028" max="6028" width="3.85546875" style="58" customWidth="1"/>
    <col min="6029" max="6029" width="4.7109375" style="58" customWidth="1"/>
    <col min="6030" max="6030" width="3.85546875" style="58" customWidth="1"/>
    <col min="6031" max="6031" width="3.7109375" style="58" customWidth="1"/>
    <col min="6032" max="6032" width="3.85546875" style="58" customWidth="1"/>
    <col min="6033" max="6033" width="3.7109375" style="58" customWidth="1"/>
    <col min="6034" max="6034" width="3.85546875" style="58" customWidth="1"/>
    <col min="6035" max="6035" width="3.7109375" style="58" customWidth="1"/>
    <col min="6036" max="6036" width="3.85546875" style="58" customWidth="1"/>
    <col min="6037" max="6037" width="4.7109375" style="58" customWidth="1"/>
    <col min="6038" max="6038" width="3.85546875" style="58" customWidth="1"/>
    <col min="6039" max="6039" width="4.7109375" style="58" customWidth="1"/>
    <col min="6040" max="6040" width="3.85546875" style="58" customWidth="1"/>
    <col min="6041" max="6041" width="3.7109375" style="58" customWidth="1"/>
    <col min="6042" max="6042" width="3.85546875" style="58" customWidth="1"/>
    <col min="6043" max="6043" width="3.7109375" style="58" customWidth="1"/>
    <col min="6044" max="6044" width="3.85546875" style="58" customWidth="1"/>
    <col min="6045" max="6045" width="3.7109375" style="58" customWidth="1"/>
    <col min="6046" max="6046" width="3.85546875" style="58" customWidth="1"/>
    <col min="6047" max="6047" width="3.7109375" style="58" customWidth="1"/>
    <col min="6048" max="6048" width="3.85546875" style="58" customWidth="1"/>
    <col min="6049" max="6049" width="3.7109375" style="58" customWidth="1"/>
    <col min="6050" max="6050" width="3.85546875" style="58" customWidth="1"/>
    <col min="6051" max="6051" width="3.7109375" style="58" customWidth="1"/>
    <col min="6052" max="6052" width="3.85546875" style="58" customWidth="1"/>
    <col min="6053" max="6053" width="3.7109375" style="58" customWidth="1"/>
    <col min="6054" max="6054" width="3.85546875" style="58" customWidth="1"/>
    <col min="6055" max="6055" width="3.7109375" style="58" customWidth="1"/>
    <col min="6056" max="6056" width="3.85546875" style="58" customWidth="1"/>
    <col min="6057" max="6057" width="4.28515625" style="58" customWidth="1"/>
    <col min="6058" max="6058" width="3.85546875" style="58" customWidth="1"/>
    <col min="6059" max="6059" width="4.7109375" style="58" customWidth="1"/>
    <col min="6060" max="6060" width="5.28515625" style="58" customWidth="1"/>
    <col min="6061" max="6279" width="8.85546875" style="58"/>
    <col min="6280" max="6280" width="46.42578125" style="58" customWidth="1"/>
    <col min="6281" max="6281" width="3.7109375" style="58" customWidth="1"/>
    <col min="6282" max="6282" width="3.85546875" style="58" customWidth="1"/>
    <col min="6283" max="6283" width="4.7109375" style="58" customWidth="1"/>
    <col min="6284" max="6284" width="3.85546875" style="58" customWidth="1"/>
    <col min="6285" max="6285" width="4.7109375" style="58" customWidth="1"/>
    <col min="6286" max="6286" width="3.85546875" style="58" customWidth="1"/>
    <col min="6287" max="6287" width="3.7109375" style="58" customWidth="1"/>
    <col min="6288" max="6288" width="3.85546875" style="58" customWidth="1"/>
    <col min="6289" max="6289" width="3.7109375" style="58" customWidth="1"/>
    <col min="6290" max="6290" width="3.85546875" style="58" customWidth="1"/>
    <col min="6291" max="6291" width="3.7109375" style="58" customWidth="1"/>
    <col min="6292" max="6292" width="3.85546875" style="58" customWidth="1"/>
    <col min="6293" max="6293" width="4.7109375" style="58" customWidth="1"/>
    <col min="6294" max="6294" width="3.85546875" style="58" customWidth="1"/>
    <col min="6295" max="6295" width="4.7109375" style="58" customWidth="1"/>
    <col min="6296" max="6296" width="3.85546875" style="58" customWidth="1"/>
    <col min="6297" max="6297" width="3.7109375" style="58" customWidth="1"/>
    <col min="6298" max="6298" width="3.85546875" style="58" customWidth="1"/>
    <col min="6299" max="6299" width="3.7109375" style="58" customWidth="1"/>
    <col min="6300" max="6300" width="3.85546875" style="58" customWidth="1"/>
    <col min="6301" max="6301" width="3.7109375" style="58" customWidth="1"/>
    <col min="6302" max="6302" width="3.85546875" style="58" customWidth="1"/>
    <col min="6303" max="6303" width="3.7109375" style="58" customWidth="1"/>
    <col min="6304" max="6304" width="3.85546875" style="58" customWidth="1"/>
    <col min="6305" max="6305" width="3.7109375" style="58" customWidth="1"/>
    <col min="6306" max="6306" width="3.85546875" style="58" customWidth="1"/>
    <col min="6307" max="6307" width="3.7109375" style="58" customWidth="1"/>
    <col min="6308" max="6308" width="3.85546875" style="58" customWidth="1"/>
    <col min="6309" max="6309" width="3.7109375" style="58" customWidth="1"/>
    <col min="6310" max="6310" width="3.85546875" style="58" customWidth="1"/>
    <col min="6311" max="6311" width="3.7109375" style="58" customWidth="1"/>
    <col min="6312" max="6312" width="3.85546875" style="58" customWidth="1"/>
    <col min="6313" max="6313" width="4.28515625" style="58" customWidth="1"/>
    <col min="6314" max="6314" width="3.85546875" style="58" customWidth="1"/>
    <col min="6315" max="6315" width="4.7109375" style="58" customWidth="1"/>
    <col min="6316" max="6316" width="5.28515625" style="58" customWidth="1"/>
    <col min="6317" max="6535" width="8.85546875" style="58"/>
    <col min="6536" max="6536" width="46.42578125" style="58" customWidth="1"/>
    <col min="6537" max="6537" width="3.7109375" style="58" customWidth="1"/>
    <col min="6538" max="6538" width="3.85546875" style="58" customWidth="1"/>
    <col min="6539" max="6539" width="4.7109375" style="58" customWidth="1"/>
    <col min="6540" max="6540" width="3.85546875" style="58" customWidth="1"/>
    <col min="6541" max="6541" width="4.7109375" style="58" customWidth="1"/>
    <col min="6542" max="6542" width="3.85546875" style="58" customWidth="1"/>
    <col min="6543" max="6543" width="3.7109375" style="58" customWidth="1"/>
    <col min="6544" max="6544" width="3.85546875" style="58" customWidth="1"/>
    <col min="6545" max="6545" width="3.7109375" style="58" customWidth="1"/>
    <col min="6546" max="6546" width="3.85546875" style="58" customWidth="1"/>
    <col min="6547" max="6547" width="3.7109375" style="58" customWidth="1"/>
    <col min="6548" max="6548" width="3.85546875" style="58" customWidth="1"/>
    <col min="6549" max="6549" width="4.7109375" style="58" customWidth="1"/>
    <col min="6550" max="6550" width="3.85546875" style="58" customWidth="1"/>
    <col min="6551" max="6551" width="4.7109375" style="58" customWidth="1"/>
    <col min="6552" max="6552" width="3.85546875" style="58" customWidth="1"/>
    <col min="6553" max="6553" width="3.7109375" style="58" customWidth="1"/>
    <col min="6554" max="6554" width="3.85546875" style="58" customWidth="1"/>
    <col min="6555" max="6555" width="3.7109375" style="58" customWidth="1"/>
    <col min="6556" max="6556" width="3.85546875" style="58" customWidth="1"/>
    <col min="6557" max="6557" width="3.7109375" style="58" customWidth="1"/>
    <col min="6558" max="6558" width="3.85546875" style="58" customWidth="1"/>
    <col min="6559" max="6559" width="3.7109375" style="58" customWidth="1"/>
    <col min="6560" max="6560" width="3.85546875" style="58" customWidth="1"/>
    <col min="6561" max="6561" width="3.7109375" style="58" customWidth="1"/>
    <col min="6562" max="6562" width="3.85546875" style="58" customWidth="1"/>
    <col min="6563" max="6563" width="3.7109375" style="58" customWidth="1"/>
    <col min="6564" max="6564" width="3.85546875" style="58" customWidth="1"/>
    <col min="6565" max="6565" width="3.7109375" style="58" customWidth="1"/>
    <col min="6566" max="6566" width="3.85546875" style="58" customWidth="1"/>
    <col min="6567" max="6567" width="3.7109375" style="58" customWidth="1"/>
    <col min="6568" max="6568" width="3.85546875" style="58" customWidth="1"/>
    <col min="6569" max="6569" width="4.28515625" style="58" customWidth="1"/>
    <col min="6570" max="6570" width="3.85546875" style="58" customWidth="1"/>
    <col min="6571" max="6571" width="4.7109375" style="58" customWidth="1"/>
    <col min="6572" max="6572" width="5.28515625" style="58" customWidth="1"/>
    <col min="6573" max="6791" width="8.85546875" style="58"/>
    <col min="6792" max="6792" width="46.42578125" style="58" customWidth="1"/>
    <col min="6793" max="6793" width="3.7109375" style="58" customWidth="1"/>
    <col min="6794" max="6794" width="3.85546875" style="58" customWidth="1"/>
    <col min="6795" max="6795" width="4.7109375" style="58" customWidth="1"/>
    <col min="6796" max="6796" width="3.85546875" style="58" customWidth="1"/>
    <col min="6797" max="6797" width="4.7109375" style="58" customWidth="1"/>
    <col min="6798" max="6798" width="3.85546875" style="58" customWidth="1"/>
    <col min="6799" max="6799" width="3.7109375" style="58" customWidth="1"/>
    <col min="6800" max="6800" width="3.85546875" style="58" customWidth="1"/>
    <col min="6801" max="6801" width="3.7109375" style="58" customWidth="1"/>
    <col min="6802" max="6802" width="3.85546875" style="58" customWidth="1"/>
    <col min="6803" max="6803" width="3.7109375" style="58" customWidth="1"/>
    <col min="6804" max="6804" width="3.85546875" style="58" customWidth="1"/>
    <col min="6805" max="6805" width="4.7109375" style="58" customWidth="1"/>
    <col min="6806" max="6806" width="3.85546875" style="58" customWidth="1"/>
    <col min="6807" max="6807" width="4.7109375" style="58" customWidth="1"/>
    <col min="6808" max="6808" width="3.85546875" style="58" customWidth="1"/>
    <col min="6809" max="6809" width="3.7109375" style="58" customWidth="1"/>
    <col min="6810" max="6810" width="3.85546875" style="58" customWidth="1"/>
    <col min="6811" max="6811" width="3.7109375" style="58" customWidth="1"/>
    <col min="6812" max="6812" width="3.85546875" style="58" customWidth="1"/>
    <col min="6813" max="6813" width="3.7109375" style="58" customWidth="1"/>
    <col min="6814" max="6814" width="3.85546875" style="58" customWidth="1"/>
    <col min="6815" max="6815" width="3.7109375" style="58" customWidth="1"/>
    <col min="6816" max="6816" width="3.85546875" style="58" customWidth="1"/>
    <col min="6817" max="6817" width="3.7109375" style="58" customWidth="1"/>
    <col min="6818" max="6818" width="3.85546875" style="58" customWidth="1"/>
    <col min="6819" max="6819" width="3.7109375" style="58" customWidth="1"/>
    <col min="6820" max="6820" width="3.85546875" style="58" customWidth="1"/>
    <col min="6821" max="6821" width="3.7109375" style="58" customWidth="1"/>
    <col min="6822" max="6822" width="3.85546875" style="58" customWidth="1"/>
    <col min="6823" max="6823" width="3.7109375" style="58" customWidth="1"/>
    <col min="6824" max="6824" width="3.85546875" style="58" customWidth="1"/>
    <col min="6825" max="6825" width="4.28515625" style="58" customWidth="1"/>
    <col min="6826" max="6826" width="3.85546875" style="58" customWidth="1"/>
    <col min="6827" max="6827" width="4.7109375" style="58" customWidth="1"/>
    <col min="6828" max="6828" width="5.28515625" style="58" customWidth="1"/>
    <col min="6829" max="7047" width="8.85546875" style="58"/>
    <col min="7048" max="7048" width="46.42578125" style="58" customWidth="1"/>
    <col min="7049" max="7049" width="3.7109375" style="58" customWidth="1"/>
    <col min="7050" max="7050" width="3.85546875" style="58" customWidth="1"/>
    <col min="7051" max="7051" width="4.7109375" style="58" customWidth="1"/>
    <col min="7052" max="7052" width="3.85546875" style="58" customWidth="1"/>
    <col min="7053" max="7053" width="4.7109375" style="58" customWidth="1"/>
    <col min="7054" max="7054" width="3.85546875" style="58" customWidth="1"/>
    <col min="7055" max="7055" width="3.7109375" style="58" customWidth="1"/>
    <col min="7056" max="7056" width="3.85546875" style="58" customWidth="1"/>
    <col min="7057" max="7057" width="3.7109375" style="58" customWidth="1"/>
    <col min="7058" max="7058" width="3.85546875" style="58" customWidth="1"/>
    <col min="7059" max="7059" width="3.7109375" style="58" customWidth="1"/>
    <col min="7060" max="7060" width="3.85546875" style="58" customWidth="1"/>
    <col min="7061" max="7061" width="4.7109375" style="58" customWidth="1"/>
    <col min="7062" max="7062" width="3.85546875" style="58" customWidth="1"/>
    <col min="7063" max="7063" width="4.7109375" style="58" customWidth="1"/>
    <col min="7064" max="7064" width="3.85546875" style="58" customWidth="1"/>
    <col min="7065" max="7065" width="3.7109375" style="58" customWidth="1"/>
    <col min="7066" max="7066" width="3.85546875" style="58" customWidth="1"/>
    <col min="7067" max="7067" width="3.7109375" style="58" customWidth="1"/>
    <col min="7068" max="7068" width="3.85546875" style="58" customWidth="1"/>
    <col min="7069" max="7069" width="3.7109375" style="58" customWidth="1"/>
    <col min="7070" max="7070" width="3.85546875" style="58" customWidth="1"/>
    <col min="7071" max="7071" width="3.7109375" style="58" customWidth="1"/>
    <col min="7072" max="7072" width="3.85546875" style="58" customWidth="1"/>
    <col min="7073" max="7073" width="3.7109375" style="58" customWidth="1"/>
    <col min="7074" max="7074" width="3.85546875" style="58" customWidth="1"/>
    <col min="7075" max="7075" width="3.7109375" style="58" customWidth="1"/>
    <col min="7076" max="7076" width="3.85546875" style="58" customWidth="1"/>
    <col min="7077" max="7077" width="3.7109375" style="58" customWidth="1"/>
    <col min="7078" max="7078" width="3.85546875" style="58" customWidth="1"/>
    <col min="7079" max="7079" width="3.7109375" style="58" customWidth="1"/>
    <col min="7080" max="7080" width="3.85546875" style="58" customWidth="1"/>
    <col min="7081" max="7081" width="4.28515625" style="58" customWidth="1"/>
    <col min="7082" max="7082" width="3.85546875" style="58" customWidth="1"/>
    <col min="7083" max="7083" width="4.7109375" style="58" customWidth="1"/>
    <col min="7084" max="7084" width="5.28515625" style="58" customWidth="1"/>
    <col min="7085" max="7303" width="8.85546875" style="58"/>
    <col min="7304" max="7304" width="46.42578125" style="58" customWidth="1"/>
    <col min="7305" max="7305" width="3.7109375" style="58" customWidth="1"/>
    <col min="7306" max="7306" width="3.85546875" style="58" customWidth="1"/>
    <col min="7307" max="7307" width="4.7109375" style="58" customWidth="1"/>
    <col min="7308" max="7308" width="3.85546875" style="58" customWidth="1"/>
    <col min="7309" max="7309" width="4.7109375" style="58" customWidth="1"/>
    <col min="7310" max="7310" width="3.85546875" style="58" customWidth="1"/>
    <col min="7311" max="7311" width="3.7109375" style="58" customWidth="1"/>
    <col min="7312" max="7312" width="3.85546875" style="58" customWidth="1"/>
    <col min="7313" max="7313" width="3.7109375" style="58" customWidth="1"/>
    <col min="7314" max="7314" width="3.85546875" style="58" customWidth="1"/>
    <col min="7315" max="7315" width="3.7109375" style="58" customWidth="1"/>
    <col min="7316" max="7316" width="3.85546875" style="58" customWidth="1"/>
    <col min="7317" max="7317" width="4.7109375" style="58" customWidth="1"/>
    <col min="7318" max="7318" width="3.85546875" style="58" customWidth="1"/>
    <col min="7319" max="7319" width="4.7109375" style="58" customWidth="1"/>
    <col min="7320" max="7320" width="3.85546875" style="58" customWidth="1"/>
    <col min="7321" max="7321" width="3.7109375" style="58" customWidth="1"/>
    <col min="7322" max="7322" width="3.85546875" style="58" customWidth="1"/>
    <col min="7323" max="7323" width="3.7109375" style="58" customWidth="1"/>
    <col min="7324" max="7324" width="3.85546875" style="58" customWidth="1"/>
    <col min="7325" max="7325" width="3.7109375" style="58" customWidth="1"/>
    <col min="7326" max="7326" width="3.85546875" style="58" customWidth="1"/>
    <col min="7327" max="7327" width="3.7109375" style="58" customWidth="1"/>
    <col min="7328" max="7328" width="3.85546875" style="58" customWidth="1"/>
    <col min="7329" max="7329" width="3.7109375" style="58" customWidth="1"/>
    <col min="7330" max="7330" width="3.85546875" style="58" customWidth="1"/>
    <col min="7331" max="7331" width="3.7109375" style="58" customWidth="1"/>
    <col min="7332" max="7332" width="3.85546875" style="58" customWidth="1"/>
    <col min="7333" max="7333" width="3.7109375" style="58" customWidth="1"/>
    <col min="7334" max="7334" width="3.85546875" style="58" customWidth="1"/>
    <col min="7335" max="7335" width="3.7109375" style="58" customWidth="1"/>
    <col min="7336" max="7336" width="3.85546875" style="58" customWidth="1"/>
    <col min="7337" max="7337" width="4.28515625" style="58" customWidth="1"/>
    <col min="7338" max="7338" width="3.85546875" style="58" customWidth="1"/>
    <col min="7339" max="7339" width="4.7109375" style="58" customWidth="1"/>
    <col min="7340" max="7340" width="5.28515625" style="58" customWidth="1"/>
    <col min="7341" max="7559" width="8.85546875" style="58"/>
    <col min="7560" max="7560" width="46.42578125" style="58" customWidth="1"/>
    <col min="7561" max="7561" width="3.7109375" style="58" customWidth="1"/>
    <col min="7562" max="7562" width="3.85546875" style="58" customWidth="1"/>
    <col min="7563" max="7563" width="4.7109375" style="58" customWidth="1"/>
    <col min="7564" max="7564" width="3.85546875" style="58" customWidth="1"/>
    <col min="7565" max="7565" width="4.7109375" style="58" customWidth="1"/>
    <col min="7566" max="7566" width="3.85546875" style="58" customWidth="1"/>
    <col min="7567" max="7567" width="3.7109375" style="58" customWidth="1"/>
    <col min="7568" max="7568" width="3.85546875" style="58" customWidth="1"/>
    <col min="7569" max="7569" width="3.7109375" style="58" customWidth="1"/>
    <col min="7570" max="7570" width="3.85546875" style="58" customWidth="1"/>
    <col min="7571" max="7571" width="3.7109375" style="58" customWidth="1"/>
    <col min="7572" max="7572" width="3.85546875" style="58" customWidth="1"/>
    <col min="7573" max="7573" width="4.7109375" style="58" customWidth="1"/>
    <col min="7574" max="7574" width="3.85546875" style="58" customWidth="1"/>
    <col min="7575" max="7575" width="4.7109375" style="58" customWidth="1"/>
    <col min="7576" max="7576" width="3.85546875" style="58" customWidth="1"/>
    <col min="7577" max="7577" width="3.7109375" style="58" customWidth="1"/>
    <col min="7578" max="7578" width="3.85546875" style="58" customWidth="1"/>
    <col min="7579" max="7579" width="3.7109375" style="58" customWidth="1"/>
    <col min="7580" max="7580" width="3.85546875" style="58" customWidth="1"/>
    <col min="7581" max="7581" width="3.7109375" style="58" customWidth="1"/>
    <col min="7582" max="7582" width="3.85546875" style="58" customWidth="1"/>
    <col min="7583" max="7583" width="3.7109375" style="58" customWidth="1"/>
    <col min="7584" max="7584" width="3.85546875" style="58" customWidth="1"/>
    <col min="7585" max="7585" width="3.7109375" style="58" customWidth="1"/>
    <col min="7586" max="7586" width="3.85546875" style="58" customWidth="1"/>
    <col min="7587" max="7587" width="3.7109375" style="58" customWidth="1"/>
    <col min="7588" max="7588" width="3.85546875" style="58" customWidth="1"/>
    <col min="7589" max="7589" width="3.7109375" style="58" customWidth="1"/>
    <col min="7590" max="7590" width="3.85546875" style="58" customWidth="1"/>
    <col min="7591" max="7591" width="3.7109375" style="58" customWidth="1"/>
    <col min="7592" max="7592" width="3.85546875" style="58" customWidth="1"/>
    <col min="7593" max="7593" width="4.28515625" style="58" customWidth="1"/>
    <col min="7594" max="7594" width="3.85546875" style="58" customWidth="1"/>
    <col min="7595" max="7595" width="4.7109375" style="58" customWidth="1"/>
    <col min="7596" max="7596" width="5.28515625" style="58" customWidth="1"/>
    <col min="7597" max="7815" width="8.85546875" style="58"/>
    <col min="7816" max="7816" width="46.42578125" style="58" customWidth="1"/>
    <col min="7817" max="7817" width="3.7109375" style="58" customWidth="1"/>
    <col min="7818" max="7818" width="3.85546875" style="58" customWidth="1"/>
    <col min="7819" max="7819" width="4.7109375" style="58" customWidth="1"/>
    <col min="7820" max="7820" width="3.85546875" style="58" customWidth="1"/>
    <col min="7821" max="7821" width="4.7109375" style="58" customWidth="1"/>
    <col min="7822" max="7822" width="3.85546875" style="58" customWidth="1"/>
    <col min="7823" max="7823" width="3.7109375" style="58" customWidth="1"/>
    <col min="7824" max="7824" width="3.85546875" style="58" customWidth="1"/>
    <col min="7825" max="7825" width="3.7109375" style="58" customWidth="1"/>
    <col min="7826" max="7826" width="3.85546875" style="58" customWidth="1"/>
    <col min="7827" max="7827" width="3.7109375" style="58" customWidth="1"/>
    <col min="7828" max="7828" width="3.85546875" style="58" customWidth="1"/>
    <col min="7829" max="7829" width="4.7109375" style="58" customWidth="1"/>
    <col min="7830" max="7830" width="3.85546875" style="58" customWidth="1"/>
    <col min="7831" max="7831" width="4.7109375" style="58" customWidth="1"/>
    <col min="7832" max="7832" width="3.85546875" style="58" customWidth="1"/>
    <col min="7833" max="7833" width="3.7109375" style="58" customWidth="1"/>
    <col min="7834" max="7834" width="3.85546875" style="58" customWidth="1"/>
    <col min="7835" max="7835" width="3.7109375" style="58" customWidth="1"/>
    <col min="7836" max="7836" width="3.85546875" style="58" customWidth="1"/>
    <col min="7837" max="7837" width="3.7109375" style="58" customWidth="1"/>
    <col min="7838" max="7838" width="3.85546875" style="58" customWidth="1"/>
    <col min="7839" max="7839" width="3.7109375" style="58" customWidth="1"/>
    <col min="7840" max="7840" width="3.85546875" style="58" customWidth="1"/>
    <col min="7841" max="7841" width="3.7109375" style="58" customWidth="1"/>
    <col min="7842" max="7842" width="3.85546875" style="58" customWidth="1"/>
    <col min="7843" max="7843" width="3.7109375" style="58" customWidth="1"/>
    <col min="7844" max="7844" width="3.85546875" style="58" customWidth="1"/>
    <col min="7845" max="7845" width="3.7109375" style="58" customWidth="1"/>
    <col min="7846" max="7846" width="3.85546875" style="58" customWidth="1"/>
    <col min="7847" max="7847" width="3.7109375" style="58" customWidth="1"/>
    <col min="7848" max="7848" width="3.85546875" style="58" customWidth="1"/>
    <col min="7849" max="7849" width="4.28515625" style="58" customWidth="1"/>
    <col min="7850" max="7850" width="3.85546875" style="58" customWidth="1"/>
    <col min="7851" max="7851" width="4.7109375" style="58" customWidth="1"/>
    <col min="7852" max="7852" width="5.28515625" style="58" customWidth="1"/>
    <col min="7853" max="8071" width="8.85546875" style="58"/>
    <col min="8072" max="8072" width="46.42578125" style="58" customWidth="1"/>
    <col min="8073" max="8073" width="3.7109375" style="58" customWidth="1"/>
    <col min="8074" max="8074" width="3.85546875" style="58" customWidth="1"/>
    <col min="8075" max="8075" width="4.7109375" style="58" customWidth="1"/>
    <col min="8076" max="8076" width="3.85546875" style="58" customWidth="1"/>
    <col min="8077" max="8077" width="4.7109375" style="58" customWidth="1"/>
    <col min="8078" max="8078" width="3.85546875" style="58" customWidth="1"/>
    <col min="8079" max="8079" width="3.7109375" style="58" customWidth="1"/>
    <col min="8080" max="8080" width="3.85546875" style="58" customWidth="1"/>
    <col min="8081" max="8081" width="3.7109375" style="58" customWidth="1"/>
    <col min="8082" max="8082" width="3.85546875" style="58" customWidth="1"/>
    <col min="8083" max="8083" width="3.7109375" style="58" customWidth="1"/>
    <col min="8084" max="8084" width="3.85546875" style="58" customWidth="1"/>
    <col min="8085" max="8085" width="4.7109375" style="58" customWidth="1"/>
    <col min="8086" max="8086" width="3.85546875" style="58" customWidth="1"/>
    <col min="8087" max="8087" width="4.7109375" style="58" customWidth="1"/>
    <col min="8088" max="8088" width="3.85546875" style="58" customWidth="1"/>
    <col min="8089" max="8089" width="3.7109375" style="58" customWidth="1"/>
    <col min="8090" max="8090" width="3.85546875" style="58" customWidth="1"/>
    <col min="8091" max="8091" width="3.7109375" style="58" customWidth="1"/>
    <col min="8092" max="8092" width="3.85546875" style="58" customWidth="1"/>
    <col min="8093" max="8093" width="3.7109375" style="58" customWidth="1"/>
    <col min="8094" max="8094" width="3.85546875" style="58" customWidth="1"/>
    <col min="8095" max="8095" width="3.7109375" style="58" customWidth="1"/>
    <col min="8096" max="8096" width="3.85546875" style="58" customWidth="1"/>
    <col min="8097" max="8097" width="3.7109375" style="58" customWidth="1"/>
    <col min="8098" max="8098" width="3.85546875" style="58" customWidth="1"/>
    <col min="8099" max="8099" width="3.7109375" style="58" customWidth="1"/>
    <col min="8100" max="8100" width="3.85546875" style="58" customWidth="1"/>
    <col min="8101" max="8101" width="3.7109375" style="58" customWidth="1"/>
    <col min="8102" max="8102" width="3.85546875" style="58" customWidth="1"/>
    <col min="8103" max="8103" width="3.7109375" style="58" customWidth="1"/>
    <col min="8104" max="8104" width="3.85546875" style="58" customWidth="1"/>
    <col min="8105" max="8105" width="4.28515625" style="58" customWidth="1"/>
    <col min="8106" max="8106" width="3.85546875" style="58" customWidth="1"/>
    <col min="8107" max="8107" width="4.7109375" style="58" customWidth="1"/>
    <col min="8108" max="8108" width="5.28515625" style="58" customWidth="1"/>
    <col min="8109" max="8327" width="8.85546875" style="58"/>
    <col min="8328" max="8328" width="46.42578125" style="58" customWidth="1"/>
    <col min="8329" max="8329" width="3.7109375" style="58" customWidth="1"/>
    <col min="8330" max="8330" width="3.85546875" style="58" customWidth="1"/>
    <col min="8331" max="8331" width="4.7109375" style="58" customWidth="1"/>
    <col min="8332" max="8332" width="3.85546875" style="58" customWidth="1"/>
    <col min="8333" max="8333" width="4.7109375" style="58" customWidth="1"/>
    <col min="8334" max="8334" width="3.85546875" style="58" customWidth="1"/>
    <col min="8335" max="8335" width="3.7109375" style="58" customWidth="1"/>
    <col min="8336" max="8336" width="3.85546875" style="58" customWidth="1"/>
    <col min="8337" max="8337" width="3.7109375" style="58" customWidth="1"/>
    <col min="8338" max="8338" width="3.85546875" style="58" customWidth="1"/>
    <col min="8339" max="8339" width="3.7109375" style="58" customWidth="1"/>
    <col min="8340" max="8340" width="3.85546875" style="58" customWidth="1"/>
    <col min="8341" max="8341" width="4.7109375" style="58" customWidth="1"/>
    <col min="8342" max="8342" width="3.85546875" style="58" customWidth="1"/>
    <col min="8343" max="8343" width="4.7109375" style="58" customWidth="1"/>
    <col min="8344" max="8344" width="3.85546875" style="58" customWidth="1"/>
    <col min="8345" max="8345" width="3.7109375" style="58" customWidth="1"/>
    <col min="8346" max="8346" width="3.85546875" style="58" customWidth="1"/>
    <col min="8347" max="8347" width="3.7109375" style="58" customWidth="1"/>
    <col min="8348" max="8348" width="3.85546875" style="58" customWidth="1"/>
    <col min="8349" max="8349" width="3.7109375" style="58" customWidth="1"/>
    <col min="8350" max="8350" width="3.85546875" style="58" customWidth="1"/>
    <col min="8351" max="8351" width="3.7109375" style="58" customWidth="1"/>
    <col min="8352" max="8352" width="3.85546875" style="58" customWidth="1"/>
    <col min="8353" max="8353" width="3.7109375" style="58" customWidth="1"/>
    <col min="8354" max="8354" width="3.85546875" style="58" customWidth="1"/>
    <col min="8355" max="8355" width="3.7109375" style="58" customWidth="1"/>
    <col min="8356" max="8356" width="3.85546875" style="58" customWidth="1"/>
    <col min="8357" max="8357" width="3.7109375" style="58" customWidth="1"/>
    <col min="8358" max="8358" width="3.85546875" style="58" customWidth="1"/>
    <col min="8359" max="8359" width="3.7109375" style="58" customWidth="1"/>
    <col min="8360" max="8360" width="3.85546875" style="58" customWidth="1"/>
    <col min="8361" max="8361" width="4.28515625" style="58" customWidth="1"/>
    <col min="8362" max="8362" width="3.85546875" style="58" customWidth="1"/>
    <col min="8363" max="8363" width="4.7109375" style="58" customWidth="1"/>
    <col min="8364" max="8364" width="5.28515625" style="58" customWidth="1"/>
    <col min="8365" max="8583" width="8.85546875" style="58"/>
    <col min="8584" max="8584" width="46.42578125" style="58" customWidth="1"/>
    <col min="8585" max="8585" width="3.7109375" style="58" customWidth="1"/>
    <col min="8586" max="8586" width="3.85546875" style="58" customWidth="1"/>
    <col min="8587" max="8587" width="4.7109375" style="58" customWidth="1"/>
    <col min="8588" max="8588" width="3.85546875" style="58" customWidth="1"/>
    <col min="8589" max="8589" width="4.7109375" style="58" customWidth="1"/>
    <col min="8590" max="8590" width="3.85546875" style="58" customWidth="1"/>
    <col min="8591" max="8591" width="3.7109375" style="58" customWidth="1"/>
    <col min="8592" max="8592" width="3.85546875" style="58" customWidth="1"/>
    <col min="8593" max="8593" width="3.7109375" style="58" customWidth="1"/>
    <col min="8594" max="8594" width="3.85546875" style="58" customWidth="1"/>
    <col min="8595" max="8595" width="3.7109375" style="58" customWidth="1"/>
    <col min="8596" max="8596" width="3.85546875" style="58" customWidth="1"/>
    <col min="8597" max="8597" width="4.7109375" style="58" customWidth="1"/>
    <col min="8598" max="8598" width="3.85546875" style="58" customWidth="1"/>
    <col min="8599" max="8599" width="4.7109375" style="58" customWidth="1"/>
    <col min="8600" max="8600" width="3.85546875" style="58" customWidth="1"/>
    <col min="8601" max="8601" width="3.7109375" style="58" customWidth="1"/>
    <col min="8602" max="8602" width="3.85546875" style="58" customWidth="1"/>
    <col min="8603" max="8603" width="3.7109375" style="58" customWidth="1"/>
    <col min="8604" max="8604" width="3.85546875" style="58" customWidth="1"/>
    <col min="8605" max="8605" width="3.7109375" style="58" customWidth="1"/>
    <col min="8606" max="8606" width="3.85546875" style="58" customWidth="1"/>
    <col min="8607" max="8607" width="3.7109375" style="58" customWidth="1"/>
    <col min="8608" max="8608" width="3.85546875" style="58" customWidth="1"/>
    <col min="8609" max="8609" width="3.7109375" style="58" customWidth="1"/>
    <col min="8610" max="8610" width="3.85546875" style="58" customWidth="1"/>
    <col min="8611" max="8611" width="3.7109375" style="58" customWidth="1"/>
    <col min="8612" max="8612" width="3.85546875" style="58" customWidth="1"/>
    <col min="8613" max="8613" width="3.7109375" style="58" customWidth="1"/>
    <col min="8614" max="8614" width="3.85546875" style="58" customWidth="1"/>
    <col min="8615" max="8615" width="3.7109375" style="58" customWidth="1"/>
    <col min="8616" max="8616" width="3.85546875" style="58" customWidth="1"/>
    <col min="8617" max="8617" width="4.28515625" style="58" customWidth="1"/>
    <col min="8618" max="8618" width="3.85546875" style="58" customWidth="1"/>
    <col min="8619" max="8619" width="4.7109375" style="58" customWidth="1"/>
    <col min="8620" max="8620" width="5.28515625" style="58" customWidth="1"/>
    <col min="8621" max="8839" width="8.85546875" style="58"/>
    <col min="8840" max="8840" width="46.42578125" style="58" customWidth="1"/>
    <col min="8841" max="8841" width="3.7109375" style="58" customWidth="1"/>
    <col min="8842" max="8842" width="3.85546875" style="58" customWidth="1"/>
    <col min="8843" max="8843" width="4.7109375" style="58" customWidth="1"/>
    <col min="8844" max="8844" width="3.85546875" style="58" customWidth="1"/>
    <col min="8845" max="8845" width="4.7109375" style="58" customWidth="1"/>
    <col min="8846" max="8846" width="3.85546875" style="58" customWidth="1"/>
    <col min="8847" max="8847" width="3.7109375" style="58" customWidth="1"/>
    <col min="8848" max="8848" width="3.85546875" style="58" customWidth="1"/>
    <col min="8849" max="8849" width="3.7109375" style="58" customWidth="1"/>
    <col min="8850" max="8850" width="3.85546875" style="58" customWidth="1"/>
    <col min="8851" max="8851" width="3.7109375" style="58" customWidth="1"/>
    <col min="8852" max="8852" width="3.85546875" style="58" customWidth="1"/>
    <col min="8853" max="8853" width="4.7109375" style="58" customWidth="1"/>
    <col min="8854" max="8854" width="3.85546875" style="58" customWidth="1"/>
    <col min="8855" max="8855" width="4.7109375" style="58" customWidth="1"/>
    <col min="8856" max="8856" width="3.85546875" style="58" customWidth="1"/>
    <col min="8857" max="8857" width="3.7109375" style="58" customWidth="1"/>
    <col min="8858" max="8858" width="3.85546875" style="58" customWidth="1"/>
    <col min="8859" max="8859" width="3.7109375" style="58" customWidth="1"/>
    <col min="8860" max="8860" width="3.85546875" style="58" customWidth="1"/>
    <col min="8861" max="8861" width="3.7109375" style="58" customWidth="1"/>
    <col min="8862" max="8862" width="3.85546875" style="58" customWidth="1"/>
    <col min="8863" max="8863" width="3.7109375" style="58" customWidth="1"/>
    <col min="8864" max="8864" width="3.85546875" style="58" customWidth="1"/>
    <col min="8865" max="8865" width="3.7109375" style="58" customWidth="1"/>
    <col min="8866" max="8866" width="3.85546875" style="58" customWidth="1"/>
    <col min="8867" max="8867" width="3.7109375" style="58" customWidth="1"/>
    <col min="8868" max="8868" width="3.85546875" style="58" customWidth="1"/>
    <col min="8869" max="8869" width="3.7109375" style="58" customWidth="1"/>
    <col min="8870" max="8870" width="3.85546875" style="58" customWidth="1"/>
    <col min="8871" max="8871" width="3.7109375" style="58" customWidth="1"/>
    <col min="8872" max="8872" width="3.85546875" style="58" customWidth="1"/>
    <col min="8873" max="8873" width="4.28515625" style="58" customWidth="1"/>
    <col min="8874" max="8874" width="3.85546875" style="58" customWidth="1"/>
    <col min="8875" max="8875" width="4.7109375" style="58" customWidth="1"/>
    <col min="8876" max="8876" width="5.28515625" style="58" customWidth="1"/>
    <col min="8877" max="9095" width="8.85546875" style="58"/>
    <col min="9096" max="9096" width="46.42578125" style="58" customWidth="1"/>
    <col min="9097" max="9097" width="3.7109375" style="58" customWidth="1"/>
    <col min="9098" max="9098" width="3.85546875" style="58" customWidth="1"/>
    <col min="9099" max="9099" width="4.7109375" style="58" customWidth="1"/>
    <col min="9100" max="9100" width="3.85546875" style="58" customWidth="1"/>
    <col min="9101" max="9101" width="4.7109375" style="58" customWidth="1"/>
    <col min="9102" max="9102" width="3.85546875" style="58" customWidth="1"/>
    <col min="9103" max="9103" width="3.7109375" style="58" customWidth="1"/>
    <col min="9104" max="9104" width="3.85546875" style="58" customWidth="1"/>
    <col min="9105" max="9105" width="3.7109375" style="58" customWidth="1"/>
    <col min="9106" max="9106" width="3.85546875" style="58" customWidth="1"/>
    <col min="9107" max="9107" width="3.7109375" style="58" customWidth="1"/>
    <col min="9108" max="9108" width="3.85546875" style="58" customWidth="1"/>
    <col min="9109" max="9109" width="4.7109375" style="58" customWidth="1"/>
    <col min="9110" max="9110" width="3.85546875" style="58" customWidth="1"/>
    <col min="9111" max="9111" width="4.7109375" style="58" customWidth="1"/>
    <col min="9112" max="9112" width="3.85546875" style="58" customWidth="1"/>
    <col min="9113" max="9113" width="3.7109375" style="58" customWidth="1"/>
    <col min="9114" max="9114" width="3.85546875" style="58" customWidth="1"/>
    <col min="9115" max="9115" width="3.7109375" style="58" customWidth="1"/>
    <col min="9116" max="9116" width="3.85546875" style="58" customWidth="1"/>
    <col min="9117" max="9117" width="3.7109375" style="58" customWidth="1"/>
    <col min="9118" max="9118" width="3.85546875" style="58" customWidth="1"/>
    <col min="9119" max="9119" width="3.7109375" style="58" customWidth="1"/>
    <col min="9120" max="9120" width="3.85546875" style="58" customWidth="1"/>
    <col min="9121" max="9121" width="3.7109375" style="58" customWidth="1"/>
    <col min="9122" max="9122" width="3.85546875" style="58" customWidth="1"/>
    <col min="9123" max="9123" width="3.7109375" style="58" customWidth="1"/>
    <col min="9124" max="9124" width="3.85546875" style="58" customWidth="1"/>
    <col min="9125" max="9125" width="3.7109375" style="58" customWidth="1"/>
    <col min="9126" max="9126" width="3.85546875" style="58" customWidth="1"/>
    <col min="9127" max="9127" width="3.7109375" style="58" customWidth="1"/>
    <col min="9128" max="9128" width="3.85546875" style="58" customWidth="1"/>
    <col min="9129" max="9129" width="4.28515625" style="58" customWidth="1"/>
    <col min="9130" max="9130" width="3.85546875" style="58" customWidth="1"/>
    <col min="9131" max="9131" width="4.7109375" style="58" customWidth="1"/>
    <col min="9132" max="9132" width="5.28515625" style="58" customWidth="1"/>
    <col min="9133" max="9351" width="8.85546875" style="58"/>
    <col min="9352" max="9352" width="46.42578125" style="58" customWidth="1"/>
    <col min="9353" max="9353" width="3.7109375" style="58" customWidth="1"/>
    <col min="9354" max="9354" width="3.85546875" style="58" customWidth="1"/>
    <col min="9355" max="9355" width="4.7109375" style="58" customWidth="1"/>
    <col min="9356" max="9356" width="3.85546875" style="58" customWidth="1"/>
    <col min="9357" max="9357" width="4.7109375" style="58" customWidth="1"/>
    <col min="9358" max="9358" width="3.85546875" style="58" customWidth="1"/>
    <col min="9359" max="9359" width="3.7109375" style="58" customWidth="1"/>
    <col min="9360" max="9360" width="3.85546875" style="58" customWidth="1"/>
    <col min="9361" max="9361" width="3.7109375" style="58" customWidth="1"/>
    <col min="9362" max="9362" width="3.85546875" style="58" customWidth="1"/>
    <col min="9363" max="9363" width="3.7109375" style="58" customWidth="1"/>
    <col min="9364" max="9364" width="3.85546875" style="58" customWidth="1"/>
    <col min="9365" max="9365" width="4.7109375" style="58" customWidth="1"/>
    <col min="9366" max="9366" width="3.85546875" style="58" customWidth="1"/>
    <col min="9367" max="9367" width="4.7109375" style="58" customWidth="1"/>
    <col min="9368" max="9368" width="3.85546875" style="58" customWidth="1"/>
    <col min="9369" max="9369" width="3.7109375" style="58" customWidth="1"/>
    <col min="9370" max="9370" width="3.85546875" style="58" customWidth="1"/>
    <col min="9371" max="9371" width="3.7109375" style="58" customWidth="1"/>
    <col min="9372" max="9372" width="3.85546875" style="58" customWidth="1"/>
    <col min="9373" max="9373" width="3.7109375" style="58" customWidth="1"/>
    <col min="9374" max="9374" width="3.85546875" style="58" customWidth="1"/>
    <col min="9375" max="9375" width="3.7109375" style="58" customWidth="1"/>
    <col min="9376" max="9376" width="3.85546875" style="58" customWidth="1"/>
    <col min="9377" max="9377" width="3.7109375" style="58" customWidth="1"/>
    <col min="9378" max="9378" width="3.85546875" style="58" customWidth="1"/>
    <col min="9379" max="9379" width="3.7109375" style="58" customWidth="1"/>
    <col min="9380" max="9380" width="3.85546875" style="58" customWidth="1"/>
    <col min="9381" max="9381" width="3.7109375" style="58" customWidth="1"/>
    <col min="9382" max="9382" width="3.85546875" style="58" customWidth="1"/>
    <col min="9383" max="9383" width="3.7109375" style="58" customWidth="1"/>
    <col min="9384" max="9384" width="3.85546875" style="58" customWidth="1"/>
    <col min="9385" max="9385" width="4.28515625" style="58" customWidth="1"/>
    <col min="9386" max="9386" width="3.85546875" style="58" customWidth="1"/>
    <col min="9387" max="9387" width="4.7109375" style="58" customWidth="1"/>
    <col min="9388" max="9388" width="5.28515625" style="58" customWidth="1"/>
    <col min="9389" max="9607" width="8.85546875" style="58"/>
    <col min="9608" max="9608" width="46.42578125" style="58" customWidth="1"/>
    <col min="9609" max="9609" width="3.7109375" style="58" customWidth="1"/>
    <col min="9610" max="9610" width="3.85546875" style="58" customWidth="1"/>
    <col min="9611" max="9611" width="4.7109375" style="58" customWidth="1"/>
    <col min="9612" max="9612" width="3.85546875" style="58" customWidth="1"/>
    <col min="9613" max="9613" width="4.7109375" style="58" customWidth="1"/>
    <col min="9614" max="9614" width="3.85546875" style="58" customWidth="1"/>
    <col min="9615" max="9615" width="3.7109375" style="58" customWidth="1"/>
    <col min="9616" max="9616" width="3.85546875" style="58" customWidth="1"/>
    <col min="9617" max="9617" width="3.7109375" style="58" customWidth="1"/>
    <col min="9618" max="9618" width="3.85546875" style="58" customWidth="1"/>
    <col min="9619" max="9619" width="3.7109375" style="58" customWidth="1"/>
    <col min="9620" max="9620" width="3.85546875" style="58" customWidth="1"/>
    <col min="9621" max="9621" width="4.7109375" style="58" customWidth="1"/>
    <col min="9622" max="9622" width="3.85546875" style="58" customWidth="1"/>
    <col min="9623" max="9623" width="4.7109375" style="58" customWidth="1"/>
    <col min="9624" max="9624" width="3.85546875" style="58" customWidth="1"/>
    <col min="9625" max="9625" width="3.7109375" style="58" customWidth="1"/>
    <col min="9626" max="9626" width="3.85546875" style="58" customWidth="1"/>
    <col min="9627" max="9627" width="3.7109375" style="58" customWidth="1"/>
    <col min="9628" max="9628" width="3.85546875" style="58" customWidth="1"/>
    <col min="9629" max="9629" width="3.7109375" style="58" customWidth="1"/>
    <col min="9630" max="9630" width="3.85546875" style="58" customWidth="1"/>
    <col min="9631" max="9631" width="3.7109375" style="58" customWidth="1"/>
    <col min="9632" max="9632" width="3.85546875" style="58" customWidth="1"/>
    <col min="9633" max="9633" width="3.7109375" style="58" customWidth="1"/>
    <col min="9634" max="9634" width="3.85546875" style="58" customWidth="1"/>
    <col min="9635" max="9635" width="3.7109375" style="58" customWidth="1"/>
    <col min="9636" max="9636" width="3.85546875" style="58" customWidth="1"/>
    <col min="9637" max="9637" width="3.7109375" style="58" customWidth="1"/>
    <col min="9638" max="9638" width="3.85546875" style="58" customWidth="1"/>
    <col min="9639" max="9639" width="3.7109375" style="58" customWidth="1"/>
    <col min="9640" max="9640" width="3.85546875" style="58" customWidth="1"/>
    <col min="9641" max="9641" width="4.28515625" style="58" customWidth="1"/>
    <col min="9642" max="9642" width="3.85546875" style="58" customWidth="1"/>
    <col min="9643" max="9643" width="4.7109375" style="58" customWidth="1"/>
    <col min="9644" max="9644" width="5.28515625" style="58" customWidth="1"/>
    <col min="9645" max="9863" width="8.85546875" style="58"/>
    <col min="9864" max="9864" width="46.42578125" style="58" customWidth="1"/>
    <col min="9865" max="9865" width="3.7109375" style="58" customWidth="1"/>
    <col min="9866" max="9866" width="3.85546875" style="58" customWidth="1"/>
    <col min="9867" max="9867" width="4.7109375" style="58" customWidth="1"/>
    <col min="9868" max="9868" width="3.85546875" style="58" customWidth="1"/>
    <col min="9869" max="9869" width="4.7109375" style="58" customWidth="1"/>
    <col min="9870" max="9870" width="3.85546875" style="58" customWidth="1"/>
    <col min="9871" max="9871" width="3.7109375" style="58" customWidth="1"/>
    <col min="9872" max="9872" width="3.85546875" style="58" customWidth="1"/>
    <col min="9873" max="9873" width="3.7109375" style="58" customWidth="1"/>
    <col min="9874" max="9874" width="3.85546875" style="58" customWidth="1"/>
    <col min="9875" max="9875" width="3.7109375" style="58" customWidth="1"/>
    <col min="9876" max="9876" width="3.85546875" style="58" customWidth="1"/>
    <col min="9877" max="9877" width="4.7109375" style="58" customWidth="1"/>
    <col min="9878" max="9878" width="3.85546875" style="58" customWidth="1"/>
    <col min="9879" max="9879" width="4.7109375" style="58" customWidth="1"/>
    <col min="9880" max="9880" width="3.85546875" style="58" customWidth="1"/>
    <col min="9881" max="9881" width="3.7109375" style="58" customWidth="1"/>
    <col min="9882" max="9882" width="3.85546875" style="58" customWidth="1"/>
    <col min="9883" max="9883" width="3.7109375" style="58" customWidth="1"/>
    <col min="9884" max="9884" width="3.85546875" style="58" customWidth="1"/>
    <col min="9885" max="9885" width="3.7109375" style="58" customWidth="1"/>
    <col min="9886" max="9886" width="3.85546875" style="58" customWidth="1"/>
    <col min="9887" max="9887" width="3.7109375" style="58" customWidth="1"/>
    <col min="9888" max="9888" width="3.85546875" style="58" customWidth="1"/>
    <col min="9889" max="9889" width="3.7109375" style="58" customWidth="1"/>
    <col min="9890" max="9890" width="3.85546875" style="58" customWidth="1"/>
    <col min="9891" max="9891" width="3.7109375" style="58" customWidth="1"/>
    <col min="9892" max="9892" width="3.85546875" style="58" customWidth="1"/>
    <col min="9893" max="9893" width="3.7109375" style="58" customWidth="1"/>
    <col min="9894" max="9894" width="3.85546875" style="58" customWidth="1"/>
    <col min="9895" max="9895" width="3.7109375" style="58" customWidth="1"/>
    <col min="9896" max="9896" width="3.85546875" style="58" customWidth="1"/>
    <col min="9897" max="9897" width="4.28515625" style="58" customWidth="1"/>
    <col min="9898" max="9898" width="3.85546875" style="58" customWidth="1"/>
    <col min="9899" max="9899" width="4.7109375" style="58" customWidth="1"/>
    <col min="9900" max="9900" width="5.28515625" style="58" customWidth="1"/>
    <col min="9901" max="10119" width="8.85546875" style="58"/>
    <col min="10120" max="10120" width="46.42578125" style="58" customWidth="1"/>
    <col min="10121" max="10121" width="3.7109375" style="58" customWidth="1"/>
    <col min="10122" max="10122" width="3.85546875" style="58" customWidth="1"/>
    <col min="10123" max="10123" width="4.7109375" style="58" customWidth="1"/>
    <col min="10124" max="10124" width="3.85546875" style="58" customWidth="1"/>
    <col min="10125" max="10125" width="4.7109375" style="58" customWidth="1"/>
    <col min="10126" max="10126" width="3.85546875" style="58" customWidth="1"/>
    <col min="10127" max="10127" width="3.7109375" style="58" customWidth="1"/>
    <col min="10128" max="10128" width="3.85546875" style="58" customWidth="1"/>
    <col min="10129" max="10129" width="3.7109375" style="58" customWidth="1"/>
    <col min="10130" max="10130" width="3.85546875" style="58" customWidth="1"/>
    <col min="10131" max="10131" width="3.7109375" style="58" customWidth="1"/>
    <col min="10132" max="10132" width="3.85546875" style="58" customWidth="1"/>
    <col min="10133" max="10133" width="4.7109375" style="58" customWidth="1"/>
    <col min="10134" max="10134" width="3.85546875" style="58" customWidth="1"/>
    <col min="10135" max="10135" width="4.7109375" style="58" customWidth="1"/>
    <col min="10136" max="10136" width="3.85546875" style="58" customWidth="1"/>
    <col min="10137" max="10137" width="3.7109375" style="58" customWidth="1"/>
    <col min="10138" max="10138" width="3.85546875" style="58" customWidth="1"/>
    <col min="10139" max="10139" width="3.7109375" style="58" customWidth="1"/>
    <col min="10140" max="10140" width="3.85546875" style="58" customWidth="1"/>
    <col min="10141" max="10141" width="3.7109375" style="58" customWidth="1"/>
    <col min="10142" max="10142" width="3.85546875" style="58" customWidth="1"/>
    <col min="10143" max="10143" width="3.7109375" style="58" customWidth="1"/>
    <col min="10144" max="10144" width="3.85546875" style="58" customWidth="1"/>
    <col min="10145" max="10145" width="3.7109375" style="58" customWidth="1"/>
    <col min="10146" max="10146" width="3.85546875" style="58" customWidth="1"/>
    <col min="10147" max="10147" width="3.7109375" style="58" customWidth="1"/>
    <col min="10148" max="10148" width="3.85546875" style="58" customWidth="1"/>
    <col min="10149" max="10149" width="3.7109375" style="58" customWidth="1"/>
    <col min="10150" max="10150" width="3.85546875" style="58" customWidth="1"/>
    <col min="10151" max="10151" width="3.7109375" style="58" customWidth="1"/>
    <col min="10152" max="10152" width="3.85546875" style="58" customWidth="1"/>
    <col min="10153" max="10153" width="4.28515625" style="58" customWidth="1"/>
    <col min="10154" max="10154" width="3.85546875" style="58" customWidth="1"/>
    <col min="10155" max="10155" width="4.7109375" style="58" customWidth="1"/>
    <col min="10156" max="10156" width="5.28515625" style="58" customWidth="1"/>
    <col min="10157" max="10375" width="8.85546875" style="58"/>
    <col min="10376" max="10376" width="46.42578125" style="58" customWidth="1"/>
    <col min="10377" max="10377" width="3.7109375" style="58" customWidth="1"/>
    <col min="10378" max="10378" width="3.85546875" style="58" customWidth="1"/>
    <col min="10379" max="10379" width="4.7109375" style="58" customWidth="1"/>
    <col min="10380" max="10380" width="3.85546875" style="58" customWidth="1"/>
    <col min="10381" max="10381" width="4.7109375" style="58" customWidth="1"/>
    <col min="10382" max="10382" width="3.85546875" style="58" customWidth="1"/>
    <col min="10383" max="10383" width="3.7109375" style="58" customWidth="1"/>
    <col min="10384" max="10384" width="3.85546875" style="58" customWidth="1"/>
    <col min="10385" max="10385" width="3.7109375" style="58" customWidth="1"/>
    <col min="10386" max="10386" width="3.85546875" style="58" customWidth="1"/>
    <col min="10387" max="10387" width="3.7109375" style="58" customWidth="1"/>
    <col min="10388" max="10388" width="3.85546875" style="58" customWidth="1"/>
    <col min="10389" max="10389" width="4.7109375" style="58" customWidth="1"/>
    <col min="10390" max="10390" width="3.85546875" style="58" customWidth="1"/>
    <col min="10391" max="10391" width="4.7109375" style="58" customWidth="1"/>
    <col min="10392" max="10392" width="3.85546875" style="58" customWidth="1"/>
    <col min="10393" max="10393" width="3.7109375" style="58" customWidth="1"/>
    <col min="10394" max="10394" width="3.85546875" style="58" customWidth="1"/>
    <col min="10395" max="10395" width="3.7109375" style="58" customWidth="1"/>
    <col min="10396" max="10396" width="3.85546875" style="58" customWidth="1"/>
    <col min="10397" max="10397" width="3.7109375" style="58" customWidth="1"/>
    <col min="10398" max="10398" width="3.85546875" style="58" customWidth="1"/>
    <col min="10399" max="10399" width="3.7109375" style="58" customWidth="1"/>
    <col min="10400" max="10400" width="3.85546875" style="58" customWidth="1"/>
    <col min="10401" max="10401" width="3.7109375" style="58" customWidth="1"/>
    <col min="10402" max="10402" width="3.85546875" style="58" customWidth="1"/>
    <col min="10403" max="10403" width="3.7109375" style="58" customWidth="1"/>
    <col min="10404" max="10404" width="3.85546875" style="58" customWidth="1"/>
    <col min="10405" max="10405" width="3.7109375" style="58" customWidth="1"/>
    <col min="10406" max="10406" width="3.85546875" style="58" customWidth="1"/>
    <col min="10407" max="10407" width="3.7109375" style="58" customWidth="1"/>
    <col min="10408" max="10408" width="3.85546875" style="58" customWidth="1"/>
    <col min="10409" max="10409" width="4.28515625" style="58" customWidth="1"/>
    <col min="10410" max="10410" width="3.85546875" style="58" customWidth="1"/>
    <col min="10411" max="10411" width="4.7109375" style="58" customWidth="1"/>
    <col min="10412" max="10412" width="5.28515625" style="58" customWidth="1"/>
    <col min="10413" max="10631" width="8.85546875" style="58"/>
    <col min="10632" max="10632" width="46.42578125" style="58" customWidth="1"/>
    <col min="10633" max="10633" width="3.7109375" style="58" customWidth="1"/>
    <col min="10634" max="10634" width="3.85546875" style="58" customWidth="1"/>
    <col min="10635" max="10635" width="4.7109375" style="58" customWidth="1"/>
    <col min="10636" max="10636" width="3.85546875" style="58" customWidth="1"/>
    <col min="10637" max="10637" width="4.7109375" style="58" customWidth="1"/>
    <col min="10638" max="10638" width="3.85546875" style="58" customWidth="1"/>
    <col min="10639" max="10639" width="3.7109375" style="58" customWidth="1"/>
    <col min="10640" max="10640" width="3.85546875" style="58" customWidth="1"/>
    <col min="10641" max="10641" width="3.7109375" style="58" customWidth="1"/>
    <col min="10642" max="10642" width="3.85546875" style="58" customWidth="1"/>
    <col min="10643" max="10643" width="3.7109375" style="58" customWidth="1"/>
    <col min="10644" max="10644" width="3.85546875" style="58" customWidth="1"/>
    <col min="10645" max="10645" width="4.7109375" style="58" customWidth="1"/>
    <col min="10646" max="10646" width="3.85546875" style="58" customWidth="1"/>
    <col min="10647" max="10647" width="4.7109375" style="58" customWidth="1"/>
    <col min="10648" max="10648" width="3.85546875" style="58" customWidth="1"/>
    <col min="10649" max="10649" width="3.7109375" style="58" customWidth="1"/>
    <col min="10650" max="10650" width="3.85546875" style="58" customWidth="1"/>
    <col min="10651" max="10651" width="3.7109375" style="58" customWidth="1"/>
    <col min="10652" max="10652" width="3.85546875" style="58" customWidth="1"/>
    <col min="10653" max="10653" width="3.7109375" style="58" customWidth="1"/>
    <col min="10654" max="10654" width="3.85546875" style="58" customWidth="1"/>
    <col min="10655" max="10655" width="3.7109375" style="58" customWidth="1"/>
    <col min="10656" max="10656" width="3.85546875" style="58" customWidth="1"/>
    <col min="10657" max="10657" width="3.7109375" style="58" customWidth="1"/>
    <col min="10658" max="10658" width="3.85546875" style="58" customWidth="1"/>
    <col min="10659" max="10659" width="3.7109375" style="58" customWidth="1"/>
    <col min="10660" max="10660" width="3.85546875" style="58" customWidth="1"/>
    <col min="10661" max="10661" width="3.7109375" style="58" customWidth="1"/>
    <col min="10662" max="10662" width="3.85546875" style="58" customWidth="1"/>
    <col min="10663" max="10663" width="3.7109375" style="58" customWidth="1"/>
    <col min="10664" max="10664" width="3.85546875" style="58" customWidth="1"/>
    <col min="10665" max="10665" width="4.28515625" style="58" customWidth="1"/>
    <col min="10666" max="10666" width="3.85546875" style="58" customWidth="1"/>
    <col min="10667" max="10667" width="4.7109375" style="58" customWidth="1"/>
    <col min="10668" max="10668" width="5.28515625" style="58" customWidth="1"/>
    <col min="10669" max="10887" width="8.85546875" style="58"/>
    <col min="10888" max="10888" width="46.42578125" style="58" customWidth="1"/>
    <col min="10889" max="10889" width="3.7109375" style="58" customWidth="1"/>
    <col min="10890" max="10890" width="3.85546875" style="58" customWidth="1"/>
    <col min="10891" max="10891" width="4.7109375" style="58" customWidth="1"/>
    <col min="10892" max="10892" width="3.85546875" style="58" customWidth="1"/>
    <col min="10893" max="10893" width="4.7109375" style="58" customWidth="1"/>
    <col min="10894" max="10894" width="3.85546875" style="58" customWidth="1"/>
    <col min="10895" max="10895" width="3.7109375" style="58" customWidth="1"/>
    <col min="10896" max="10896" width="3.85546875" style="58" customWidth="1"/>
    <col min="10897" max="10897" width="3.7109375" style="58" customWidth="1"/>
    <col min="10898" max="10898" width="3.85546875" style="58" customWidth="1"/>
    <col min="10899" max="10899" width="3.7109375" style="58" customWidth="1"/>
    <col min="10900" max="10900" width="3.85546875" style="58" customWidth="1"/>
    <col min="10901" max="10901" width="4.7109375" style="58" customWidth="1"/>
    <col min="10902" max="10902" width="3.85546875" style="58" customWidth="1"/>
    <col min="10903" max="10903" width="4.7109375" style="58" customWidth="1"/>
    <col min="10904" max="10904" width="3.85546875" style="58" customWidth="1"/>
    <col min="10905" max="10905" width="3.7109375" style="58" customWidth="1"/>
    <col min="10906" max="10906" width="3.85546875" style="58" customWidth="1"/>
    <col min="10907" max="10907" width="3.7109375" style="58" customWidth="1"/>
    <col min="10908" max="10908" width="3.85546875" style="58" customWidth="1"/>
    <col min="10909" max="10909" width="3.7109375" style="58" customWidth="1"/>
    <col min="10910" max="10910" width="3.85546875" style="58" customWidth="1"/>
    <col min="10911" max="10911" width="3.7109375" style="58" customWidth="1"/>
    <col min="10912" max="10912" width="3.85546875" style="58" customWidth="1"/>
    <col min="10913" max="10913" width="3.7109375" style="58" customWidth="1"/>
    <col min="10914" max="10914" width="3.85546875" style="58" customWidth="1"/>
    <col min="10915" max="10915" width="3.7109375" style="58" customWidth="1"/>
    <col min="10916" max="10916" width="3.85546875" style="58" customWidth="1"/>
    <col min="10917" max="10917" width="3.7109375" style="58" customWidth="1"/>
    <col min="10918" max="10918" width="3.85546875" style="58" customWidth="1"/>
    <col min="10919" max="10919" width="3.7109375" style="58" customWidth="1"/>
    <col min="10920" max="10920" width="3.85546875" style="58" customWidth="1"/>
    <col min="10921" max="10921" width="4.28515625" style="58" customWidth="1"/>
    <col min="10922" max="10922" width="3.85546875" style="58" customWidth="1"/>
    <col min="10923" max="10923" width="4.7109375" style="58" customWidth="1"/>
    <col min="10924" max="10924" width="5.28515625" style="58" customWidth="1"/>
    <col min="10925" max="11143" width="8.85546875" style="58"/>
    <col min="11144" max="11144" width="46.42578125" style="58" customWidth="1"/>
    <col min="11145" max="11145" width="3.7109375" style="58" customWidth="1"/>
    <col min="11146" max="11146" width="3.85546875" style="58" customWidth="1"/>
    <col min="11147" max="11147" width="4.7109375" style="58" customWidth="1"/>
    <col min="11148" max="11148" width="3.85546875" style="58" customWidth="1"/>
    <col min="11149" max="11149" width="4.7109375" style="58" customWidth="1"/>
    <col min="11150" max="11150" width="3.85546875" style="58" customWidth="1"/>
    <col min="11151" max="11151" width="3.7109375" style="58" customWidth="1"/>
    <col min="11152" max="11152" width="3.85546875" style="58" customWidth="1"/>
    <col min="11153" max="11153" width="3.7109375" style="58" customWidth="1"/>
    <col min="11154" max="11154" width="3.85546875" style="58" customWidth="1"/>
    <col min="11155" max="11155" width="3.7109375" style="58" customWidth="1"/>
    <col min="11156" max="11156" width="3.85546875" style="58" customWidth="1"/>
    <col min="11157" max="11157" width="4.7109375" style="58" customWidth="1"/>
    <col min="11158" max="11158" width="3.85546875" style="58" customWidth="1"/>
    <col min="11159" max="11159" width="4.7109375" style="58" customWidth="1"/>
    <col min="11160" max="11160" width="3.85546875" style="58" customWidth="1"/>
    <col min="11161" max="11161" width="3.7109375" style="58" customWidth="1"/>
    <col min="11162" max="11162" width="3.85546875" style="58" customWidth="1"/>
    <col min="11163" max="11163" width="3.7109375" style="58" customWidth="1"/>
    <col min="11164" max="11164" width="3.85546875" style="58" customWidth="1"/>
    <col min="11165" max="11165" width="3.7109375" style="58" customWidth="1"/>
    <col min="11166" max="11166" width="3.85546875" style="58" customWidth="1"/>
    <col min="11167" max="11167" width="3.7109375" style="58" customWidth="1"/>
    <col min="11168" max="11168" width="3.85546875" style="58" customWidth="1"/>
    <col min="11169" max="11169" width="3.7109375" style="58" customWidth="1"/>
    <col min="11170" max="11170" width="3.85546875" style="58" customWidth="1"/>
    <col min="11171" max="11171" width="3.7109375" style="58" customWidth="1"/>
    <col min="11172" max="11172" width="3.85546875" style="58" customWidth="1"/>
    <col min="11173" max="11173" width="3.7109375" style="58" customWidth="1"/>
    <col min="11174" max="11174" width="3.85546875" style="58" customWidth="1"/>
    <col min="11175" max="11175" width="3.7109375" style="58" customWidth="1"/>
    <col min="11176" max="11176" width="3.85546875" style="58" customWidth="1"/>
    <col min="11177" max="11177" width="4.28515625" style="58" customWidth="1"/>
    <col min="11178" max="11178" width="3.85546875" style="58" customWidth="1"/>
    <col min="11179" max="11179" width="4.7109375" style="58" customWidth="1"/>
    <col min="11180" max="11180" width="5.28515625" style="58" customWidth="1"/>
    <col min="11181" max="11399" width="8.85546875" style="58"/>
    <col min="11400" max="11400" width="46.42578125" style="58" customWidth="1"/>
    <col min="11401" max="11401" width="3.7109375" style="58" customWidth="1"/>
    <col min="11402" max="11402" width="3.85546875" style="58" customWidth="1"/>
    <col min="11403" max="11403" width="4.7109375" style="58" customWidth="1"/>
    <col min="11404" max="11404" width="3.85546875" style="58" customWidth="1"/>
    <col min="11405" max="11405" width="4.7109375" style="58" customWidth="1"/>
    <col min="11406" max="11406" width="3.85546875" style="58" customWidth="1"/>
    <col min="11407" max="11407" width="3.7109375" style="58" customWidth="1"/>
    <col min="11408" max="11408" width="3.85546875" style="58" customWidth="1"/>
    <col min="11409" max="11409" width="3.7109375" style="58" customWidth="1"/>
    <col min="11410" max="11410" width="3.85546875" style="58" customWidth="1"/>
    <col min="11411" max="11411" width="3.7109375" style="58" customWidth="1"/>
    <col min="11412" max="11412" width="3.85546875" style="58" customWidth="1"/>
    <col min="11413" max="11413" width="4.7109375" style="58" customWidth="1"/>
    <col min="11414" max="11414" width="3.85546875" style="58" customWidth="1"/>
    <col min="11415" max="11415" width="4.7109375" style="58" customWidth="1"/>
    <col min="11416" max="11416" width="3.85546875" style="58" customWidth="1"/>
    <col min="11417" max="11417" width="3.7109375" style="58" customWidth="1"/>
    <col min="11418" max="11418" width="3.85546875" style="58" customWidth="1"/>
    <col min="11419" max="11419" width="3.7109375" style="58" customWidth="1"/>
    <col min="11420" max="11420" width="3.85546875" style="58" customWidth="1"/>
    <col min="11421" max="11421" width="3.7109375" style="58" customWidth="1"/>
    <col min="11422" max="11422" width="3.85546875" style="58" customWidth="1"/>
    <col min="11423" max="11423" width="3.7109375" style="58" customWidth="1"/>
    <col min="11424" max="11424" width="3.85546875" style="58" customWidth="1"/>
    <col min="11425" max="11425" width="3.7109375" style="58" customWidth="1"/>
    <col min="11426" max="11426" width="3.85546875" style="58" customWidth="1"/>
    <col min="11427" max="11427" width="3.7109375" style="58" customWidth="1"/>
    <col min="11428" max="11428" width="3.85546875" style="58" customWidth="1"/>
    <col min="11429" max="11429" width="3.7109375" style="58" customWidth="1"/>
    <col min="11430" max="11430" width="3.85546875" style="58" customWidth="1"/>
    <col min="11431" max="11431" width="3.7109375" style="58" customWidth="1"/>
    <col min="11432" max="11432" width="3.85546875" style="58" customWidth="1"/>
    <col min="11433" max="11433" width="4.28515625" style="58" customWidth="1"/>
    <col min="11434" max="11434" width="3.85546875" style="58" customWidth="1"/>
    <col min="11435" max="11435" width="4.7109375" style="58" customWidth="1"/>
    <col min="11436" max="11436" width="5.28515625" style="58" customWidth="1"/>
    <col min="11437" max="11655" width="8.85546875" style="58"/>
    <col min="11656" max="11656" width="46.42578125" style="58" customWidth="1"/>
    <col min="11657" max="11657" width="3.7109375" style="58" customWidth="1"/>
    <col min="11658" max="11658" width="3.85546875" style="58" customWidth="1"/>
    <col min="11659" max="11659" width="4.7109375" style="58" customWidth="1"/>
    <col min="11660" max="11660" width="3.85546875" style="58" customWidth="1"/>
    <col min="11661" max="11661" width="4.7109375" style="58" customWidth="1"/>
    <col min="11662" max="11662" width="3.85546875" style="58" customWidth="1"/>
    <col min="11663" max="11663" width="3.7109375" style="58" customWidth="1"/>
    <col min="11664" max="11664" width="3.85546875" style="58" customWidth="1"/>
    <col min="11665" max="11665" width="3.7109375" style="58" customWidth="1"/>
    <col min="11666" max="11666" width="3.85546875" style="58" customWidth="1"/>
    <col min="11667" max="11667" width="3.7109375" style="58" customWidth="1"/>
    <col min="11668" max="11668" width="3.85546875" style="58" customWidth="1"/>
    <col min="11669" max="11669" width="4.7109375" style="58" customWidth="1"/>
    <col min="11670" max="11670" width="3.85546875" style="58" customWidth="1"/>
    <col min="11671" max="11671" width="4.7109375" style="58" customWidth="1"/>
    <col min="11672" max="11672" width="3.85546875" style="58" customWidth="1"/>
    <col min="11673" max="11673" width="3.7109375" style="58" customWidth="1"/>
    <col min="11674" max="11674" width="3.85546875" style="58" customWidth="1"/>
    <col min="11675" max="11675" width="3.7109375" style="58" customWidth="1"/>
    <col min="11676" max="11676" width="3.85546875" style="58" customWidth="1"/>
    <col min="11677" max="11677" width="3.7109375" style="58" customWidth="1"/>
    <col min="11678" max="11678" width="3.85546875" style="58" customWidth="1"/>
    <col min="11679" max="11679" width="3.7109375" style="58" customWidth="1"/>
    <col min="11680" max="11680" width="3.85546875" style="58" customWidth="1"/>
    <col min="11681" max="11681" width="3.7109375" style="58" customWidth="1"/>
    <col min="11682" max="11682" width="3.85546875" style="58" customWidth="1"/>
    <col min="11683" max="11683" width="3.7109375" style="58" customWidth="1"/>
    <col min="11684" max="11684" width="3.85546875" style="58" customWidth="1"/>
    <col min="11685" max="11685" width="3.7109375" style="58" customWidth="1"/>
    <col min="11686" max="11686" width="3.85546875" style="58" customWidth="1"/>
    <col min="11687" max="11687" width="3.7109375" style="58" customWidth="1"/>
    <col min="11688" max="11688" width="3.85546875" style="58" customWidth="1"/>
    <col min="11689" max="11689" width="4.28515625" style="58" customWidth="1"/>
    <col min="11690" max="11690" width="3.85546875" style="58" customWidth="1"/>
    <col min="11691" max="11691" width="4.7109375" style="58" customWidth="1"/>
    <col min="11692" max="11692" width="5.28515625" style="58" customWidth="1"/>
    <col min="11693" max="11911" width="8.85546875" style="58"/>
    <col min="11912" max="11912" width="46.42578125" style="58" customWidth="1"/>
    <col min="11913" max="11913" width="3.7109375" style="58" customWidth="1"/>
    <col min="11914" max="11914" width="3.85546875" style="58" customWidth="1"/>
    <col min="11915" max="11915" width="4.7109375" style="58" customWidth="1"/>
    <col min="11916" max="11916" width="3.85546875" style="58" customWidth="1"/>
    <col min="11917" max="11917" width="4.7109375" style="58" customWidth="1"/>
    <col min="11918" max="11918" width="3.85546875" style="58" customWidth="1"/>
    <col min="11919" max="11919" width="3.7109375" style="58" customWidth="1"/>
    <col min="11920" max="11920" width="3.85546875" style="58" customWidth="1"/>
    <col min="11921" max="11921" width="3.7109375" style="58" customWidth="1"/>
    <col min="11922" max="11922" width="3.85546875" style="58" customWidth="1"/>
    <col min="11923" max="11923" width="3.7109375" style="58" customWidth="1"/>
    <col min="11924" max="11924" width="3.85546875" style="58" customWidth="1"/>
    <col min="11925" max="11925" width="4.7109375" style="58" customWidth="1"/>
    <col min="11926" max="11926" width="3.85546875" style="58" customWidth="1"/>
    <col min="11927" max="11927" width="4.7109375" style="58" customWidth="1"/>
    <col min="11928" max="11928" width="3.85546875" style="58" customWidth="1"/>
    <col min="11929" max="11929" width="3.7109375" style="58" customWidth="1"/>
    <col min="11930" max="11930" width="3.85546875" style="58" customWidth="1"/>
    <col min="11931" max="11931" width="3.7109375" style="58" customWidth="1"/>
    <col min="11932" max="11932" width="3.85546875" style="58" customWidth="1"/>
    <col min="11933" max="11933" width="3.7109375" style="58" customWidth="1"/>
    <col min="11934" max="11934" width="3.85546875" style="58" customWidth="1"/>
    <col min="11935" max="11935" width="3.7109375" style="58" customWidth="1"/>
    <col min="11936" max="11936" width="3.85546875" style="58" customWidth="1"/>
    <col min="11937" max="11937" width="3.7109375" style="58" customWidth="1"/>
    <col min="11938" max="11938" width="3.85546875" style="58" customWidth="1"/>
    <col min="11939" max="11939" width="3.7109375" style="58" customWidth="1"/>
    <col min="11940" max="11940" width="3.85546875" style="58" customWidth="1"/>
    <col min="11941" max="11941" width="3.7109375" style="58" customWidth="1"/>
    <col min="11942" max="11942" width="3.85546875" style="58" customWidth="1"/>
    <col min="11943" max="11943" width="3.7109375" style="58" customWidth="1"/>
    <col min="11944" max="11944" width="3.85546875" style="58" customWidth="1"/>
    <col min="11945" max="11945" width="4.28515625" style="58" customWidth="1"/>
    <col min="11946" max="11946" width="3.85546875" style="58" customWidth="1"/>
    <col min="11947" max="11947" width="4.7109375" style="58" customWidth="1"/>
    <col min="11948" max="11948" width="5.28515625" style="58" customWidth="1"/>
    <col min="11949" max="12167" width="8.85546875" style="58"/>
    <col min="12168" max="12168" width="46.42578125" style="58" customWidth="1"/>
    <col min="12169" max="12169" width="3.7109375" style="58" customWidth="1"/>
    <col min="12170" max="12170" width="3.85546875" style="58" customWidth="1"/>
    <col min="12171" max="12171" width="4.7109375" style="58" customWidth="1"/>
    <col min="12172" max="12172" width="3.85546875" style="58" customWidth="1"/>
    <col min="12173" max="12173" width="4.7109375" style="58" customWidth="1"/>
    <col min="12174" max="12174" width="3.85546875" style="58" customWidth="1"/>
    <col min="12175" max="12175" width="3.7109375" style="58" customWidth="1"/>
    <col min="12176" max="12176" width="3.85546875" style="58" customWidth="1"/>
    <col min="12177" max="12177" width="3.7109375" style="58" customWidth="1"/>
    <col min="12178" max="12178" width="3.85546875" style="58" customWidth="1"/>
    <col min="12179" max="12179" width="3.7109375" style="58" customWidth="1"/>
    <col min="12180" max="12180" width="3.85546875" style="58" customWidth="1"/>
    <col min="12181" max="12181" width="4.7109375" style="58" customWidth="1"/>
    <col min="12182" max="12182" width="3.85546875" style="58" customWidth="1"/>
    <col min="12183" max="12183" width="4.7109375" style="58" customWidth="1"/>
    <col min="12184" max="12184" width="3.85546875" style="58" customWidth="1"/>
    <col min="12185" max="12185" width="3.7109375" style="58" customWidth="1"/>
    <col min="12186" max="12186" width="3.85546875" style="58" customWidth="1"/>
    <col min="12187" max="12187" width="3.7109375" style="58" customWidth="1"/>
    <col min="12188" max="12188" width="3.85546875" style="58" customWidth="1"/>
    <col min="12189" max="12189" width="3.7109375" style="58" customWidth="1"/>
    <col min="12190" max="12190" width="3.85546875" style="58" customWidth="1"/>
    <col min="12191" max="12191" width="3.7109375" style="58" customWidth="1"/>
    <col min="12192" max="12192" width="3.85546875" style="58" customWidth="1"/>
    <col min="12193" max="12193" width="3.7109375" style="58" customWidth="1"/>
    <col min="12194" max="12194" width="3.85546875" style="58" customWidth="1"/>
    <col min="12195" max="12195" width="3.7109375" style="58" customWidth="1"/>
    <col min="12196" max="12196" width="3.85546875" style="58" customWidth="1"/>
    <col min="12197" max="12197" width="3.7109375" style="58" customWidth="1"/>
    <col min="12198" max="12198" width="3.85546875" style="58" customWidth="1"/>
    <col min="12199" max="12199" width="3.7109375" style="58" customWidth="1"/>
    <col min="12200" max="12200" width="3.85546875" style="58" customWidth="1"/>
    <col min="12201" max="12201" width="4.28515625" style="58" customWidth="1"/>
    <col min="12202" max="12202" width="3.85546875" style="58" customWidth="1"/>
    <col min="12203" max="12203" width="4.7109375" style="58" customWidth="1"/>
    <col min="12204" max="12204" width="5.28515625" style="58" customWidth="1"/>
    <col min="12205" max="12423" width="8.85546875" style="58"/>
    <col min="12424" max="12424" width="46.42578125" style="58" customWidth="1"/>
    <col min="12425" max="12425" width="3.7109375" style="58" customWidth="1"/>
    <col min="12426" max="12426" width="3.85546875" style="58" customWidth="1"/>
    <col min="12427" max="12427" width="4.7109375" style="58" customWidth="1"/>
    <col min="12428" max="12428" width="3.85546875" style="58" customWidth="1"/>
    <col min="12429" max="12429" width="4.7109375" style="58" customWidth="1"/>
    <col min="12430" max="12430" width="3.85546875" style="58" customWidth="1"/>
    <col min="12431" max="12431" width="3.7109375" style="58" customWidth="1"/>
    <col min="12432" max="12432" width="3.85546875" style="58" customWidth="1"/>
    <col min="12433" max="12433" width="3.7109375" style="58" customWidth="1"/>
    <col min="12434" max="12434" width="3.85546875" style="58" customWidth="1"/>
    <col min="12435" max="12435" width="3.7109375" style="58" customWidth="1"/>
    <col min="12436" max="12436" width="3.85546875" style="58" customWidth="1"/>
    <col min="12437" max="12437" width="4.7109375" style="58" customWidth="1"/>
    <col min="12438" max="12438" width="3.85546875" style="58" customWidth="1"/>
    <col min="12439" max="12439" width="4.7109375" style="58" customWidth="1"/>
    <col min="12440" max="12440" width="3.85546875" style="58" customWidth="1"/>
    <col min="12441" max="12441" width="3.7109375" style="58" customWidth="1"/>
    <col min="12442" max="12442" width="3.85546875" style="58" customWidth="1"/>
    <col min="12443" max="12443" width="3.7109375" style="58" customWidth="1"/>
    <col min="12444" max="12444" width="3.85546875" style="58" customWidth="1"/>
    <col min="12445" max="12445" width="3.7109375" style="58" customWidth="1"/>
    <col min="12446" max="12446" width="3.85546875" style="58" customWidth="1"/>
    <col min="12447" max="12447" width="3.7109375" style="58" customWidth="1"/>
    <col min="12448" max="12448" width="3.85546875" style="58" customWidth="1"/>
    <col min="12449" max="12449" width="3.7109375" style="58" customWidth="1"/>
    <col min="12450" max="12450" width="3.85546875" style="58" customWidth="1"/>
    <col min="12451" max="12451" width="3.7109375" style="58" customWidth="1"/>
    <col min="12452" max="12452" width="3.85546875" style="58" customWidth="1"/>
    <col min="12453" max="12453" width="3.7109375" style="58" customWidth="1"/>
    <col min="12454" max="12454" width="3.85546875" style="58" customWidth="1"/>
    <col min="12455" max="12455" width="3.7109375" style="58" customWidth="1"/>
    <col min="12456" max="12456" width="3.85546875" style="58" customWidth="1"/>
    <col min="12457" max="12457" width="4.28515625" style="58" customWidth="1"/>
    <col min="12458" max="12458" width="3.85546875" style="58" customWidth="1"/>
    <col min="12459" max="12459" width="4.7109375" style="58" customWidth="1"/>
    <col min="12460" max="12460" width="5.28515625" style="58" customWidth="1"/>
    <col min="12461" max="12679" width="8.85546875" style="58"/>
    <col min="12680" max="12680" width="46.42578125" style="58" customWidth="1"/>
    <col min="12681" max="12681" width="3.7109375" style="58" customWidth="1"/>
    <col min="12682" max="12682" width="3.85546875" style="58" customWidth="1"/>
    <col min="12683" max="12683" width="4.7109375" style="58" customWidth="1"/>
    <col min="12684" max="12684" width="3.85546875" style="58" customWidth="1"/>
    <col min="12685" max="12685" width="4.7109375" style="58" customWidth="1"/>
    <col min="12686" max="12686" width="3.85546875" style="58" customWidth="1"/>
    <col min="12687" max="12687" width="3.7109375" style="58" customWidth="1"/>
    <col min="12688" max="12688" width="3.85546875" style="58" customWidth="1"/>
    <col min="12689" max="12689" width="3.7109375" style="58" customWidth="1"/>
    <col min="12690" max="12690" width="3.85546875" style="58" customWidth="1"/>
    <col min="12691" max="12691" width="3.7109375" style="58" customWidth="1"/>
    <col min="12692" max="12692" width="3.85546875" style="58" customWidth="1"/>
    <col min="12693" max="12693" width="4.7109375" style="58" customWidth="1"/>
    <col min="12694" max="12694" width="3.85546875" style="58" customWidth="1"/>
    <col min="12695" max="12695" width="4.7109375" style="58" customWidth="1"/>
    <col min="12696" max="12696" width="3.85546875" style="58" customWidth="1"/>
    <col min="12697" max="12697" width="3.7109375" style="58" customWidth="1"/>
    <col min="12698" max="12698" width="3.85546875" style="58" customWidth="1"/>
    <col min="12699" max="12699" width="3.7109375" style="58" customWidth="1"/>
    <col min="12700" max="12700" width="3.85546875" style="58" customWidth="1"/>
    <col min="12701" max="12701" width="3.7109375" style="58" customWidth="1"/>
    <col min="12702" max="12702" width="3.85546875" style="58" customWidth="1"/>
    <col min="12703" max="12703" width="3.7109375" style="58" customWidth="1"/>
    <col min="12704" max="12704" width="3.85546875" style="58" customWidth="1"/>
    <col min="12705" max="12705" width="3.7109375" style="58" customWidth="1"/>
    <col min="12706" max="12706" width="3.85546875" style="58" customWidth="1"/>
    <col min="12707" max="12707" width="3.7109375" style="58" customWidth="1"/>
    <col min="12708" max="12708" width="3.85546875" style="58" customWidth="1"/>
    <col min="12709" max="12709" width="3.7109375" style="58" customWidth="1"/>
    <col min="12710" max="12710" width="3.85546875" style="58" customWidth="1"/>
    <col min="12711" max="12711" width="3.7109375" style="58" customWidth="1"/>
    <col min="12712" max="12712" width="3.85546875" style="58" customWidth="1"/>
    <col min="12713" max="12713" width="4.28515625" style="58" customWidth="1"/>
    <col min="12714" max="12714" width="3.85546875" style="58" customWidth="1"/>
    <col min="12715" max="12715" width="4.7109375" style="58" customWidth="1"/>
    <col min="12716" max="12716" width="5.28515625" style="58" customWidth="1"/>
    <col min="12717" max="12935" width="8.85546875" style="58"/>
    <col min="12936" max="12936" width="46.42578125" style="58" customWidth="1"/>
    <col min="12937" max="12937" width="3.7109375" style="58" customWidth="1"/>
    <col min="12938" max="12938" width="3.85546875" style="58" customWidth="1"/>
    <col min="12939" max="12939" width="4.7109375" style="58" customWidth="1"/>
    <col min="12940" max="12940" width="3.85546875" style="58" customWidth="1"/>
    <col min="12941" max="12941" width="4.7109375" style="58" customWidth="1"/>
    <col min="12942" max="12942" width="3.85546875" style="58" customWidth="1"/>
    <col min="12943" max="12943" width="3.7109375" style="58" customWidth="1"/>
    <col min="12944" max="12944" width="3.85546875" style="58" customWidth="1"/>
    <col min="12945" max="12945" width="3.7109375" style="58" customWidth="1"/>
    <col min="12946" max="12946" width="3.85546875" style="58" customWidth="1"/>
    <col min="12947" max="12947" width="3.7109375" style="58" customWidth="1"/>
    <col min="12948" max="12948" width="3.85546875" style="58" customWidth="1"/>
    <col min="12949" max="12949" width="4.7109375" style="58" customWidth="1"/>
    <col min="12950" max="12950" width="3.85546875" style="58" customWidth="1"/>
    <col min="12951" max="12951" width="4.7109375" style="58" customWidth="1"/>
    <col min="12952" max="12952" width="3.85546875" style="58" customWidth="1"/>
    <col min="12953" max="12953" width="3.7109375" style="58" customWidth="1"/>
    <col min="12954" max="12954" width="3.85546875" style="58" customWidth="1"/>
    <col min="12955" max="12955" width="3.7109375" style="58" customWidth="1"/>
    <col min="12956" max="12956" width="3.85546875" style="58" customWidth="1"/>
    <col min="12957" max="12957" width="3.7109375" style="58" customWidth="1"/>
    <col min="12958" max="12958" width="3.85546875" style="58" customWidth="1"/>
    <col min="12959" max="12959" width="3.7109375" style="58" customWidth="1"/>
    <col min="12960" max="12960" width="3.85546875" style="58" customWidth="1"/>
    <col min="12961" max="12961" width="3.7109375" style="58" customWidth="1"/>
    <col min="12962" max="12962" width="3.85546875" style="58" customWidth="1"/>
    <col min="12963" max="12963" width="3.7109375" style="58" customWidth="1"/>
    <col min="12964" max="12964" width="3.85546875" style="58" customWidth="1"/>
    <col min="12965" max="12965" width="3.7109375" style="58" customWidth="1"/>
    <col min="12966" max="12966" width="3.85546875" style="58" customWidth="1"/>
    <col min="12967" max="12967" width="3.7109375" style="58" customWidth="1"/>
    <col min="12968" max="12968" width="3.85546875" style="58" customWidth="1"/>
    <col min="12969" max="12969" width="4.28515625" style="58" customWidth="1"/>
    <col min="12970" max="12970" width="3.85546875" style="58" customWidth="1"/>
    <col min="12971" max="12971" width="4.7109375" style="58" customWidth="1"/>
    <col min="12972" max="12972" width="5.28515625" style="58" customWidth="1"/>
    <col min="12973" max="13191" width="8.85546875" style="58"/>
    <col min="13192" max="13192" width="46.42578125" style="58" customWidth="1"/>
    <col min="13193" max="13193" width="3.7109375" style="58" customWidth="1"/>
    <col min="13194" max="13194" width="3.85546875" style="58" customWidth="1"/>
    <col min="13195" max="13195" width="4.7109375" style="58" customWidth="1"/>
    <col min="13196" max="13196" width="3.85546875" style="58" customWidth="1"/>
    <col min="13197" max="13197" width="4.7109375" style="58" customWidth="1"/>
    <col min="13198" max="13198" width="3.85546875" style="58" customWidth="1"/>
    <col min="13199" max="13199" width="3.7109375" style="58" customWidth="1"/>
    <col min="13200" max="13200" width="3.85546875" style="58" customWidth="1"/>
    <col min="13201" max="13201" width="3.7109375" style="58" customWidth="1"/>
    <col min="13202" max="13202" width="3.85546875" style="58" customWidth="1"/>
    <col min="13203" max="13203" width="3.7109375" style="58" customWidth="1"/>
    <col min="13204" max="13204" width="3.85546875" style="58" customWidth="1"/>
    <col min="13205" max="13205" width="4.7109375" style="58" customWidth="1"/>
    <col min="13206" max="13206" width="3.85546875" style="58" customWidth="1"/>
    <col min="13207" max="13207" width="4.7109375" style="58" customWidth="1"/>
    <col min="13208" max="13208" width="3.85546875" style="58" customWidth="1"/>
    <col min="13209" max="13209" width="3.7109375" style="58" customWidth="1"/>
    <col min="13210" max="13210" width="3.85546875" style="58" customWidth="1"/>
    <col min="13211" max="13211" width="3.7109375" style="58" customWidth="1"/>
    <col min="13212" max="13212" width="3.85546875" style="58" customWidth="1"/>
    <col min="13213" max="13213" width="3.7109375" style="58" customWidth="1"/>
    <col min="13214" max="13214" width="3.85546875" style="58" customWidth="1"/>
    <col min="13215" max="13215" width="3.7109375" style="58" customWidth="1"/>
    <col min="13216" max="13216" width="3.85546875" style="58" customWidth="1"/>
    <col min="13217" max="13217" width="3.7109375" style="58" customWidth="1"/>
    <col min="13218" max="13218" width="3.85546875" style="58" customWidth="1"/>
    <col min="13219" max="13219" width="3.7109375" style="58" customWidth="1"/>
    <col min="13220" max="13220" width="3.85546875" style="58" customWidth="1"/>
    <col min="13221" max="13221" width="3.7109375" style="58" customWidth="1"/>
    <col min="13222" max="13222" width="3.85546875" style="58" customWidth="1"/>
    <col min="13223" max="13223" width="3.7109375" style="58" customWidth="1"/>
    <col min="13224" max="13224" width="3.85546875" style="58" customWidth="1"/>
    <col min="13225" max="13225" width="4.28515625" style="58" customWidth="1"/>
    <col min="13226" max="13226" width="3.85546875" style="58" customWidth="1"/>
    <col min="13227" max="13227" width="4.7109375" style="58" customWidth="1"/>
    <col min="13228" max="13228" width="5.28515625" style="58" customWidth="1"/>
    <col min="13229" max="13447" width="8.85546875" style="58"/>
    <col min="13448" max="13448" width="46.42578125" style="58" customWidth="1"/>
    <col min="13449" max="13449" width="3.7109375" style="58" customWidth="1"/>
    <col min="13450" max="13450" width="3.85546875" style="58" customWidth="1"/>
    <col min="13451" max="13451" width="4.7109375" style="58" customWidth="1"/>
    <col min="13452" max="13452" width="3.85546875" style="58" customWidth="1"/>
    <col min="13453" max="13453" width="4.7109375" style="58" customWidth="1"/>
    <col min="13454" max="13454" width="3.85546875" style="58" customWidth="1"/>
    <col min="13455" max="13455" width="3.7109375" style="58" customWidth="1"/>
    <col min="13456" max="13456" width="3.85546875" style="58" customWidth="1"/>
    <col min="13457" max="13457" width="3.7109375" style="58" customWidth="1"/>
    <col min="13458" max="13458" width="3.85546875" style="58" customWidth="1"/>
    <col min="13459" max="13459" width="3.7109375" style="58" customWidth="1"/>
    <col min="13460" max="13460" width="3.85546875" style="58" customWidth="1"/>
    <col min="13461" max="13461" width="4.7109375" style="58" customWidth="1"/>
    <col min="13462" max="13462" width="3.85546875" style="58" customWidth="1"/>
    <col min="13463" max="13463" width="4.7109375" style="58" customWidth="1"/>
    <col min="13464" max="13464" width="3.85546875" style="58" customWidth="1"/>
    <col min="13465" max="13465" width="3.7109375" style="58" customWidth="1"/>
    <col min="13466" max="13466" width="3.85546875" style="58" customWidth="1"/>
    <col min="13467" max="13467" width="3.7109375" style="58" customWidth="1"/>
    <col min="13468" max="13468" width="3.85546875" style="58" customWidth="1"/>
    <col min="13469" max="13469" width="3.7109375" style="58" customWidth="1"/>
    <col min="13470" max="13470" width="3.85546875" style="58" customWidth="1"/>
    <col min="13471" max="13471" width="3.7109375" style="58" customWidth="1"/>
    <col min="13472" max="13472" width="3.85546875" style="58" customWidth="1"/>
    <col min="13473" max="13473" width="3.7109375" style="58" customWidth="1"/>
    <col min="13474" max="13474" width="3.85546875" style="58" customWidth="1"/>
    <col min="13475" max="13475" width="3.7109375" style="58" customWidth="1"/>
    <col min="13476" max="13476" width="3.85546875" style="58" customWidth="1"/>
    <col min="13477" max="13477" width="3.7109375" style="58" customWidth="1"/>
    <col min="13478" max="13478" width="3.85546875" style="58" customWidth="1"/>
    <col min="13479" max="13479" width="3.7109375" style="58" customWidth="1"/>
    <col min="13480" max="13480" width="3.85546875" style="58" customWidth="1"/>
    <col min="13481" max="13481" width="4.28515625" style="58" customWidth="1"/>
    <col min="13482" max="13482" width="3.85546875" style="58" customWidth="1"/>
    <col min="13483" max="13483" width="4.7109375" style="58" customWidth="1"/>
    <col min="13484" max="13484" width="5.28515625" style="58" customWidth="1"/>
    <col min="13485" max="13703" width="8.85546875" style="58"/>
    <col min="13704" max="13704" width="46.42578125" style="58" customWidth="1"/>
    <col min="13705" max="13705" width="3.7109375" style="58" customWidth="1"/>
    <col min="13706" max="13706" width="3.85546875" style="58" customWidth="1"/>
    <col min="13707" max="13707" width="4.7109375" style="58" customWidth="1"/>
    <col min="13708" max="13708" width="3.85546875" style="58" customWidth="1"/>
    <col min="13709" max="13709" width="4.7109375" style="58" customWidth="1"/>
    <col min="13710" max="13710" width="3.85546875" style="58" customWidth="1"/>
    <col min="13711" max="13711" width="3.7109375" style="58" customWidth="1"/>
    <col min="13712" max="13712" width="3.85546875" style="58" customWidth="1"/>
    <col min="13713" max="13713" width="3.7109375" style="58" customWidth="1"/>
    <col min="13714" max="13714" width="3.85546875" style="58" customWidth="1"/>
    <col min="13715" max="13715" width="3.7109375" style="58" customWidth="1"/>
    <col min="13716" max="13716" width="3.85546875" style="58" customWidth="1"/>
    <col min="13717" max="13717" width="4.7109375" style="58" customWidth="1"/>
    <col min="13718" max="13718" width="3.85546875" style="58" customWidth="1"/>
    <col min="13719" max="13719" width="4.7109375" style="58" customWidth="1"/>
    <col min="13720" max="13720" width="3.85546875" style="58" customWidth="1"/>
    <col min="13721" max="13721" width="3.7109375" style="58" customWidth="1"/>
    <col min="13722" max="13722" width="3.85546875" style="58" customWidth="1"/>
    <col min="13723" max="13723" width="3.7109375" style="58" customWidth="1"/>
    <col min="13724" max="13724" width="3.85546875" style="58" customWidth="1"/>
    <col min="13725" max="13725" width="3.7109375" style="58" customWidth="1"/>
    <col min="13726" max="13726" width="3.85546875" style="58" customWidth="1"/>
    <col min="13727" max="13727" width="3.7109375" style="58" customWidth="1"/>
    <col min="13728" max="13728" width="3.85546875" style="58" customWidth="1"/>
    <col min="13729" max="13729" width="3.7109375" style="58" customWidth="1"/>
    <col min="13730" max="13730" width="3.85546875" style="58" customWidth="1"/>
    <col min="13731" max="13731" width="3.7109375" style="58" customWidth="1"/>
    <col min="13732" max="13732" width="3.85546875" style="58" customWidth="1"/>
    <col min="13733" max="13733" width="3.7109375" style="58" customWidth="1"/>
    <col min="13734" max="13734" width="3.85546875" style="58" customWidth="1"/>
    <col min="13735" max="13735" width="3.7109375" style="58" customWidth="1"/>
    <col min="13736" max="13736" width="3.85546875" style="58" customWidth="1"/>
    <col min="13737" max="13737" width="4.28515625" style="58" customWidth="1"/>
    <col min="13738" max="13738" width="3.85546875" style="58" customWidth="1"/>
    <col min="13739" max="13739" width="4.7109375" style="58" customWidth="1"/>
    <col min="13740" max="13740" width="5.28515625" style="58" customWidth="1"/>
    <col min="13741" max="13959" width="8.85546875" style="58"/>
    <col min="13960" max="13960" width="46.42578125" style="58" customWidth="1"/>
    <col min="13961" max="13961" width="3.7109375" style="58" customWidth="1"/>
    <col min="13962" max="13962" width="3.85546875" style="58" customWidth="1"/>
    <col min="13963" max="13963" width="4.7109375" style="58" customWidth="1"/>
    <col min="13964" max="13964" width="3.85546875" style="58" customWidth="1"/>
    <col min="13965" max="13965" width="4.7109375" style="58" customWidth="1"/>
    <col min="13966" max="13966" width="3.85546875" style="58" customWidth="1"/>
    <col min="13967" max="13967" width="3.7109375" style="58" customWidth="1"/>
    <col min="13968" max="13968" width="3.85546875" style="58" customWidth="1"/>
    <col min="13969" max="13969" width="3.7109375" style="58" customWidth="1"/>
    <col min="13970" max="13970" width="3.85546875" style="58" customWidth="1"/>
    <col min="13971" max="13971" width="3.7109375" style="58" customWidth="1"/>
    <col min="13972" max="13972" width="3.85546875" style="58" customWidth="1"/>
    <col min="13973" max="13973" width="4.7109375" style="58" customWidth="1"/>
    <col min="13974" max="13974" width="3.85546875" style="58" customWidth="1"/>
    <col min="13975" max="13975" width="4.7109375" style="58" customWidth="1"/>
    <col min="13976" max="13976" width="3.85546875" style="58" customWidth="1"/>
    <col min="13977" max="13977" width="3.7109375" style="58" customWidth="1"/>
    <col min="13978" max="13978" width="3.85546875" style="58" customWidth="1"/>
    <col min="13979" max="13979" width="3.7109375" style="58" customWidth="1"/>
    <col min="13980" max="13980" width="3.85546875" style="58" customWidth="1"/>
    <col min="13981" max="13981" width="3.7109375" style="58" customWidth="1"/>
    <col min="13982" max="13982" width="3.85546875" style="58" customWidth="1"/>
    <col min="13983" max="13983" width="3.7109375" style="58" customWidth="1"/>
    <col min="13984" max="13984" width="3.85546875" style="58" customWidth="1"/>
    <col min="13985" max="13985" width="3.7109375" style="58" customWidth="1"/>
    <col min="13986" max="13986" width="3.85546875" style="58" customWidth="1"/>
    <col min="13987" max="13987" width="3.7109375" style="58" customWidth="1"/>
    <col min="13988" max="13988" width="3.85546875" style="58" customWidth="1"/>
    <col min="13989" max="13989" width="3.7109375" style="58" customWidth="1"/>
    <col min="13990" max="13990" width="3.85546875" style="58" customWidth="1"/>
    <col min="13991" max="13991" width="3.7109375" style="58" customWidth="1"/>
    <col min="13992" max="13992" width="3.85546875" style="58" customWidth="1"/>
    <col min="13993" max="13993" width="4.28515625" style="58" customWidth="1"/>
    <col min="13994" max="13994" width="3.85546875" style="58" customWidth="1"/>
    <col min="13995" max="13995" width="4.7109375" style="58" customWidth="1"/>
    <col min="13996" max="13996" width="5.28515625" style="58" customWidth="1"/>
    <col min="13997" max="14215" width="8.85546875" style="58"/>
    <col min="14216" max="14216" width="46.42578125" style="58" customWidth="1"/>
    <col min="14217" max="14217" width="3.7109375" style="58" customWidth="1"/>
    <col min="14218" max="14218" width="3.85546875" style="58" customWidth="1"/>
    <col min="14219" max="14219" width="4.7109375" style="58" customWidth="1"/>
    <col min="14220" max="14220" width="3.85546875" style="58" customWidth="1"/>
    <col min="14221" max="14221" width="4.7109375" style="58" customWidth="1"/>
    <col min="14222" max="14222" width="3.85546875" style="58" customWidth="1"/>
    <col min="14223" max="14223" width="3.7109375" style="58" customWidth="1"/>
    <col min="14224" max="14224" width="3.85546875" style="58" customWidth="1"/>
    <col min="14225" max="14225" width="3.7109375" style="58" customWidth="1"/>
    <col min="14226" max="14226" width="3.85546875" style="58" customWidth="1"/>
    <col min="14227" max="14227" width="3.7109375" style="58" customWidth="1"/>
    <col min="14228" max="14228" width="3.85546875" style="58" customWidth="1"/>
    <col min="14229" max="14229" width="4.7109375" style="58" customWidth="1"/>
    <col min="14230" max="14230" width="3.85546875" style="58" customWidth="1"/>
    <col min="14231" max="14231" width="4.7109375" style="58" customWidth="1"/>
    <col min="14232" max="14232" width="3.85546875" style="58" customWidth="1"/>
    <col min="14233" max="14233" width="3.7109375" style="58" customWidth="1"/>
    <col min="14234" max="14234" width="3.85546875" style="58" customWidth="1"/>
    <col min="14235" max="14235" width="3.7109375" style="58" customWidth="1"/>
    <col min="14236" max="14236" width="3.85546875" style="58" customWidth="1"/>
    <col min="14237" max="14237" width="3.7109375" style="58" customWidth="1"/>
    <col min="14238" max="14238" width="3.85546875" style="58" customWidth="1"/>
    <col min="14239" max="14239" width="3.7109375" style="58" customWidth="1"/>
    <col min="14240" max="14240" width="3.85546875" style="58" customWidth="1"/>
    <col min="14241" max="14241" width="3.7109375" style="58" customWidth="1"/>
    <col min="14242" max="14242" width="3.85546875" style="58" customWidth="1"/>
    <col min="14243" max="14243" width="3.7109375" style="58" customWidth="1"/>
    <col min="14244" max="14244" width="3.85546875" style="58" customWidth="1"/>
    <col min="14245" max="14245" width="3.7109375" style="58" customWidth="1"/>
    <col min="14246" max="14246" width="3.85546875" style="58" customWidth="1"/>
    <col min="14247" max="14247" width="3.7109375" style="58" customWidth="1"/>
    <col min="14248" max="14248" width="3.85546875" style="58" customWidth="1"/>
    <col min="14249" max="14249" width="4.28515625" style="58" customWidth="1"/>
    <col min="14250" max="14250" width="3.85546875" style="58" customWidth="1"/>
    <col min="14251" max="14251" width="4.7109375" style="58" customWidth="1"/>
    <col min="14252" max="14252" width="5.28515625" style="58" customWidth="1"/>
    <col min="14253" max="14471" width="8.85546875" style="58"/>
    <col min="14472" max="14472" width="46.42578125" style="58" customWidth="1"/>
    <col min="14473" max="14473" width="3.7109375" style="58" customWidth="1"/>
    <col min="14474" max="14474" width="3.85546875" style="58" customWidth="1"/>
    <col min="14475" max="14475" width="4.7109375" style="58" customWidth="1"/>
    <col min="14476" max="14476" width="3.85546875" style="58" customWidth="1"/>
    <col min="14477" max="14477" width="4.7109375" style="58" customWidth="1"/>
    <col min="14478" max="14478" width="3.85546875" style="58" customWidth="1"/>
    <col min="14479" max="14479" width="3.7109375" style="58" customWidth="1"/>
    <col min="14480" max="14480" width="3.85546875" style="58" customWidth="1"/>
    <col min="14481" max="14481" width="3.7109375" style="58" customWidth="1"/>
    <col min="14482" max="14482" width="3.85546875" style="58" customWidth="1"/>
    <col min="14483" max="14483" width="3.7109375" style="58" customWidth="1"/>
    <col min="14484" max="14484" width="3.85546875" style="58" customWidth="1"/>
    <col min="14485" max="14485" width="4.7109375" style="58" customWidth="1"/>
    <col min="14486" max="14486" width="3.85546875" style="58" customWidth="1"/>
    <col min="14487" max="14487" width="4.7109375" style="58" customWidth="1"/>
    <col min="14488" max="14488" width="3.85546875" style="58" customWidth="1"/>
    <col min="14489" max="14489" width="3.7109375" style="58" customWidth="1"/>
    <col min="14490" max="14490" width="3.85546875" style="58" customWidth="1"/>
    <col min="14491" max="14491" width="3.7109375" style="58" customWidth="1"/>
    <col min="14492" max="14492" width="3.85546875" style="58" customWidth="1"/>
    <col min="14493" max="14493" width="3.7109375" style="58" customWidth="1"/>
    <col min="14494" max="14494" width="3.85546875" style="58" customWidth="1"/>
    <col min="14495" max="14495" width="3.7109375" style="58" customWidth="1"/>
    <col min="14496" max="14496" width="3.85546875" style="58" customWidth="1"/>
    <col min="14497" max="14497" width="3.7109375" style="58" customWidth="1"/>
    <col min="14498" max="14498" width="3.85546875" style="58" customWidth="1"/>
    <col min="14499" max="14499" width="3.7109375" style="58" customWidth="1"/>
    <col min="14500" max="14500" width="3.85546875" style="58" customWidth="1"/>
    <col min="14501" max="14501" width="3.7109375" style="58" customWidth="1"/>
    <col min="14502" max="14502" width="3.85546875" style="58" customWidth="1"/>
    <col min="14503" max="14503" width="3.7109375" style="58" customWidth="1"/>
    <col min="14504" max="14504" width="3.85546875" style="58" customWidth="1"/>
    <col min="14505" max="14505" width="4.28515625" style="58" customWidth="1"/>
    <col min="14506" max="14506" width="3.85546875" style="58" customWidth="1"/>
    <col min="14507" max="14507" width="4.7109375" style="58" customWidth="1"/>
    <col min="14508" max="14508" width="5.28515625" style="58" customWidth="1"/>
    <col min="14509" max="14727" width="8.85546875" style="58"/>
    <col min="14728" max="14728" width="46.42578125" style="58" customWidth="1"/>
    <col min="14729" max="14729" width="3.7109375" style="58" customWidth="1"/>
    <col min="14730" max="14730" width="3.85546875" style="58" customWidth="1"/>
    <col min="14731" max="14731" width="4.7109375" style="58" customWidth="1"/>
    <col min="14732" max="14732" width="3.85546875" style="58" customWidth="1"/>
    <col min="14733" max="14733" width="4.7109375" style="58" customWidth="1"/>
    <col min="14734" max="14734" width="3.85546875" style="58" customWidth="1"/>
    <col min="14735" max="14735" width="3.7109375" style="58" customWidth="1"/>
    <col min="14736" max="14736" width="3.85546875" style="58" customWidth="1"/>
    <col min="14737" max="14737" width="3.7109375" style="58" customWidth="1"/>
    <col min="14738" max="14738" width="3.85546875" style="58" customWidth="1"/>
    <col min="14739" max="14739" width="3.7109375" style="58" customWidth="1"/>
    <col min="14740" max="14740" width="3.85546875" style="58" customWidth="1"/>
    <col min="14741" max="14741" width="4.7109375" style="58" customWidth="1"/>
    <col min="14742" max="14742" width="3.85546875" style="58" customWidth="1"/>
    <col min="14743" max="14743" width="4.7109375" style="58" customWidth="1"/>
    <col min="14744" max="14744" width="3.85546875" style="58" customWidth="1"/>
    <col min="14745" max="14745" width="3.7109375" style="58" customWidth="1"/>
    <col min="14746" max="14746" width="3.85546875" style="58" customWidth="1"/>
    <col min="14747" max="14747" width="3.7109375" style="58" customWidth="1"/>
    <col min="14748" max="14748" width="3.85546875" style="58" customWidth="1"/>
    <col min="14749" max="14749" width="3.7109375" style="58" customWidth="1"/>
    <col min="14750" max="14750" width="3.85546875" style="58" customWidth="1"/>
    <col min="14751" max="14751" width="3.7109375" style="58" customWidth="1"/>
    <col min="14752" max="14752" width="3.85546875" style="58" customWidth="1"/>
    <col min="14753" max="14753" width="3.7109375" style="58" customWidth="1"/>
    <col min="14754" max="14754" width="3.85546875" style="58" customWidth="1"/>
    <col min="14755" max="14755" width="3.7109375" style="58" customWidth="1"/>
    <col min="14756" max="14756" width="3.85546875" style="58" customWidth="1"/>
    <col min="14757" max="14757" width="3.7109375" style="58" customWidth="1"/>
    <col min="14758" max="14758" width="3.85546875" style="58" customWidth="1"/>
    <col min="14759" max="14759" width="3.7109375" style="58" customWidth="1"/>
    <col min="14760" max="14760" width="3.85546875" style="58" customWidth="1"/>
    <col min="14761" max="14761" width="4.28515625" style="58" customWidth="1"/>
    <col min="14762" max="14762" width="3.85546875" style="58" customWidth="1"/>
    <col min="14763" max="14763" width="4.7109375" style="58" customWidth="1"/>
    <col min="14764" max="14764" width="5.28515625" style="58" customWidth="1"/>
    <col min="14765" max="14983" width="8.85546875" style="58"/>
    <col min="14984" max="14984" width="46.42578125" style="58" customWidth="1"/>
    <col min="14985" max="14985" width="3.7109375" style="58" customWidth="1"/>
    <col min="14986" max="14986" width="3.85546875" style="58" customWidth="1"/>
    <col min="14987" max="14987" width="4.7109375" style="58" customWidth="1"/>
    <col min="14988" max="14988" width="3.85546875" style="58" customWidth="1"/>
    <col min="14989" max="14989" width="4.7109375" style="58" customWidth="1"/>
    <col min="14990" max="14990" width="3.85546875" style="58" customWidth="1"/>
    <col min="14991" max="14991" width="3.7109375" style="58" customWidth="1"/>
    <col min="14992" max="14992" width="3.85546875" style="58" customWidth="1"/>
    <col min="14993" max="14993" width="3.7109375" style="58" customWidth="1"/>
    <col min="14994" max="14994" width="3.85546875" style="58" customWidth="1"/>
    <col min="14995" max="14995" width="3.7109375" style="58" customWidth="1"/>
    <col min="14996" max="14996" width="3.85546875" style="58" customWidth="1"/>
    <col min="14997" max="14997" width="4.7109375" style="58" customWidth="1"/>
    <col min="14998" max="14998" width="3.85546875" style="58" customWidth="1"/>
    <col min="14999" max="14999" width="4.7109375" style="58" customWidth="1"/>
    <col min="15000" max="15000" width="3.85546875" style="58" customWidth="1"/>
    <col min="15001" max="15001" width="3.7109375" style="58" customWidth="1"/>
    <col min="15002" max="15002" width="3.85546875" style="58" customWidth="1"/>
    <col min="15003" max="15003" width="3.7109375" style="58" customWidth="1"/>
    <col min="15004" max="15004" width="3.85546875" style="58" customWidth="1"/>
    <col min="15005" max="15005" width="3.7109375" style="58" customWidth="1"/>
    <col min="15006" max="15006" width="3.85546875" style="58" customWidth="1"/>
    <col min="15007" max="15007" width="3.7109375" style="58" customWidth="1"/>
    <col min="15008" max="15008" width="3.85546875" style="58" customWidth="1"/>
    <col min="15009" max="15009" width="3.7109375" style="58" customWidth="1"/>
    <col min="15010" max="15010" width="3.85546875" style="58" customWidth="1"/>
    <col min="15011" max="15011" width="3.7109375" style="58" customWidth="1"/>
    <col min="15012" max="15012" width="3.85546875" style="58" customWidth="1"/>
    <col min="15013" max="15013" width="3.7109375" style="58" customWidth="1"/>
    <col min="15014" max="15014" width="3.85546875" style="58" customWidth="1"/>
    <col min="15015" max="15015" width="3.7109375" style="58" customWidth="1"/>
    <col min="15016" max="15016" width="3.85546875" style="58" customWidth="1"/>
    <col min="15017" max="15017" width="4.28515625" style="58" customWidth="1"/>
    <col min="15018" max="15018" width="3.85546875" style="58" customWidth="1"/>
    <col min="15019" max="15019" width="4.7109375" style="58" customWidth="1"/>
    <col min="15020" max="15020" width="5.28515625" style="58" customWidth="1"/>
    <col min="15021" max="15239" width="8.85546875" style="58"/>
    <col min="15240" max="15240" width="46.42578125" style="58" customWidth="1"/>
    <col min="15241" max="15241" width="3.7109375" style="58" customWidth="1"/>
    <col min="15242" max="15242" width="3.85546875" style="58" customWidth="1"/>
    <col min="15243" max="15243" width="4.7109375" style="58" customWidth="1"/>
    <col min="15244" max="15244" width="3.85546875" style="58" customWidth="1"/>
    <col min="15245" max="15245" width="4.7109375" style="58" customWidth="1"/>
    <col min="15246" max="15246" width="3.85546875" style="58" customWidth="1"/>
    <col min="15247" max="15247" width="3.7109375" style="58" customWidth="1"/>
    <col min="15248" max="15248" width="3.85546875" style="58" customWidth="1"/>
    <col min="15249" max="15249" width="3.7109375" style="58" customWidth="1"/>
    <col min="15250" max="15250" width="3.85546875" style="58" customWidth="1"/>
    <col min="15251" max="15251" width="3.7109375" style="58" customWidth="1"/>
    <col min="15252" max="15252" width="3.85546875" style="58" customWidth="1"/>
    <col min="15253" max="15253" width="4.7109375" style="58" customWidth="1"/>
    <col min="15254" max="15254" width="3.85546875" style="58" customWidth="1"/>
    <col min="15255" max="15255" width="4.7109375" style="58" customWidth="1"/>
    <col min="15256" max="15256" width="3.85546875" style="58" customWidth="1"/>
    <col min="15257" max="15257" width="3.7109375" style="58" customWidth="1"/>
    <col min="15258" max="15258" width="3.85546875" style="58" customWidth="1"/>
    <col min="15259" max="15259" width="3.7109375" style="58" customWidth="1"/>
    <col min="15260" max="15260" width="3.85546875" style="58" customWidth="1"/>
    <col min="15261" max="15261" width="3.7109375" style="58" customWidth="1"/>
    <col min="15262" max="15262" width="3.85546875" style="58" customWidth="1"/>
    <col min="15263" max="15263" width="3.7109375" style="58" customWidth="1"/>
    <col min="15264" max="15264" width="3.85546875" style="58" customWidth="1"/>
    <col min="15265" max="15265" width="3.7109375" style="58" customWidth="1"/>
    <col min="15266" max="15266" width="3.85546875" style="58" customWidth="1"/>
    <col min="15267" max="15267" width="3.7109375" style="58" customWidth="1"/>
    <col min="15268" max="15268" width="3.85546875" style="58" customWidth="1"/>
    <col min="15269" max="15269" width="3.7109375" style="58" customWidth="1"/>
    <col min="15270" max="15270" width="3.85546875" style="58" customWidth="1"/>
    <col min="15271" max="15271" width="3.7109375" style="58" customWidth="1"/>
    <col min="15272" max="15272" width="3.85546875" style="58" customWidth="1"/>
    <col min="15273" max="15273" width="4.28515625" style="58" customWidth="1"/>
    <col min="15274" max="15274" width="3.85546875" style="58" customWidth="1"/>
    <col min="15275" max="15275" width="4.7109375" style="58" customWidth="1"/>
    <col min="15276" max="15276" width="5.28515625" style="58" customWidth="1"/>
    <col min="15277" max="15495" width="8.85546875" style="58"/>
    <col min="15496" max="15496" width="46.42578125" style="58" customWidth="1"/>
    <col min="15497" max="15497" width="3.7109375" style="58" customWidth="1"/>
    <col min="15498" max="15498" width="3.85546875" style="58" customWidth="1"/>
    <col min="15499" max="15499" width="4.7109375" style="58" customWidth="1"/>
    <col min="15500" max="15500" width="3.85546875" style="58" customWidth="1"/>
    <col min="15501" max="15501" width="4.7109375" style="58" customWidth="1"/>
    <col min="15502" max="15502" width="3.85546875" style="58" customWidth="1"/>
    <col min="15503" max="15503" width="3.7109375" style="58" customWidth="1"/>
    <col min="15504" max="15504" width="3.85546875" style="58" customWidth="1"/>
    <col min="15505" max="15505" width="3.7109375" style="58" customWidth="1"/>
    <col min="15506" max="15506" width="3.85546875" style="58" customWidth="1"/>
    <col min="15507" max="15507" width="3.7109375" style="58" customWidth="1"/>
    <col min="15508" max="15508" width="3.85546875" style="58" customWidth="1"/>
    <col min="15509" max="15509" width="4.7109375" style="58" customWidth="1"/>
    <col min="15510" max="15510" width="3.85546875" style="58" customWidth="1"/>
    <col min="15511" max="15511" width="4.7109375" style="58" customWidth="1"/>
    <col min="15512" max="15512" width="3.85546875" style="58" customWidth="1"/>
    <col min="15513" max="15513" width="3.7109375" style="58" customWidth="1"/>
    <col min="15514" max="15514" width="3.85546875" style="58" customWidth="1"/>
    <col min="15515" max="15515" width="3.7109375" style="58" customWidth="1"/>
    <col min="15516" max="15516" width="3.85546875" style="58" customWidth="1"/>
    <col min="15517" max="15517" width="3.7109375" style="58" customWidth="1"/>
    <col min="15518" max="15518" width="3.85546875" style="58" customWidth="1"/>
    <col min="15519" max="15519" width="3.7109375" style="58" customWidth="1"/>
    <col min="15520" max="15520" width="3.85546875" style="58" customWidth="1"/>
    <col min="15521" max="15521" width="3.7109375" style="58" customWidth="1"/>
    <col min="15522" max="15522" width="3.85546875" style="58" customWidth="1"/>
    <col min="15523" max="15523" width="3.7109375" style="58" customWidth="1"/>
    <col min="15524" max="15524" width="3.85546875" style="58" customWidth="1"/>
    <col min="15525" max="15525" width="3.7109375" style="58" customWidth="1"/>
    <col min="15526" max="15526" width="3.85546875" style="58" customWidth="1"/>
    <col min="15527" max="15527" width="3.7109375" style="58" customWidth="1"/>
    <col min="15528" max="15528" width="3.85546875" style="58" customWidth="1"/>
    <col min="15529" max="15529" width="4.28515625" style="58" customWidth="1"/>
    <col min="15530" max="15530" width="3.85546875" style="58" customWidth="1"/>
    <col min="15531" max="15531" width="4.7109375" style="58" customWidth="1"/>
    <col min="15532" max="15532" width="5.28515625" style="58" customWidth="1"/>
    <col min="15533" max="15751" width="8.85546875" style="58"/>
    <col min="15752" max="15752" width="46.42578125" style="58" customWidth="1"/>
    <col min="15753" max="15753" width="3.7109375" style="58" customWidth="1"/>
    <col min="15754" max="15754" width="3.85546875" style="58" customWidth="1"/>
    <col min="15755" max="15755" width="4.7109375" style="58" customWidth="1"/>
    <col min="15756" max="15756" width="3.85546875" style="58" customWidth="1"/>
    <col min="15757" max="15757" width="4.7109375" style="58" customWidth="1"/>
    <col min="15758" max="15758" width="3.85546875" style="58" customWidth="1"/>
    <col min="15759" max="15759" width="3.7109375" style="58" customWidth="1"/>
    <col min="15760" max="15760" width="3.85546875" style="58" customWidth="1"/>
    <col min="15761" max="15761" width="3.7109375" style="58" customWidth="1"/>
    <col min="15762" max="15762" width="3.85546875" style="58" customWidth="1"/>
    <col min="15763" max="15763" width="3.7109375" style="58" customWidth="1"/>
    <col min="15764" max="15764" width="3.85546875" style="58" customWidth="1"/>
    <col min="15765" max="15765" width="4.7109375" style="58" customWidth="1"/>
    <col min="15766" max="15766" width="3.85546875" style="58" customWidth="1"/>
    <col min="15767" max="15767" width="4.7109375" style="58" customWidth="1"/>
    <col min="15768" max="15768" width="3.85546875" style="58" customWidth="1"/>
    <col min="15769" max="15769" width="3.7109375" style="58" customWidth="1"/>
    <col min="15770" max="15770" width="3.85546875" style="58" customWidth="1"/>
    <col min="15771" max="15771" width="3.7109375" style="58" customWidth="1"/>
    <col min="15772" max="15772" width="3.85546875" style="58" customWidth="1"/>
    <col min="15773" max="15773" width="3.7109375" style="58" customWidth="1"/>
    <col min="15774" max="15774" width="3.85546875" style="58" customWidth="1"/>
    <col min="15775" max="15775" width="3.7109375" style="58" customWidth="1"/>
    <col min="15776" max="15776" width="3.85546875" style="58" customWidth="1"/>
    <col min="15777" max="15777" width="3.7109375" style="58" customWidth="1"/>
    <col min="15778" max="15778" width="3.85546875" style="58" customWidth="1"/>
    <col min="15779" max="15779" width="3.7109375" style="58" customWidth="1"/>
    <col min="15780" max="15780" width="3.85546875" style="58" customWidth="1"/>
    <col min="15781" max="15781" width="3.7109375" style="58" customWidth="1"/>
    <col min="15782" max="15782" width="3.85546875" style="58" customWidth="1"/>
    <col min="15783" max="15783" width="3.7109375" style="58" customWidth="1"/>
    <col min="15784" max="15784" width="3.85546875" style="58" customWidth="1"/>
    <col min="15785" max="15785" width="4.28515625" style="58" customWidth="1"/>
    <col min="15786" max="15786" width="3.85546875" style="58" customWidth="1"/>
    <col min="15787" max="15787" width="4.7109375" style="58" customWidth="1"/>
    <col min="15788" max="15788" width="5.28515625" style="58" customWidth="1"/>
    <col min="15789" max="16007" width="8.85546875" style="58"/>
    <col min="16008" max="16008" width="46.42578125" style="58" customWidth="1"/>
    <col min="16009" max="16009" width="3.7109375" style="58" customWidth="1"/>
    <col min="16010" max="16010" width="3.85546875" style="58" customWidth="1"/>
    <col min="16011" max="16011" width="4.7109375" style="58" customWidth="1"/>
    <col min="16012" max="16012" width="3.85546875" style="58" customWidth="1"/>
    <col min="16013" max="16013" width="4.7109375" style="58" customWidth="1"/>
    <col min="16014" max="16014" width="3.85546875" style="58" customWidth="1"/>
    <col min="16015" max="16015" width="3.7109375" style="58" customWidth="1"/>
    <col min="16016" max="16016" width="3.85546875" style="58" customWidth="1"/>
    <col min="16017" max="16017" width="3.7109375" style="58" customWidth="1"/>
    <col min="16018" max="16018" width="3.85546875" style="58" customWidth="1"/>
    <col min="16019" max="16019" width="3.7109375" style="58" customWidth="1"/>
    <col min="16020" max="16020" width="3.85546875" style="58" customWidth="1"/>
    <col min="16021" max="16021" width="4.7109375" style="58" customWidth="1"/>
    <col min="16022" max="16022" width="3.85546875" style="58" customWidth="1"/>
    <col min="16023" max="16023" width="4.7109375" style="58" customWidth="1"/>
    <col min="16024" max="16024" width="3.85546875" style="58" customWidth="1"/>
    <col min="16025" max="16025" width="3.7109375" style="58" customWidth="1"/>
    <col min="16026" max="16026" width="3.85546875" style="58" customWidth="1"/>
    <col min="16027" max="16027" width="3.7109375" style="58" customWidth="1"/>
    <col min="16028" max="16028" width="3.85546875" style="58" customWidth="1"/>
    <col min="16029" max="16029" width="3.7109375" style="58" customWidth="1"/>
    <col min="16030" max="16030" width="3.85546875" style="58" customWidth="1"/>
    <col min="16031" max="16031" width="3.7109375" style="58" customWidth="1"/>
    <col min="16032" max="16032" width="3.85546875" style="58" customWidth="1"/>
    <col min="16033" max="16033" width="3.7109375" style="58" customWidth="1"/>
    <col min="16034" max="16034" width="3.85546875" style="58" customWidth="1"/>
    <col min="16035" max="16035" width="3.7109375" style="58" customWidth="1"/>
    <col min="16036" max="16036" width="3.85546875" style="58" customWidth="1"/>
    <col min="16037" max="16037" width="3.7109375" style="58" customWidth="1"/>
    <col min="16038" max="16038" width="3.85546875" style="58" customWidth="1"/>
    <col min="16039" max="16039" width="3.7109375" style="58" customWidth="1"/>
    <col min="16040" max="16040" width="3.85546875" style="58" customWidth="1"/>
    <col min="16041" max="16041" width="4.28515625" style="58" customWidth="1"/>
    <col min="16042" max="16042" width="3.85546875" style="58" customWidth="1"/>
    <col min="16043" max="16043" width="4.7109375" style="58" customWidth="1"/>
    <col min="16044" max="16044" width="5.28515625" style="58" customWidth="1"/>
    <col min="16045" max="16384" width="8.85546875" style="58"/>
  </cols>
  <sheetData>
    <row r="1" spans="1:37" s="48" customFormat="1" ht="54.95" customHeight="1">
      <c r="A1" s="594" t="s">
        <v>1200</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row>
    <row r="2" spans="1:37" s="48" customFormat="1" ht="54.95" customHeight="1">
      <c r="A2" s="780" t="s">
        <v>1201</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row>
    <row r="3" spans="1:37" ht="23.25" customHeight="1">
      <c r="A3" s="595" t="s">
        <v>1562</v>
      </c>
      <c r="B3" s="729"/>
      <c r="C3" s="729"/>
      <c r="D3" s="729"/>
      <c r="E3" s="729"/>
      <c r="F3" s="729"/>
      <c r="G3" s="729"/>
      <c r="H3" s="729"/>
      <c r="I3" s="729"/>
      <c r="J3" s="729"/>
      <c r="K3" s="729"/>
      <c r="L3" s="729"/>
      <c r="M3" s="729"/>
      <c r="N3" s="729"/>
      <c r="O3" s="729"/>
      <c r="P3" s="729"/>
      <c r="Q3" s="729"/>
      <c r="R3" s="729"/>
      <c r="S3" s="729"/>
      <c r="T3" s="729"/>
      <c r="U3" s="614" t="s">
        <v>708</v>
      </c>
      <c r="V3" s="614"/>
      <c r="W3" s="614"/>
      <c r="X3" s="614"/>
      <c r="Y3" s="614"/>
      <c r="Z3" s="614"/>
      <c r="AA3" s="614"/>
      <c r="AB3" s="614"/>
      <c r="AC3" s="614"/>
      <c r="AD3" s="614"/>
      <c r="AE3" s="614"/>
      <c r="AF3" s="614"/>
      <c r="AG3" s="614"/>
      <c r="AH3" s="614"/>
      <c r="AI3" s="614"/>
      <c r="AJ3" s="586"/>
      <c r="AK3" s="59"/>
    </row>
    <row r="4" spans="1:37" s="272" customFormat="1" ht="174" customHeight="1">
      <c r="A4" s="180" t="s">
        <v>63</v>
      </c>
      <c r="B4" s="270" t="s">
        <v>316</v>
      </c>
      <c r="C4" s="271" t="s">
        <v>285</v>
      </c>
      <c r="D4" s="270" t="s">
        <v>268</v>
      </c>
      <c r="E4" s="271" t="s">
        <v>267</v>
      </c>
      <c r="F4" s="270" t="s">
        <v>135</v>
      </c>
      <c r="G4" s="271" t="s">
        <v>266</v>
      </c>
      <c r="H4" s="270" t="s">
        <v>133</v>
      </c>
      <c r="I4" s="271" t="s">
        <v>134</v>
      </c>
      <c r="J4" s="270" t="s">
        <v>265</v>
      </c>
      <c r="K4" s="271" t="s">
        <v>264</v>
      </c>
      <c r="L4" s="270" t="s">
        <v>121</v>
      </c>
      <c r="M4" s="271" t="s">
        <v>122</v>
      </c>
      <c r="N4" s="270" t="s">
        <v>263</v>
      </c>
      <c r="O4" s="271" t="s">
        <v>244</v>
      </c>
      <c r="P4" s="270" t="s">
        <v>90</v>
      </c>
      <c r="Q4" s="271" t="s">
        <v>315</v>
      </c>
      <c r="R4" s="270" t="s">
        <v>262</v>
      </c>
      <c r="S4" s="271" t="s">
        <v>126</v>
      </c>
      <c r="T4" s="270" t="s">
        <v>123</v>
      </c>
      <c r="U4" s="271" t="s">
        <v>124</v>
      </c>
      <c r="V4" s="270" t="s">
        <v>314</v>
      </c>
      <c r="W4" s="271" t="s">
        <v>313</v>
      </c>
      <c r="X4" s="270" t="s">
        <v>261</v>
      </c>
      <c r="Y4" s="271" t="s">
        <v>116</v>
      </c>
      <c r="Z4" s="270" t="s">
        <v>312</v>
      </c>
      <c r="AA4" s="271" t="s">
        <v>260</v>
      </c>
      <c r="AB4" s="270" t="s">
        <v>259</v>
      </c>
      <c r="AC4" s="271" t="s">
        <v>258</v>
      </c>
      <c r="AD4" s="270" t="s">
        <v>257</v>
      </c>
      <c r="AE4" s="271" t="s">
        <v>256</v>
      </c>
      <c r="AF4" s="270" t="s">
        <v>75</v>
      </c>
      <c r="AG4" s="271" t="s">
        <v>255</v>
      </c>
      <c r="AH4" s="270" t="s">
        <v>8</v>
      </c>
      <c r="AI4" s="271" t="s">
        <v>9</v>
      </c>
      <c r="AJ4" s="180" t="s">
        <v>62</v>
      </c>
    </row>
    <row r="5" spans="1:37" s="307" customFormat="1" ht="45" customHeight="1">
      <c r="A5" s="482" t="s">
        <v>1170</v>
      </c>
      <c r="B5" s="573">
        <v>1406</v>
      </c>
      <c r="C5" s="573"/>
      <c r="D5" s="573">
        <v>1178</v>
      </c>
      <c r="E5" s="573"/>
      <c r="F5" s="573">
        <v>44</v>
      </c>
      <c r="G5" s="573"/>
      <c r="H5" s="573">
        <v>64</v>
      </c>
      <c r="I5" s="573"/>
      <c r="J5" s="573">
        <v>0</v>
      </c>
      <c r="K5" s="573"/>
      <c r="L5" s="573">
        <v>900</v>
      </c>
      <c r="M5" s="573"/>
      <c r="N5" s="573">
        <v>600</v>
      </c>
      <c r="O5" s="573"/>
      <c r="P5" s="573">
        <v>1342</v>
      </c>
      <c r="Q5" s="573"/>
      <c r="R5" s="573">
        <v>0</v>
      </c>
      <c r="S5" s="573"/>
      <c r="T5" s="573">
        <v>0</v>
      </c>
      <c r="U5" s="573"/>
      <c r="V5" s="573">
        <v>0</v>
      </c>
      <c r="W5" s="573"/>
      <c r="X5" s="573">
        <v>0</v>
      </c>
      <c r="Y5" s="573"/>
      <c r="Z5" s="573">
        <v>0</v>
      </c>
      <c r="AA5" s="573"/>
      <c r="AB5" s="573">
        <v>131</v>
      </c>
      <c r="AC5" s="573"/>
      <c r="AD5" s="573">
        <v>152</v>
      </c>
      <c r="AE5" s="573"/>
      <c r="AF5" s="573">
        <v>300</v>
      </c>
      <c r="AG5" s="573"/>
      <c r="AH5" s="782">
        <f t="shared" ref="AH5:AH11" si="0">SUM(B5:AG5)</f>
        <v>6117</v>
      </c>
      <c r="AI5" s="782"/>
      <c r="AJ5" s="483" t="s">
        <v>640</v>
      </c>
    </row>
    <row r="6" spans="1:37" s="307" customFormat="1" ht="45" customHeight="1">
      <c r="A6" s="482" t="s">
        <v>320</v>
      </c>
      <c r="B6" s="574">
        <v>837</v>
      </c>
      <c r="C6" s="574"/>
      <c r="D6" s="574">
        <v>436</v>
      </c>
      <c r="E6" s="574"/>
      <c r="F6" s="574">
        <v>32</v>
      </c>
      <c r="G6" s="574"/>
      <c r="H6" s="574">
        <v>0</v>
      </c>
      <c r="I6" s="574"/>
      <c r="J6" s="574">
        <v>0</v>
      </c>
      <c r="K6" s="574"/>
      <c r="L6" s="574">
        <v>281</v>
      </c>
      <c r="M6" s="574"/>
      <c r="N6" s="574">
        <v>478</v>
      </c>
      <c r="O6" s="574"/>
      <c r="P6" s="574">
        <v>565</v>
      </c>
      <c r="Q6" s="574"/>
      <c r="R6" s="574">
        <v>0</v>
      </c>
      <c r="S6" s="574"/>
      <c r="T6" s="574">
        <v>0</v>
      </c>
      <c r="U6" s="574"/>
      <c r="V6" s="574">
        <v>15</v>
      </c>
      <c r="W6" s="574"/>
      <c r="X6" s="574">
        <v>0</v>
      </c>
      <c r="Y6" s="574"/>
      <c r="Z6" s="574">
        <v>0</v>
      </c>
      <c r="AA6" s="574"/>
      <c r="AB6" s="574">
        <v>20</v>
      </c>
      <c r="AC6" s="574"/>
      <c r="AD6" s="574">
        <v>100</v>
      </c>
      <c r="AE6" s="574"/>
      <c r="AF6" s="574">
        <v>58</v>
      </c>
      <c r="AG6" s="574"/>
      <c r="AH6" s="782">
        <f t="shared" si="0"/>
        <v>2822</v>
      </c>
      <c r="AI6" s="782"/>
      <c r="AJ6" s="483" t="s">
        <v>641</v>
      </c>
    </row>
    <row r="7" spans="1:37" s="307" customFormat="1" ht="45" customHeight="1">
      <c r="A7" s="482" t="s">
        <v>627</v>
      </c>
      <c r="B7" s="573">
        <v>157</v>
      </c>
      <c r="C7" s="573"/>
      <c r="D7" s="573">
        <v>127</v>
      </c>
      <c r="E7" s="573"/>
      <c r="F7" s="573">
        <v>25</v>
      </c>
      <c r="G7" s="573"/>
      <c r="H7" s="573">
        <v>10</v>
      </c>
      <c r="I7" s="573"/>
      <c r="J7" s="573">
        <v>2</v>
      </c>
      <c r="K7" s="573"/>
      <c r="L7" s="573">
        <v>111</v>
      </c>
      <c r="M7" s="573"/>
      <c r="N7" s="573">
        <v>117</v>
      </c>
      <c r="O7" s="573"/>
      <c r="P7" s="573">
        <v>170</v>
      </c>
      <c r="Q7" s="573"/>
      <c r="R7" s="573">
        <v>9</v>
      </c>
      <c r="S7" s="573"/>
      <c r="T7" s="573">
        <v>8</v>
      </c>
      <c r="U7" s="573"/>
      <c r="V7" s="573">
        <v>0</v>
      </c>
      <c r="W7" s="573"/>
      <c r="X7" s="573">
        <v>0</v>
      </c>
      <c r="Y7" s="573"/>
      <c r="Z7" s="573">
        <v>7</v>
      </c>
      <c r="AA7" s="573"/>
      <c r="AB7" s="573">
        <v>0</v>
      </c>
      <c r="AC7" s="573"/>
      <c r="AD7" s="573">
        <v>26</v>
      </c>
      <c r="AE7" s="573"/>
      <c r="AF7" s="573">
        <v>112</v>
      </c>
      <c r="AG7" s="573"/>
      <c r="AH7" s="782">
        <f t="shared" si="0"/>
        <v>881</v>
      </c>
      <c r="AI7" s="782"/>
      <c r="AJ7" s="483" t="s">
        <v>642</v>
      </c>
    </row>
    <row r="8" spans="1:37" s="307" customFormat="1" ht="45" customHeight="1">
      <c r="A8" s="482" t="s">
        <v>487</v>
      </c>
      <c r="B8" s="574">
        <v>419</v>
      </c>
      <c r="C8" s="574"/>
      <c r="D8" s="574">
        <v>292</v>
      </c>
      <c r="E8" s="574"/>
      <c r="F8" s="574">
        <v>19</v>
      </c>
      <c r="G8" s="574"/>
      <c r="H8" s="574">
        <v>16</v>
      </c>
      <c r="I8" s="574"/>
      <c r="J8" s="574">
        <v>1</v>
      </c>
      <c r="K8" s="574"/>
      <c r="L8" s="574">
        <v>69</v>
      </c>
      <c r="M8" s="574"/>
      <c r="N8" s="574">
        <v>186</v>
      </c>
      <c r="O8" s="574"/>
      <c r="P8" s="574">
        <v>268</v>
      </c>
      <c r="Q8" s="574"/>
      <c r="R8" s="574">
        <v>16</v>
      </c>
      <c r="S8" s="574"/>
      <c r="T8" s="574">
        <v>1</v>
      </c>
      <c r="U8" s="574"/>
      <c r="V8" s="574">
        <v>12</v>
      </c>
      <c r="W8" s="574"/>
      <c r="X8" s="574">
        <v>0</v>
      </c>
      <c r="Y8" s="574"/>
      <c r="Z8" s="574">
        <v>3</v>
      </c>
      <c r="AA8" s="574"/>
      <c r="AB8" s="574">
        <v>50</v>
      </c>
      <c r="AC8" s="574"/>
      <c r="AD8" s="574">
        <v>115</v>
      </c>
      <c r="AE8" s="574"/>
      <c r="AF8" s="574">
        <v>8</v>
      </c>
      <c r="AG8" s="574"/>
      <c r="AH8" s="782">
        <f t="shared" si="0"/>
        <v>1475</v>
      </c>
      <c r="AI8" s="782"/>
      <c r="AJ8" s="483" t="s">
        <v>643</v>
      </c>
    </row>
    <row r="9" spans="1:37" s="307" customFormat="1" ht="45" customHeight="1">
      <c r="A9" s="482" t="s">
        <v>1223</v>
      </c>
      <c r="B9" s="573">
        <v>66</v>
      </c>
      <c r="C9" s="573"/>
      <c r="D9" s="573">
        <v>72</v>
      </c>
      <c r="E9" s="573"/>
      <c r="F9" s="573">
        <v>28</v>
      </c>
      <c r="G9" s="573"/>
      <c r="H9" s="573">
        <v>4</v>
      </c>
      <c r="I9" s="573"/>
      <c r="J9" s="573">
        <v>2</v>
      </c>
      <c r="K9" s="573"/>
      <c r="L9" s="573">
        <v>83</v>
      </c>
      <c r="M9" s="573"/>
      <c r="N9" s="573">
        <v>77</v>
      </c>
      <c r="O9" s="573"/>
      <c r="P9" s="573">
        <v>89</v>
      </c>
      <c r="Q9" s="573"/>
      <c r="R9" s="573">
        <v>4</v>
      </c>
      <c r="S9" s="573"/>
      <c r="T9" s="573">
        <v>4</v>
      </c>
      <c r="U9" s="573"/>
      <c r="V9" s="573">
        <v>4</v>
      </c>
      <c r="W9" s="573"/>
      <c r="X9" s="573">
        <v>0</v>
      </c>
      <c r="Y9" s="573"/>
      <c r="Z9" s="573">
        <v>2</v>
      </c>
      <c r="AA9" s="573"/>
      <c r="AB9" s="573">
        <v>0</v>
      </c>
      <c r="AC9" s="573"/>
      <c r="AD9" s="573">
        <v>35</v>
      </c>
      <c r="AE9" s="573"/>
      <c r="AF9" s="573">
        <v>37</v>
      </c>
      <c r="AG9" s="573"/>
      <c r="AH9" s="782">
        <f t="shared" si="0"/>
        <v>507</v>
      </c>
      <c r="AI9" s="782"/>
      <c r="AJ9" s="483" t="s">
        <v>1220</v>
      </c>
    </row>
    <row r="10" spans="1:37" s="307" customFormat="1" ht="45" customHeight="1">
      <c r="A10" s="482" t="s">
        <v>628</v>
      </c>
      <c r="B10" s="574">
        <v>66</v>
      </c>
      <c r="C10" s="574"/>
      <c r="D10" s="574">
        <v>69</v>
      </c>
      <c r="E10" s="574"/>
      <c r="F10" s="574">
        <v>0</v>
      </c>
      <c r="G10" s="574"/>
      <c r="H10" s="574">
        <v>0</v>
      </c>
      <c r="I10" s="574"/>
      <c r="J10" s="574">
        <v>0</v>
      </c>
      <c r="K10" s="574"/>
      <c r="L10" s="574">
        <v>26</v>
      </c>
      <c r="M10" s="574"/>
      <c r="N10" s="574">
        <v>36</v>
      </c>
      <c r="O10" s="574"/>
      <c r="P10" s="574">
        <v>111</v>
      </c>
      <c r="Q10" s="574"/>
      <c r="R10" s="574">
        <v>0</v>
      </c>
      <c r="S10" s="574"/>
      <c r="T10" s="574">
        <v>0</v>
      </c>
      <c r="U10" s="574"/>
      <c r="V10" s="574">
        <v>0</v>
      </c>
      <c r="W10" s="574"/>
      <c r="X10" s="574">
        <v>0</v>
      </c>
      <c r="Y10" s="574"/>
      <c r="Z10" s="574">
        <v>0</v>
      </c>
      <c r="AA10" s="574"/>
      <c r="AB10" s="574">
        <v>20</v>
      </c>
      <c r="AC10" s="574"/>
      <c r="AD10" s="574">
        <v>19</v>
      </c>
      <c r="AE10" s="574"/>
      <c r="AF10" s="574">
        <v>49</v>
      </c>
      <c r="AG10" s="574"/>
      <c r="AH10" s="782">
        <f t="shared" si="0"/>
        <v>396</v>
      </c>
      <c r="AI10" s="782"/>
      <c r="AJ10" s="483" t="s">
        <v>645</v>
      </c>
    </row>
    <row r="11" spans="1:37" s="307" customFormat="1" ht="45" customHeight="1">
      <c r="A11" s="482" t="s">
        <v>311</v>
      </c>
      <c r="B11" s="573">
        <v>467</v>
      </c>
      <c r="C11" s="573"/>
      <c r="D11" s="573">
        <v>407</v>
      </c>
      <c r="E11" s="573"/>
      <c r="F11" s="573">
        <v>66</v>
      </c>
      <c r="G11" s="573"/>
      <c r="H11" s="573">
        <v>28</v>
      </c>
      <c r="I11" s="573"/>
      <c r="J11" s="573">
        <v>2</v>
      </c>
      <c r="K11" s="573"/>
      <c r="L11" s="573">
        <v>141</v>
      </c>
      <c r="M11" s="573"/>
      <c r="N11" s="573">
        <v>150</v>
      </c>
      <c r="O11" s="573"/>
      <c r="P11" s="573">
        <v>339</v>
      </c>
      <c r="Q11" s="573"/>
      <c r="R11" s="573">
        <v>56</v>
      </c>
      <c r="S11" s="573"/>
      <c r="T11" s="573">
        <v>51</v>
      </c>
      <c r="U11" s="573"/>
      <c r="V11" s="573">
        <v>16</v>
      </c>
      <c r="W11" s="573"/>
      <c r="X11" s="573">
        <v>3</v>
      </c>
      <c r="Y11" s="573"/>
      <c r="Z11" s="573">
        <v>25</v>
      </c>
      <c r="AA11" s="573"/>
      <c r="AB11" s="573">
        <v>45</v>
      </c>
      <c r="AC11" s="573"/>
      <c r="AD11" s="573">
        <v>77</v>
      </c>
      <c r="AE11" s="573"/>
      <c r="AF11" s="573">
        <v>499</v>
      </c>
      <c r="AG11" s="573"/>
      <c r="AH11" s="782">
        <f t="shared" si="0"/>
        <v>2372</v>
      </c>
      <c r="AI11" s="782"/>
      <c r="AJ11" s="483" t="s">
        <v>646</v>
      </c>
    </row>
    <row r="12" spans="1:37" s="269" customFormat="1" ht="45" customHeight="1">
      <c r="A12" s="273" t="s">
        <v>598</v>
      </c>
      <c r="B12" s="781">
        <f>SUM(B5:C11)</f>
        <v>3418</v>
      </c>
      <c r="C12" s="781"/>
      <c r="D12" s="781">
        <f>SUM(D5:E11)</f>
        <v>2581</v>
      </c>
      <c r="E12" s="781"/>
      <c r="F12" s="781">
        <f>SUM(F5:G11)</f>
        <v>214</v>
      </c>
      <c r="G12" s="781"/>
      <c r="H12" s="781">
        <f>SUM(H5:I11)</f>
        <v>122</v>
      </c>
      <c r="I12" s="781"/>
      <c r="J12" s="781">
        <f>SUM(J5:K11)</f>
        <v>7</v>
      </c>
      <c r="K12" s="781"/>
      <c r="L12" s="781">
        <f>SUM(L5:M11)</f>
        <v>1611</v>
      </c>
      <c r="M12" s="781"/>
      <c r="N12" s="781">
        <f>SUM(N5:O11)</f>
        <v>1644</v>
      </c>
      <c r="O12" s="781"/>
      <c r="P12" s="781">
        <f>SUM(P5:Q11)</f>
        <v>2884</v>
      </c>
      <c r="Q12" s="781"/>
      <c r="R12" s="781">
        <f>SUM(R5:S11)</f>
        <v>85</v>
      </c>
      <c r="S12" s="781"/>
      <c r="T12" s="781">
        <f>SUM(T5:U11)</f>
        <v>64</v>
      </c>
      <c r="U12" s="781"/>
      <c r="V12" s="781">
        <f>SUM(V5:W11)</f>
        <v>47</v>
      </c>
      <c r="W12" s="781"/>
      <c r="X12" s="781">
        <f>SUM(X5:Y11)</f>
        <v>3</v>
      </c>
      <c r="Y12" s="781"/>
      <c r="Z12" s="781">
        <f>SUM(Z5:AA11)</f>
        <v>37</v>
      </c>
      <c r="AA12" s="781"/>
      <c r="AB12" s="781">
        <f>SUM(AB5:AC11)</f>
        <v>266</v>
      </c>
      <c r="AC12" s="781"/>
      <c r="AD12" s="781">
        <f>SUM(AD5:AE11)</f>
        <v>524</v>
      </c>
      <c r="AE12" s="781"/>
      <c r="AF12" s="781">
        <f>SUM(AF5:AG11)</f>
        <v>1063</v>
      </c>
      <c r="AG12" s="781"/>
      <c r="AH12" s="783">
        <f>SUM(AH5:AI11)</f>
        <v>14570</v>
      </c>
      <c r="AI12" s="783"/>
      <c r="AJ12" s="274" t="s">
        <v>599</v>
      </c>
    </row>
    <row r="13" spans="1:37" ht="31.5" customHeight="1">
      <c r="A13" s="336"/>
      <c r="AJ13" s="337"/>
    </row>
    <row r="14" spans="1:37" ht="18.75" customHeight="1">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row>
    <row r="15" spans="1:37" ht="15.75" customHeight="1"/>
  </sheetData>
  <mergeCells count="140">
    <mergeCell ref="A3:T3"/>
    <mergeCell ref="U3:AJ3"/>
    <mergeCell ref="N6:O6"/>
    <mergeCell ref="P6:Q6"/>
    <mergeCell ref="AD6:AE6"/>
    <mergeCell ref="AH5:AI5"/>
    <mergeCell ref="V5:W5"/>
    <mergeCell ref="X5:Y5"/>
    <mergeCell ref="B5:C5"/>
    <mergeCell ref="D5:E5"/>
    <mergeCell ref="F5:G5"/>
    <mergeCell ref="H5:I5"/>
    <mergeCell ref="R5:S5"/>
    <mergeCell ref="T5:U5"/>
    <mergeCell ref="J5:K5"/>
    <mergeCell ref="L5:M5"/>
    <mergeCell ref="N5:O5"/>
    <mergeCell ref="P5:Q5"/>
    <mergeCell ref="Z5:AA5"/>
    <mergeCell ref="AB5:AC5"/>
    <mergeCell ref="AD5:AE5"/>
    <mergeCell ref="F6:G6"/>
    <mergeCell ref="H6:I6"/>
    <mergeCell ref="J6:K6"/>
    <mergeCell ref="L6:M6"/>
    <mergeCell ref="R6:S6"/>
    <mergeCell ref="T6:U6"/>
    <mergeCell ref="V6:W6"/>
    <mergeCell ref="X6:Y6"/>
    <mergeCell ref="Z6:AA6"/>
    <mergeCell ref="AD8:AE8"/>
    <mergeCell ref="AF6:AG6"/>
    <mergeCell ref="AF5:AG5"/>
    <mergeCell ref="AH7:AI7"/>
    <mergeCell ref="X7:Y7"/>
    <mergeCell ref="Z7:AA7"/>
    <mergeCell ref="AB7:AC7"/>
    <mergeCell ref="AD7:AE7"/>
    <mergeCell ref="AF7:AG7"/>
    <mergeCell ref="AF8:AG8"/>
    <mergeCell ref="AH8:AI8"/>
    <mergeCell ref="AB6:AC6"/>
    <mergeCell ref="B7:C7"/>
    <mergeCell ref="D7:E7"/>
    <mergeCell ref="F7:G7"/>
    <mergeCell ref="H7:I7"/>
    <mergeCell ref="J7:K7"/>
    <mergeCell ref="L7:M7"/>
    <mergeCell ref="N7:O7"/>
    <mergeCell ref="P7:Q7"/>
    <mergeCell ref="V7:W7"/>
    <mergeCell ref="T7:U7"/>
    <mergeCell ref="R7:S7"/>
    <mergeCell ref="J8:K8"/>
    <mergeCell ref="AH6:AI6"/>
    <mergeCell ref="B6:C6"/>
    <mergeCell ref="D6:E6"/>
    <mergeCell ref="AD9:AE9"/>
    <mergeCell ref="AF9:AG9"/>
    <mergeCell ref="AH9:AI9"/>
    <mergeCell ref="B9:C9"/>
    <mergeCell ref="D9:E9"/>
    <mergeCell ref="F9:G9"/>
    <mergeCell ref="H9:I9"/>
    <mergeCell ref="J9:K9"/>
    <mergeCell ref="L9:M9"/>
    <mergeCell ref="R9:S9"/>
    <mergeCell ref="L8:M8"/>
    <mergeCell ref="T9:U9"/>
    <mergeCell ref="V9:W9"/>
    <mergeCell ref="X9:Y9"/>
    <mergeCell ref="Z9:AA9"/>
    <mergeCell ref="AB9:AC9"/>
    <mergeCell ref="B8:C8"/>
    <mergeCell ref="D8:E8"/>
    <mergeCell ref="F8:G8"/>
    <mergeCell ref="H8:I8"/>
    <mergeCell ref="N9:O9"/>
    <mergeCell ref="P9:Q9"/>
    <mergeCell ref="T8:U8"/>
    <mergeCell ref="V8:W8"/>
    <mergeCell ref="N8:O8"/>
    <mergeCell ref="P8:Q8"/>
    <mergeCell ref="Z8:AA8"/>
    <mergeCell ref="AB8:AC8"/>
    <mergeCell ref="X8:Y8"/>
    <mergeCell ref="R8:S8"/>
    <mergeCell ref="AH10:AI10"/>
    <mergeCell ref="B10:C10"/>
    <mergeCell ref="D10:E10"/>
    <mergeCell ref="F10:G10"/>
    <mergeCell ref="H10:I10"/>
    <mergeCell ref="J10:K10"/>
    <mergeCell ref="L10:M10"/>
    <mergeCell ref="N10:O10"/>
    <mergeCell ref="P10:Q10"/>
    <mergeCell ref="V10:W10"/>
    <mergeCell ref="X10:Y10"/>
    <mergeCell ref="Z10:AA10"/>
    <mergeCell ref="AB10:AC10"/>
    <mergeCell ref="AD10:AE10"/>
    <mergeCell ref="AF10:AG10"/>
    <mergeCell ref="R10:S10"/>
    <mergeCell ref="T10:U10"/>
    <mergeCell ref="T12:U12"/>
    <mergeCell ref="V12:W12"/>
    <mergeCell ref="X12:Y12"/>
    <mergeCell ref="Z12:AA12"/>
    <mergeCell ref="AB12:AC12"/>
    <mergeCell ref="AF11:AG11"/>
    <mergeCell ref="AH11:AI11"/>
    <mergeCell ref="X11:Y11"/>
    <mergeCell ref="AD12:AE12"/>
    <mergeCell ref="AF12:AG12"/>
    <mergeCell ref="AH12:AI12"/>
    <mergeCell ref="AB11:AC11"/>
    <mergeCell ref="A1:AJ1"/>
    <mergeCell ref="A2:AJ2"/>
    <mergeCell ref="B12:C12"/>
    <mergeCell ref="D12:E12"/>
    <mergeCell ref="Z11:AA11"/>
    <mergeCell ref="B11:C11"/>
    <mergeCell ref="D11:E11"/>
    <mergeCell ref="F11:G11"/>
    <mergeCell ref="H11:I11"/>
    <mergeCell ref="N12:O12"/>
    <mergeCell ref="P12:Q12"/>
    <mergeCell ref="R11:S11"/>
    <mergeCell ref="T11:U11"/>
    <mergeCell ref="V11:W11"/>
    <mergeCell ref="F12:G12"/>
    <mergeCell ref="H12:I12"/>
    <mergeCell ref="J12:K12"/>
    <mergeCell ref="L12:M12"/>
    <mergeCell ref="R12:S12"/>
    <mergeCell ref="J11:K11"/>
    <mergeCell ref="L11:M11"/>
    <mergeCell ref="N11:O11"/>
    <mergeCell ref="P11:Q11"/>
    <mergeCell ref="AD11:AE11"/>
  </mergeCells>
  <printOptions horizontalCentered="1" verticalCentered="1"/>
  <pageMargins left="0.59055118110236227" right="0.78740157480314965" top="0.9055118110236221" bottom="0.9055118110236221" header="0.51181102362204722" footer="0.51181102362204722"/>
  <pageSetup paperSize="9" scale="4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AB120"/>
  <sheetViews>
    <sheetView rightToLeft="1" topLeftCell="A116" zoomScaleNormal="100" workbookViewId="0">
      <selection activeCell="A92" sqref="A92:P92"/>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17" ht="50.25" customHeight="1">
      <c r="A1" s="767" t="s">
        <v>1202</v>
      </c>
      <c r="B1" s="768"/>
      <c r="C1" s="768"/>
      <c r="D1" s="768"/>
      <c r="E1" s="768"/>
      <c r="F1" s="768"/>
      <c r="G1" s="768"/>
      <c r="H1" s="768"/>
      <c r="I1" s="768"/>
      <c r="J1" s="768"/>
      <c r="K1" s="768"/>
      <c r="L1" s="768"/>
      <c r="M1" s="768"/>
      <c r="N1" s="768"/>
      <c r="O1" s="768"/>
      <c r="P1" s="769"/>
    </row>
    <row r="2" spans="1:17" ht="47.25" customHeight="1">
      <c r="A2" s="628" t="s">
        <v>1203</v>
      </c>
      <c r="B2" s="629"/>
      <c r="C2" s="629"/>
      <c r="D2" s="629"/>
      <c r="E2" s="629"/>
      <c r="F2" s="629"/>
      <c r="G2" s="629"/>
      <c r="H2" s="629"/>
      <c r="I2" s="629"/>
      <c r="J2" s="629"/>
      <c r="K2" s="629"/>
      <c r="L2" s="629"/>
      <c r="M2" s="629"/>
      <c r="N2" s="629"/>
      <c r="O2" s="629"/>
      <c r="P2" s="630"/>
    </row>
    <row r="3" spans="1:17" ht="21" customHeight="1">
      <c r="A3" s="778" t="s">
        <v>1563</v>
      </c>
      <c r="B3" s="569"/>
      <c r="C3" s="569"/>
      <c r="D3" s="569"/>
      <c r="E3" s="569"/>
      <c r="F3" s="569"/>
      <c r="G3" s="595"/>
      <c r="H3" s="631" t="s">
        <v>1564</v>
      </c>
      <c r="I3" s="631"/>
      <c r="J3" s="631"/>
      <c r="K3" s="631"/>
      <c r="L3" s="631"/>
      <c r="M3" s="631"/>
      <c r="N3" s="631"/>
      <c r="O3" s="631"/>
      <c r="P3" s="730"/>
    </row>
    <row r="4" spans="1:17" ht="39" customHeight="1">
      <c r="A4" s="770" t="s">
        <v>71</v>
      </c>
      <c r="B4" s="770" t="s">
        <v>677</v>
      </c>
      <c r="C4" s="784" t="s">
        <v>1170</v>
      </c>
      <c r="D4" s="784"/>
      <c r="E4" s="784"/>
      <c r="F4" s="784" t="s">
        <v>320</v>
      </c>
      <c r="G4" s="784"/>
      <c r="H4" s="784"/>
      <c r="I4" s="784" t="s">
        <v>319</v>
      </c>
      <c r="J4" s="784"/>
      <c r="K4" s="784"/>
      <c r="L4" s="784" t="s">
        <v>580</v>
      </c>
      <c r="M4" s="784"/>
      <c r="N4" s="784"/>
      <c r="O4" s="773" t="s">
        <v>678</v>
      </c>
      <c r="P4" s="773" t="s">
        <v>69</v>
      </c>
      <c r="Q4" s="175"/>
    </row>
    <row r="5" spans="1:17" ht="39" customHeight="1">
      <c r="A5" s="771"/>
      <c r="B5" s="771"/>
      <c r="C5" s="784" t="s">
        <v>640</v>
      </c>
      <c r="D5" s="784"/>
      <c r="E5" s="784"/>
      <c r="F5" s="784" t="s">
        <v>641</v>
      </c>
      <c r="G5" s="784"/>
      <c r="H5" s="784"/>
      <c r="I5" s="784" t="s">
        <v>642</v>
      </c>
      <c r="J5" s="784"/>
      <c r="K5" s="784"/>
      <c r="L5" s="784" t="s">
        <v>644</v>
      </c>
      <c r="M5" s="784"/>
      <c r="N5" s="784"/>
      <c r="O5" s="773"/>
      <c r="P5" s="773"/>
      <c r="Q5" s="175"/>
    </row>
    <row r="6" spans="1:17" ht="39" customHeight="1">
      <c r="A6" s="771"/>
      <c r="B6" s="771"/>
      <c r="C6" s="95" t="s">
        <v>188</v>
      </c>
      <c r="D6" s="95" t="s">
        <v>189</v>
      </c>
      <c r="E6" s="95" t="s">
        <v>9</v>
      </c>
      <c r="F6" s="95" t="s">
        <v>188</v>
      </c>
      <c r="G6" s="95" t="s">
        <v>189</v>
      </c>
      <c r="H6" s="95" t="s">
        <v>9</v>
      </c>
      <c r="I6" s="95" t="s">
        <v>188</v>
      </c>
      <c r="J6" s="95" t="s">
        <v>189</v>
      </c>
      <c r="K6" s="95" t="s">
        <v>9</v>
      </c>
      <c r="L6" s="95" t="s">
        <v>188</v>
      </c>
      <c r="M6" s="95" t="s">
        <v>189</v>
      </c>
      <c r="N6" s="95" t="s">
        <v>9</v>
      </c>
      <c r="O6" s="773"/>
      <c r="P6" s="773"/>
      <c r="Q6" s="175"/>
    </row>
    <row r="7" spans="1:17" ht="39" customHeight="1">
      <c r="A7" s="772"/>
      <c r="B7" s="772"/>
      <c r="C7" s="95" t="s">
        <v>186</v>
      </c>
      <c r="D7" s="95" t="s">
        <v>187</v>
      </c>
      <c r="E7" s="95" t="s">
        <v>8</v>
      </c>
      <c r="F7" s="95" t="s">
        <v>186</v>
      </c>
      <c r="G7" s="95" t="s">
        <v>187</v>
      </c>
      <c r="H7" s="95" t="s">
        <v>8</v>
      </c>
      <c r="I7" s="95" t="s">
        <v>186</v>
      </c>
      <c r="J7" s="95" t="s">
        <v>187</v>
      </c>
      <c r="K7" s="95" t="s">
        <v>8</v>
      </c>
      <c r="L7" s="95" t="s">
        <v>186</v>
      </c>
      <c r="M7" s="95" t="s">
        <v>187</v>
      </c>
      <c r="N7" s="95" t="s">
        <v>8</v>
      </c>
      <c r="O7" s="773"/>
      <c r="P7" s="773"/>
      <c r="Q7" s="175"/>
    </row>
    <row r="8" spans="1:17" s="94" customFormat="1" ht="39" customHeight="1">
      <c r="A8" s="774" t="s">
        <v>586</v>
      </c>
      <c r="B8" s="95" t="s">
        <v>383</v>
      </c>
      <c r="C8" s="453">
        <v>2408</v>
      </c>
      <c r="D8" s="453">
        <v>2790</v>
      </c>
      <c r="E8" s="453">
        <f>C8+D8</f>
        <v>5198</v>
      </c>
      <c r="F8" s="453">
        <v>1917</v>
      </c>
      <c r="G8" s="453">
        <v>1003</v>
      </c>
      <c r="H8" s="453">
        <f>F8+G8</f>
        <v>2920</v>
      </c>
      <c r="I8" s="453">
        <v>478</v>
      </c>
      <c r="J8" s="453">
        <v>445</v>
      </c>
      <c r="K8" s="453">
        <f>I8+J8</f>
        <v>923</v>
      </c>
      <c r="L8" s="453">
        <v>1048</v>
      </c>
      <c r="M8" s="453">
        <v>496</v>
      </c>
      <c r="N8" s="453">
        <f>L8+M8</f>
        <v>1544</v>
      </c>
      <c r="O8" s="95" t="s">
        <v>601</v>
      </c>
      <c r="P8" s="774" t="s">
        <v>679</v>
      </c>
    </row>
    <row r="9" spans="1:17" s="94" customFormat="1" ht="39" customHeight="1">
      <c r="A9" s="774"/>
      <c r="B9" s="95" t="s">
        <v>382</v>
      </c>
      <c r="C9" s="453">
        <v>1057</v>
      </c>
      <c r="D9" s="453">
        <v>811</v>
      </c>
      <c r="E9" s="453">
        <f>C9+D9</f>
        <v>1868</v>
      </c>
      <c r="F9" s="453">
        <v>1475</v>
      </c>
      <c r="G9" s="453">
        <v>289</v>
      </c>
      <c r="H9" s="453">
        <f>F9+G9</f>
        <v>1764</v>
      </c>
      <c r="I9" s="453">
        <v>189</v>
      </c>
      <c r="J9" s="453">
        <v>170</v>
      </c>
      <c r="K9" s="453">
        <f>I9+J9</f>
        <v>359</v>
      </c>
      <c r="L9" s="453">
        <v>615</v>
      </c>
      <c r="M9" s="453">
        <v>101</v>
      </c>
      <c r="N9" s="453">
        <f>L9+M9</f>
        <v>716</v>
      </c>
      <c r="O9" s="95" t="s">
        <v>602</v>
      </c>
      <c r="P9" s="774"/>
    </row>
    <row r="10" spans="1:17" s="94" customFormat="1" ht="39" customHeight="1">
      <c r="A10" s="774"/>
      <c r="B10" s="95" t="s">
        <v>9</v>
      </c>
      <c r="C10" s="452">
        <f>C8+C9</f>
        <v>3465</v>
      </c>
      <c r="D10" s="452">
        <f t="shared" ref="D10:N10" si="0">D8+D9</f>
        <v>3601</v>
      </c>
      <c r="E10" s="452">
        <f t="shared" si="0"/>
        <v>7066</v>
      </c>
      <c r="F10" s="452">
        <f t="shared" si="0"/>
        <v>3392</v>
      </c>
      <c r="G10" s="452">
        <f t="shared" si="0"/>
        <v>1292</v>
      </c>
      <c r="H10" s="452">
        <f t="shared" si="0"/>
        <v>4684</v>
      </c>
      <c r="I10" s="452">
        <f t="shared" si="0"/>
        <v>667</v>
      </c>
      <c r="J10" s="452">
        <f t="shared" si="0"/>
        <v>615</v>
      </c>
      <c r="K10" s="452">
        <f t="shared" si="0"/>
        <v>1282</v>
      </c>
      <c r="L10" s="452">
        <f t="shared" si="0"/>
        <v>1663</v>
      </c>
      <c r="M10" s="452">
        <f t="shared" si="0"/>
        <v>597</v>
      </c>
      <c r="N10" s="452">
        <f t="shared" si="0"/>
        <v>2260</v>
      </c>
      <c r="O10" s="95" t="s">
        <v>8</v>
      </c>
      <c r="P10" s="774"/>
    </row>
    <row r="11" spans="1:17" s="94" customFormat="1" ht="39" customHeight="1">
      <c r="A11" s="774" t="s">
        <v>587</v>
      </c>
      <c r="B11" s="95" t="s">
        <v>383</v>
      </c>
      <c r="C11" s="453">
        <v>396</v>
      </c>
      <c r="D11" s="453">
        <v>74</v>
      </c>
      <c r="E11" s="453">
        <f>C11+D11</f>
        <v>470</v>
      </c>
      <c r="F11" s="453">
        <v>150</v>
      </c>
      <c r="G11" s="453">
        <v>3</v>
      </c>
      <c r="H11" s="453">
        <f>F11+G11</f>
        <v>153</v>
      </c>
      <c r="I11" s="453">
        <v>83</v>
      </c>
      <c r="J11" s="453">
        <v>20</v>
      </c>
      <c r="K11" s="453">
        <f>I11+J11</f>
        <v>103</v>
      </c>
      <c r="L11" s="453">
        <v>38</v>
      </c>
      <c r="M11" s="453">
        <v>4</v>
      </c>
      <c r="N11" s="453">
        <f>L11+M11</f>
        <v>42</v>
      </c>
      <c r="O11" s="95" t="s">
        <v>601</v>
      </c>
      <c r="P11" s="774" t="s">
        <v>591</v>
      </c>
    </row>
    <row r="12" spans="1:17" s="94" customFormat="1" ht="39" customHeight="1">
      <c r="A12" s="774"/>
      <c r="B12" s="95" t="s">
        <v>382</v>
      </c>
      <c r="C12" s="453">
        <v>387</v>
      </c>
      <c r="D12" s="453">
        <v>30</v>
      </c>
      <c r="E12" s="453">
        <f>C12+D12</f>
        <v>417</v>
      </c>
      <c r="F12" s="453">
        <v>130</v>
      </c>
      <c r="G12" s="453">
        <v>5</v>
      </c>
      <c r="H12" s="453">
        <f>F12+G12</f>
        <v>135</v>
      </c>
      <c r="I12" s="453">
        <v>53</v>
      </c>
      <c r="J12" s="453">
        <v>7</v>
      </c>
      <c r="K12" s="453">
        <f>I12+J12</f>
        <v>60</v>
      </c>
      <c r="L12" s="453">
        <v>36</v>
      </c>
      <c r="M12" s="453">
        <v>1</v>
      </c>
      <c r="N12" s="453">
        <f>L12+M12</f>
        <v>37</v>
      </c>
      <c r="O12" s="95" t="s">
        <v>602</v>
      </c>
      <c r="P12" s="774"/>
    </row>
    <row r="13" spans="1:17" s="94" customFormat="1" ht="39" customHeight="1">
      <c r="A13" s="774"/>
      <c r="B13" s="95" t="s">
        <v>9</v>
      </c>
      <c r="C13" s="452">
        <f>C11+C12</f>
        <v>783</v>
      </c>
      <c r="D13" s="452">
        <f t="shared" ref="D13:N13" si="1">D11+D12</f>
        <v>104</v>
      </c>
      <c r="E13" s="452">
        <f t="shared" si="1"/>
        <v>887</v>
      </c>
      <c r="F13" s="452">
        <f t="shared" si="1"/>
        <v>280</v>
      </c>
      <c r="G13" s="452">
        <f t="shared" si="1"/>
        <v>8</v>
      </c>
      <c r="H13" s="452">
        <f t="shared" si="1"/>
        <v>288</v>
      </c>
      <c r="I13" s="452">
        <f t="shared" si="1"/>
        <v>136</v>
      </c>
      <c r="J13" s="452">
        <f t="shared" si="1"/>
        <v>27</v>
      </c>
      <c r="K13" s="452">
        <f t="shared" si="1"/>
        <v>163</v>
      </c>
      <c r="L13" s="452">
        <f t="shared" si="1"/>
        <v>74</v>
      </c>
      <c r="M13" s="452">
        <f t="shared" si="1"/>
        <v>5</v>
      </c>
      <c r="N13" s="452">
        <f t="shared" si="1"/>
        <v>79</v>
      </c>
      <c r="O13" s="95" t="s">
        <v>8</v>
      </c>
      <c r="P13" s="774"/>
    </row>
    <row r="14" spans="1:17" s="94" customFormat="1" ht="39" customHeight="1">
      <c r="A14" s="774" t="s">
        <v>588</v>
      </c>
      <c r="B14" s="95" t="s">
        <v>383</v>
      </c>
      <c r="C14" s="453">
        <f>C8+C11</f>
        <v>2804</v>
      </c>
      <c r="D14" s="453">
        <f t="shared" ref="D14:N15" si="2">D8+D11</f>
        <v>2864</v>
      </c>
      <c r="E14" s="453">
        <f t="shared" si="2"/>
        <v>5668</v>
      </c>
      <c r="F14" s="453">
        <f t="shared" si="2"/>
        <v>2067</v>
      </c>
      <c r="G14" s="453">
        <f t="shared" si="2"/>
        <v>1006</v>
      </c>
      <c r="H14" s="453">
        <f t="shared" si="2"/>
        <v>3073</v>
      </c>
      <c r="I14" s="453">
        <f t="shared" si="2"/>
        <v>561</v>
      </c>
      <c r="J14" s="453">
        <f t="shared" si="2"/>
        <v>465</v>
      </c>
      <c r="K14" s="453">
        <f t="shared" si="2"/>
        <v>1026</v>
      </c>
      <c r="L14" s="453">
        <f t="shared" si="2"/>
        <v>1086</v>
      </c>
      <c r="M14" s="453">
        <f t="shared" si="2"/>
        <v>500</v>
      </c>
      <c r="N14" s="453">
        <f t="shared" si="2"/>
        <v>1586</v>
      </c>
      <c r="O14" s="95" t="s">
        <v>601</v>
      </c>
      <c r="P14" s="774" t="s">
        <v>680</v>
      </c>
    </row>
    <row r="15" spans="1:17" s="94" customFormat="1" ht="39" customHeight="1">
      <c r="A15" s="774"/>
      <c r="B15" s="95" t="s">
        <v>382</v>
      </c>
      <c r="C15" s="453">
        <f>C9+C12</f>
        <v>1444</v>
      </c>
      <c r="D15" s="453">
        <f t="shared" si="2"/>
        <v>841</v>
      </c>
      <c r="E15" s="453">
        <f t="shared" si="2"/>
        <v>2285</v>
      </c>
      <c r="F15" s="453">
        <f t="shared" si="2"/>
        <v>1605</v>
      </c>
      <c r="G15" s="453">
        <f t="shared" si="2"/>
        <v>294</v>
      </c>
      <c r="H15" s="453">
        <f t="shared" si="2"/>
        <v>1899</v>
      </c>
      <c r="I15" s="453">
        <f t="shared" si="2"/>
        <v>242</v>
      </c>
      <c r="J15" s="453">
        <f t="shared" si="2"/>
        <v>177</v>
      </c>
      <c r="K15" s="453">
        <f t="shared" si="2"/>
        <v>419</v>
      </c>
      <c r="L15" s="453">
        <f t="shared" si="2"/>
        <v>651</v>
      </c>
      <c r="M15" s="453">
        <f t="shared" si="2"/>
        <v>102</v>
      </c>
      <c r="N15" s="453">
        <f t="shared" si="2"/>
        <v>753</v>
      </c>
      <c r="O15" s="95" t="s">
        <v>602</v>
      </c>
      <c r="P15" s="774"/>
    </row>
    <row r="16" spans="1:17" s="94" customFormat="1" ht="39" customHeight="1">
      <c r="A16" s="774"/>
      <c r="B16" s="95" t="s">
        <v>9</v>
      </c>
      <c r="C16" s="452">
        <f>C14+C15</f>
        <v>4248</v>
      </c>
      <c r="D16" s="452">
        <f t="shared" ref="D16:N16" si="3">D14+D15</f>
        <v>3705</v>
      </c>
      <c r="E16" s="452">
        <f t="shared" si="3"/>
        <v>7953</v>
      </c>
      <c r="F16" s="452">
        <f t="shared" si="3"/>
        <v>3672</v>
      </c>
      <c r="G16" s="452">
        <f t="shared" si="3"/>
        <v>1300</v>
      </c>
      <c r="H16" s="452">
        <f t="shared" si="3"/>
        <v>4972</v>
      </c>
      <c r="I16" s="452">
        <f t="shared" si="3"/>
        <v>803</v>
      </c>
      <c r="J16" s="452">
        <f t="shared" si="3"/>
        <v>642</v>
      </c>
      <c r="K16" s="452">
        <f t="shared" si="3"/>
        <v>1445</v>
      </c>
      <c r="L16" s="452">
        <f t="shared" si="3"/>
        <v>1737</v>
      </c>
      <c r="M16" s="452">
        <f t="shared" si="3"/>
        <v>602</v>
      </c>
      <c r="N16" s="452">
        <f t="shared" si="3"/>
        <v>2339</v>
      </c>
      <c r="O16" s="95" t="s">
        <v>8</v>
      </c>
      <c r="P16" s="774"/>
    </row>
    <row r="17" spans="1:16" ht="39" customHeight="1">
      <c r="A17" s="774" t="s">
        <v>671</v>
      </c>
      <c r="B17" s="95" t="s">
        <v>383</v>
      </c>
      <c r="C17" s="453">
        <v>1284</v>
      </c>
      <c r="D17" s="453">
        <v>1069</v>
      </c>
      <c r="E17" s="453">
        <f>C17+D17</f>
        <v>2353</v>
      </c>
      <c r="F17" s="453">
        <v>89</v>
      </c>
      <c r="G17" s="453">
        <v>1057</v>
      </c>
      <c r="H17" s="453">
        <f>F17+G17</f>
        <v>1146</v>
      </c>
      <c r="I17" s="453">
        <v>213</v>
      </c>
      <c r="J17" s="453">
        <v>183</v>
      </c>
      <c r="K17" s="453">
        <f>I17+J17</f>
        <v>396</v>
      </c>
      <c r="L17" s="453">
        <v>511</v>
      </c>
      <c r="M17" s="453">
        <v>535</v>
      </c>
      <c r="N17" s="453">
        <f>L17+M17</f>
        <v>1046</v>
      </c>
      <c r="O17" s="95" t="s">
        <v>601</v>
      </c>
      <c r="P17" s="774" t="s">
        <v>185</v>
      </c>
    </row>
    <row r="18" spans="1:16" ht="39" customHeight="1">
      <c r="A18" s="774"/>
      <c r="B18" s="95" t="s">
        <v>382</v>
      </c>
      <c r="C18" s="453">
        <v>2626</v>
      </c>
      <c r="D18" s="453">
        <v>7871</v>
      </c>
      <c r="E18" s="453">
        <f>C18+D18</f>
        <v>10497</v>
      </c>
      <c r="F18" s="453">
        <v>1547</v>
      </c>
      <c r="G18" s="453">
        <v>5501</v>
      </c>
      <c r="H18" s="453">
        <f>F18+G18</f>
        <v>7048</v>
      </c>
      <c r="I18" s="453">
        <v>455</v>
      </c>
      <c r="J18" s="453">
        <v>1163</v>
      </c>
      <c r="K18" s="453">
        <f>I18+J18</f>
        <v>1618</v>
      </c>
      <c r="L18" s="453">
        <v>2131</v>
      </c>
      <c r="M18" s="453">
        <v>3393</v>
      </c>
      <c r="N18" s="453">
        <f>L18+M18</f>
        <v>5524</v>
      </c>
      <c r="O18" s="95" t="s">
        <v>602</v>
      </c>
      <c r="P18" s="774"/>
    </row>
    <row r="19" spans="1:16" ht="39" customHeight="1">
      <c r="A19" s="774"/>
      <c r="B19" s="95" t="s">
        <v>9</v>
      </c>
      <c r="C19" s="452">
        <f>C17+C18</f>
        <v>3910</v>
      </c>
      <c r="D19" s="452">
        <f t="shared" ref="D19:N19" si="4">D17+D18</f>
        <v>8940</v>
      </c>
      <c r="E19" s="452">
        <f t="shared" si="4"/>
        <v>12850</v>
      </c>
      <c r="F19" s="452">
        <f t="shared" si="4"/>
        <v>1636</v>
      </c>
      <c r="G19" s="452">
        <f t="shared" si="4"/>
        <v>6558</v>
      </c>
      <c r="H19" s="452">
        <f t="shared" si="4"/>
        <v>8194</v>
      </c>
      <c r="I19" s="452">
        <f t="shared" si="4"/>
        <v>668</v>
      </c>
      <c r="J19" s="452">
        <f t="shared" si="4"/>
        <v>1346</v>
      </c>
      <c r="K19" s="452">
        <f t="shared" si="4"/>
        <v>2014</v>
      </c>
      <c r="L19" s="452">
        <f t="shared" si="4"/>
        <v>2642</v>
      </c>
      <c r="M19" s="452">
        <f t="shared" si="4"/>
        <v>3928</v>
      </c>
      <c r="N19" s="452">
        <f t="shared" si="4"/>
        <v>6570</v>
      </c>
      <c r="O19" s="95" t="s">
        <v>8</v>
      </c>
      <c r="P19" s="774"/>
    </row>
    <row r="20" spans="1:16" ht="39" customHeight="1">
      <c r="A20" s="774" t="s">
        <v>672</v>
      </c>
      <c r="B20" s="95" t="s">
        <v>383</v>
      </c>
      <c r="C20" s="453">
        <v>0</v>
      </c>
      <c r="D20" s="453">
        <v>0</v>
      </c>
      <c r="E20" s="453">
        <f>C20+D20</f>
        <v>0</v>
      </c>
      <c r="F20" s="453">
        <v>0</v>
      </c>
      <c r="G20" s="453">
        <v>0</v>
      </c>
      <c r="H20" s="453">
        <f>F20+G20</f>
        <v>0</v>
      </c>
      <c r="I20" s="453">
        <v>0</v>
      </c>
      <c r="J20" s="453">
        <v>0</v>
      </c>
      <c r="K20" s="453">
        <f>I20+J20</f>
        <v>0</v>
      </c>
      <c r="L20" s="453">
        <v>0</v>
      </c>
      <c r="M20" s="453">
        <v>0</v>
      </c>
      <c r="N20" s="453">
        <f>L20+M20</f>
        <v>0</v>
      </c>
      <c r="O20" s="95" t="s">
        <v>601</v>
      </c>
      <c r="P20" s="774" t="s">
        <v>674</v>
      </c>
    </row>
    <row r="21" spans="1:16" ht="39" customHeight="1">
      <c r="A21" s="774"/>
      <c r="B21" s="95" t="s">
        <v>382</v>
      </c>
      <c r="C21" s="453">
        <v>49</v>
      </c>
      <c r="D21" s="453">
        <v>265</v>
      </c>
      <c r="E21" s="453">
        <f>C21+D21</f>
        <v>314</v>
      </c>
      <c r="F21" s="453">
        <v>2</v>
      </c>
      <c r="G21" s="453">
        <v>100</v>
      </c>
      <c r="H21" s="453">
        <f>F21+G21</f>
        <v>102</v>
      </c>
      <c r="I21" s="453">
        <v>3</v>
      </c>
      <c r="J21" s="453">
        <v>40</v>
      </c>
      <c r="K21" s="453">
        <f>I21+J21</f>
        <v>43</v>
      </c>
      <c r="L21" s="453">
        <v>7</v>
      </c>
      <c r="M21" s="453">
        <v>7</v>
      </c>
      <c r="N21" s="453">
        <f>L21+M21</f>
        <v>14</v>
      </c>
      <c r="O21" s="95" t="s">
        <v>602</v>
      </c>
      <c r="P21" s="774"/>
    </row>
    <row r="22" spans="1:16" ht="39" customHeight="1">
      <c r="A22" s="774"/>
      <c r="B22" s="95" t="s">
        <v>9</v>
      </c>
      <c r="C22" s="452">
        <f>C20+C21</f>
        <v>49</v>
      </c>
      <c r="D22" s="452">
        <f t="shared" ref="D22:N22" si="5">D20+D21</f>
        <v>265</v>
      </c>
      <c r="E22" s="452">
        <f t="shared" si="5"/>
        <v>314</v>
      </c>
      <c r="F22" s="452">
        <f t="shared" si="5"/>
        <v>2</v>
      </c>
      <c r="G22" s="452">
        <f t="shared" si="5"/>
        <v>100</v>
      </c>
      <c r="H22" s="452">
        <f t="shared" si="5"/>
        <v>102</v>
      </c>
      <c r="I22" s="452">
        <f t="shared" si="5"/>
        <v>3</v>
      </c>
      <c r="J22" s="452">
        <f t="shared" si="5"/>
        <v>40</v>
      </c>
      <c r="K22" s="452">
        <f t="shared" si="5"/>
        <v>43</v>
      </c>
      <c r="L22" s="452">
        <f t="shared" si="5"/>
        <v>7</v>
      </c>
      <c r="M22" s="452">
        <f t="shared" si="5"/>
        <v>7</v>
      </c>
      <c r="N22" s="452">
        <f t="shared" si="5"/>
        <v>14</v>
      </c>
      <c r="O22" s="95" t="s">
        <v>8</v>
      </c>
      <c r="P22" s="774"/>
    </row>
    <row r="23" spans="1:16" ht="39" customHeight="1">
      <c r="A23" s="774" t="s">
        <v>673</v>
      </c>
      <c r="B23" s="95" t="s">
        <v>383</v>
      </c>
      <c r="C23" s="453">
        <f>C17+C20</f>
        <v>1284</v>
      </c>
      <c r="D23" s="453">
        <f t="shared" ref="D23:N24" si="6">D17+D20</f>
        <v>1069</v>
      </c>
      <c r="E23" s="453">
        <f t="shared" si="6"/>
        <v>2353</v>
      </c>
      <c r="F23" s="453">
        <f t="shared" si="6"/>
        <v>89</v>
      </c>
      <c r="G23" s="453">
        <f t="shared" si="6"/>
        <v>1057</v>
      </c>
      <c r="H23" s="453">
        <f t="shared" si="6"/>
        <v>1146</v>
      </c>
      <c r="I23" s="453">
        <f t="shared" si="6"/>
        <v>213</v>
      </c>
      <c r="J23" s="453">
        <f t="shared" si="6"/>
        <v>183</v>
      </c>
      <c r="K23" s="453">
        <f t="shared" si="6"/>
        <v>396</v>
      </c>
      <c r="L23" s="453">
        <f t="shared" si="6"/>
        <v>511</v>
      </c>
      <c r="M23" s="453">
        <f t="shared" si="6"/>
        <v>535</v>
      </c>
      <c r="N23" s="453">
        <f t="shared" si="6"/>
        <v>1046</v>
      </c>
      <c r="O23" s="95" t="s">
        <v>601</v>
      </c>
      <c r="P23" s="774" t="s">
        <v>675</v>
      </c>
    </row>
    <row r="24" spans="1:16" ht="39" customHeight="1">
      <c r="A24" s="774"/>
      <c r="B24" s="95" t="s">
        <v>382</v>
      </c>
      <c r="C24" s="453">
        <f>C18+C21</f>
        <v>2675</v>
      </c>
      <c r="D24" s="453">
        <f t="shared" si="6"/>
        <v>8136</v>
      </c>
      <c r="E24" s="453">
        <f t="shared" si="6"/>
        <v>10811</v>
      </c>
      <c r="F24" s="453">
        <f t="shared" si="6"/>
        <v>1549</v>
      </c>
      <c r="G24" s="453">
        <f t="shared" si="6"/>
        <v>5601</v>
      </c>
      <c r="H24" s="453">
        <f t="shared" si="6"/>
        <v>7150</v>
      </c>
      <c r="I24" s="453">
        <f t="shared" si="6"/>
        <v>458</v>
      </c>
      <c r="J24" s="453">
        <f t="shared" si="6"/>
        <v>1203</v>
      </c>
      <c r="K24" s="453">
        <f t="shared" si="6"/>
        <v>1661</v>
      </c>
      <c r="L24" s="453">
        <f t="shared" si="6"/>
        <v>2138</v>
      </c>
      <c r="M24" s="453">
        <f t="shared" si="6"/>
        <v>3400</v>
      </c>
      <c r="N24" s="453">
        <f t="shared" si="6"/>
        <v>5538</v>
      </c>
      <c r="O24" s="95" t="s">
        <v>602</v>
      </c>
      <c r="P24" s="774"/>
    </row>
    <row r="25" spans="1:16" ht="39" customHeight="1">
      <c r="A25" s="774"/>
      <c r="B25" s="95" t="s">
        <v>9</v>
      </c>
      <c r="C25" s="452">
        <f>C23+C24</f>
        <v>3959</v>
      </c>
      <c r="D25" s="452">
        <f t="shared" ref="D25:N25" si="7">D23+D24</f>
        <v>9205</v>
      </c>
      <c r="E25" s="452">
        <f t="shared" si="7"/>
        <v>13164</v>
      </c>
      <c r="F25" s="452">
        <f t="shared" si="7"/>
        <v>1638</v>
      </c>
      <c r="G25" s="452">
        <f t="shared" si="7"/>
        <v>6658</v>
      </c>
      <c r="H25" s="452">
        <f t="shared" si="7"/>
        <v>8296</v>
      </c>
      <c r="I25" s="452">
        <f t="shared" si="7"/>
        <v>671</v>
      </c>
      <c r="J25" s="452">
        <f t="shared" si="7"/>
        <v>1386</v>
      </c>
      <c r="K25" s="452">
        <f t="shared" si="7"/>
        <v>2057</v>
      </c>
      <c r="L25" s="452">
        <f t="shared" si="7"/>
        <v>2649</v>
      </c>
      <c r="M25" s="452">
        <f t="shared" si="7"/>
        <v>3935</v>
      </c>
      <c r="N25" s="452">
        <f t="shared" si="7"/>
        <v>6584</v>
      </c>
      <c r="O25" s="95" t="s">
        <v>8</v>
      </c>
      <c r="P25" s="774"/>
    </row>
    <row r="26" spans="1:16" ht="39" customHeight="1">
      <c r="A26" s="774" t="s">
        <v>589</v>
      </c>
      <c r="B26" s="95" t="s">
        <v>383</v>
      </c>
      <c r="C26" s="453">
        <v>569</v>
      </c>
      <c r="D26" s="453">
        <v>70</v>
      </c>
      <c r="E26" s="453">
        <f>C26+D26</f>
        <v>639</v>
      </c>
      <c r="F26" s="453">
        <v>279</v>
      </c>
      <c r="G26" s="453">
        <v>33</v>
      </c>
      <c r="H26" s="453">
        <f>F26+G26</f>
        <v>312</v>
      </c>
      <c r="I26" s="453">
        <v>66</v>
      </c>
      <c r="J26" s="453">
        <v>2</v>
      </c>
      <c r="K26" s="453">
        <f>I26+J26</f>
        <v>68</v>
      </c>
      <c r="L26" s="453">
        <v>256</v>
      </c>
      <c r="M26" s="453">
        <v>62</v>
      </c>
      <c r="N26" s="453">
        <f>L26+M26</f>
        <v>318</v>
      </c>
      <c r="O26" s="95" t="s">
        <v>601</v>
      </c>
      <c r="P26" s="774" t="s">
        <v>681</v>
      </c>
    </row>
    <row r="27" spans="1:16" ht="39" customHeight="1">
      <c r="A27" s="774"/>
      <c r="B27" s="95" t="s">
        <v>382</v>
      </c>
      <c r="C27" s="453">
        <v>494</v>
      </c>
      <c r="D27" s="453">
        <v>58</v>
      </c>
      <c r="E27" s="453">
        <f>C27+D27</f>
        <v>552</v>
      </c>
      <c r="F27" s="453">
        <v>375</v>
      </c>
      <c r="G27" s="453">
        <v>18</v>
      </c>
      <c r="H27" s="453">
        <f>F27+G27</f>
        <v>393</v>
      </c>
      <c r="I27" s="453">
        <v>84</v>
      </c>
      <c r="J27" s="453">
        <v>3</v>
      </c>
      <c r="K27" s="453">
        <f>I27+J27</f>
        <v>87</v>
      </c>
      <c r="L27" s="453">
        <v>228</v>
      </c>
      <c r="M27" s="453">
        <v>104</v>
      </c>
      <c r="N27" s="453">
        <f>L27+M27</f>
        <v>332</v>
      </c>
      <c r="O27" s="95" t="s">
        <v>602</v>
      </c>
      <c r="P27" s="774"/>
    </row>
    <row r="28" spans="1:16" ht="39" customHeight="1">
      <c r="A28" s="774"/>
      <c r="B28" s="95" t="s">
        <v>9</v>
      </c>
      <c r="C28" s="452">
        <f>C26+C27</f>
        <v>1063</v>
      </c>
      <c r="D28" s="452">
        <f t="shared" ref="D28:N28" si="8">D26+D27</f>
        <v>128</v>
      </c>
      <c r="E28" s="452">
        <f t="shared" si="8"/>
        <v>1191</v>
      </c>
      <c r="F28" s="452">
        <f t="shared" si="8"/>
        <v>654</v>
      </c>
      <c r="G28" s="452">
        <f t="shared" si="8"/>
        <v>51</v>
      </c>
      <c r="H28" s="452">
        <f t="shared" si="8"/>
        <v>705</v>
      </c>
      <c r="I28" s="452">
        <f t="shared" si="8"/>
        <v>150</v>
      </c>
      <c r="J28" s="452">
        <f t="shared" si="8"/>
        <v>5</v>
      </c>
      <c r="K28" s="452">
        <f t="shared" si="8"/>
        <v>155</v>
      </c>
      <c r="L28" s="452">
        <f t="shared" si="8"/>
        <v>484</v>
      </c>
      <c r="M28" s="452">
        <f t="shared" si="8"/>
        <v>166</v>
      </c>
      <c r="N28" s="452">
        <f t="shared" si="8"/>
        <v>650</v>
      </c>
      <c r="O28" s="95" t="s">
        <v>8</v>
      </c>
      <c r="P28" s="774"/>
    </row>
    <row r="29" spans="1:16" ht="39" customHeight="1">
      <c r="A29" s="774" t="s">
        <v>184</v>
      </c>
      <c r="B29" s="95" t="s">
        <v>383</v>
      </c>
      <c r="C29" s="453">
        <v>6558</v>
      </c>
      <c r="D29" s="453">
        <v>391</v>
      </c>
      <c r="E29" s="453">
        <f>C29+D29</f>
        <v>6949</v>
      </c>
      <c r="F29" s="453">
        <v>2254</v>
      </c>
      <c r="G29" s="453">
        <v>370</v>
      </c>
      <c r="H29" s="453">
        <f>F29+G29</f>
        <v>2624</v>
      </c>
      <c r="I29" s="453">
        <v>842</v>
      </c>
      <c r="J29" s="453">
        <v>35</v>
      </c>
      <c r="K29" s="453">
        <f>I29+J29</f>
        <v>877</v>
      </c>
      <c r="L29" s="453">
        <v>1119</v>
      </c>
      <c r="M29" s="453">
        <v>276</v>
      </c>
      <c r="N29" s="453">
        <f>L29+M29</f>
        <v>1395</v>
      </c>
      <c r="O29" s="95" t="s">
        <v>601</v>
      </c>
      <c r="P29" s="774" t="s">
        <v>682</v>
      </c>
    </row>
    <row r="30" spans="1:16" ht="39" customHeight="1">
      <c r="A30" s="774"/>
      <c r="B30" s="95" t="s">
        <v>382</v>
      </c>
      <c r="C30" s="453">
        <v>3264</v>
      </c>
      <c r="D30" s="453">
        <v>734</v>
      </c>
      <c r="E30" s="453">
        <f>C30+D30</f>
        <v>3998</v>
      </c>
      <c r="F30" s="453">
        <v>2039</v>
      </c>
      <c r="G30" s="453">
        <v>1154</v>
      </c>
      <c r="H30" s="453">
        <f>F30+G30</f>
        <v>3193</v>
      </c>
      <c r="I30" s="453">
        <v>447</v>
      </c>
      <c r="J30" s="453">
        <v>73</v>
      </c>
      <c r="K30" s="453">
        <f>I30+J30</f>
        <v>520</v>
      </c>
      <c r="L30" s="453">
        <v>1175</v>
      </c>
      <c r="M30" s="453">
        <v>343</v>
      </c>
      <c r="N30" s="453">
        <f>L30+M30</f>
        <v>1518</v>
      </c>
      <c r="O30" s="95" t="s">
        <v>602</v>
      </c>
      <c r="P30" s="774"/>
    </row>
    <row r="31" spans="1:16" ht="39" customHeight="1">
      <c r="A31" s="774"/>
      <c r="B31" s="95" t="s">
        <v>9</v>
      </c>
      <c r="C31" s="452">
        <f>C29+C30</f>
        <v>9822</v>
      </c>
      <c r="D31" s="452">
        <f t="shared" ref="D31:N31" si="9">D29+D30</f>
        <v>1125</v>
      </c>
      <c r="E31" s="452">
        <f t="shared" si="9"/>
        <v>10947</v>
      </c>
      <c r="F31" s="452">
        <f t="shared" si="9"/>
        <v>4293</v>
      </c>
      <c r="G31" s="452">
        <f t="shared" si="9"/>
        <v>1524</v>
      </c>
      <c r="H31" s="452">
        <f t="shared" si="9"/>
        <v>5817</v>
      </c>
      <c r="I31" s="452">
        <f t="shared" si="9"/>
        <v>1289</v>
      </c>
      <c r="J31" s="452">
        <f t="shared" si="9"/>
        <v>108</v>
      </c>
      <c r="K31" s="452">
        <f t="shared" si="9"/>
        <v>1397</v>
      </c>
      <c r="L31" s="452">
        <f t="shared" si="9"/>
        <v>2294</v>
      </c>
      <c r="M31" s="452">
        <f t="shared" si="9"/>
        <v>619</v>
      </c>
      <c r="N31" s="452">
        <f t="shared" si="9"/>
        <v>2913</v>
      </c>
      <c r="O31" s="95" t="s">
        <v>8</v>
      </c>
      <c r="P31" s="774"/>
    </row>
    <row r="32" spans="1:16" ht="24" customHeight="1">
      <c r="A32" s="785"/>
      <c r="B32" s="786"/>
      <c r="C32" s="786"/>
      <c r="D32" s="786"/>
      <c r="E32" s="786"/>
      <c r="F32" s="786"/>
      <c r="G32" s="787"/>
      <c r="H32" s="734"/>
      <c r="I32" s="734"/>
      <c r="J32" s="734"/>
      <c r="K32" s="734"/>
      <c r="L32" s="734"/>
      <c r="M32" s="734"/>
      <c r="N32" s="734"/>
      <c r="O32" s="734"/>
      <c r="P32" s="735"/>
    </row>
    <row r="33" spans="1:17" ht="39" customHeight="1">
      <c r="A33" s="778" t="s">
        <v>1563</v>
      </c>
      <c r="B33" s="569"/>
      <c r="C33" s="569"/>
      <c r="D33" s="569"/>
      <c r="E33" s="569"/>
      <c r="F33" s="569"/>
      <c r="G33" s="595"/>
      <c r="H33" s="631" t="s">
        <v>1564</v>
      </c>
      <c r="I33" s="631"/>
      <c r="J33" s="631"/>
      <c r="K33" s="631"/>
      <c r="L33" s="631"/>
      <c r="M33" s="631"/>
      <c r="N33" s="631"/>
      <c r="O33" s="631"/>
      <c r="P33" s="730"/>
    </row>
    <row r="34" spans="1:17" ht="39" customHeight="1">
      <c r="A34" s="770" t="s">
        <v>71</v>
      </c>
      <c r="B34" s="770" t="s">
        <v>677</v>
      </c>
      <c r="C34" s="784" t="s">
        <v>1222</v>
      </c>
      <c r="D34" s="784"/>
      <c r="E34" s="784"/>
      <c r="F34" s="784" t="s">
        <v>653</v>
      </c>
      <c r="G34" s="784"/>
      <c r="H34" s="784"/>
      <c r="I34" s="784" t="s">
        <v>1161</v>
      </c>
      <c r="J34" s="784"/>
      <c r="K34" s="784"/>
      <c r="L34" s="784" t="s">
        <v>530</v>
      </c>
      <c r="M34" s="784"/>
      <c r="N34" s="784"/>
      <c r="O34" s="773" t="s">
        <v>678</v>
      </c>
      <c r="P34" s="773" t="s">
        <v>69</v>
      </c>
      <c r="Q34" s="175"/>
    </row>
    <row r="35" spans="1:17" ht="39" customHeight="1">
      <c r="A35" s="771"/>
      <c r="B35" s="771"/>
      <c r="C35" s="784" t="s">
        <v>1220</v>
      </c>
      <c r="D35" s="784"/>
      <c r="E35" s="784"/>
      <c r="F35" s="784" t="s">
        <v>645</v>
      </c>
      <c r="G35" s="784"/>
      <c r="H35" s="784"/>
      <c r="I35" s="784" t="s">
        <v>1162</v>
      </c>
      <c r="J35" s="784"/>
      <c r="K35" s="784"/>
      <c r="L35" s="788" t="s">
        <v>647</v>
      </c>
      <c r="M35" s="788"/>
      <c r="N35" s="788"/>
      <c r="O35" s="773"/>
      <c r="P35" s="773"/>
      <c r="Q35" s="175"/>
    </row>
    <row r="36" spans="1:17" ht="39" customHeight="1">
      <c r="A36" s="771"/>
      <c r="B36" s="771"/>
      <c r="C36" s="95" t="s">
        <v>188</v>
      </c>
      <c r="D36" s="95" t="s">
        <v>189</v>
      </c>
      <c r="E36" s="95" t="s">
        <v>9</v>
      </c>
      <c r="F36" s="95" t="s">
        <v>188</v>
      </c>
      <c r="G36" s="95" t="s">
        <v>189</v>
      </c>
      <c r="H36" s="95" t="s">
        <v>9</v>
      </c>
      <c r="I36" s="95" t="s">
        <v>188</v>
      </c>
      <c r="J36" s="95" t="s">
        <v>189</v>
      </c>
      <c r="K36" s="95" t="s">
        <v>9</v>
      </c>
      <c r="L36" s="95" t="s">
        <v>188</v>
      </c>
      <c r="M36" s="95" t="s">
        <v>189</v>
      </c>
      <c r="N36" s="95" t="s">
        <v>9</v>
      </c>
      <c r="O36" s="773"/>
      <c r="P36" s="773"/>
      <c r="Q36" s="175"/>
    </row>
    <row r="37" spans="1:17" ht="39" customHeight="1">
      <c r="A37" s="772"/>
      <c r="B37" s="772"/>
      <c r="C37" s="95" t="s">
        <v>186</v>
      </c>
      <c r="D37" s="95" t="s">
        <v>187</v>
      </c>
      <c r="E37" s="95" t="s">
        <v>8</v>
      </c>
      <c r="F37" s="95" t="s">
        <v>186</v>
      </c>
      <c r="G37" s="95" t="s">
        <v>187</v>
      </c>
      <c r="H37" s="95" t="s">
        <v>8</v>
      </c>
      <c r="I37" s="95" t="s">
        <v>186</v>
      </c>
      <c r="J37" s="95" t="s">
        <v>187</v>
      </c>
      <c r="K37" s="95" t="s">
        <v>8</v>
      </c>
      <c r="L37" s="95" t="s">
        <v>186</v>
      </c>
      <c r="M37" s="95" t="s">
        <v>187</v>
      </c>
      <c r="N37" s="95" t="s">
        <v>8</v>
      </c>
      <c r="O37" s="773"/>
      <c r="P37" s="773"/>
      <c r="Q37" s="175"/>
    </row>
    <row r="38" spans="1:17" s="94" customFormat="1" ht="39" customHeight="1">
      <c r="A38" s="774" t="s">
        <v>586</v>
      </c>
      <c r="B38" s="95" t="s">
        <v>383</v>
      </c>
      <c r="C38" s="453">
        <v>95</v>
      </c>
      <c r="D38" s="453">
        <v>211</v>
      </c>
      <c r="E38" s="453">
        <f>C38+D38</f>
        <v>306</v>
      </c>
      <c r="F38" s="453">
        <v>295</v>
      </c>
      <c r="G38" s="453">
        <v>277</v>
      </c>
      <c r="H38" s="453">
        <f>F38+G38</f>
        <v>572</v>
      </c>
      <c r="I38" s="453">
        <v>2</v>
      </c>
      <c r="J38" s="453">
        <v>0</v>
      </c>
      <c r="K38" s="453">
        <f>I38+J38</f>
        <v>2</v>
      </c>
      <c r="L38" s="453">
        <v>16</v>
      </c>
      <c r="M38" s="453">
        <v>67</v>
      </c>
      <c r="N38" s="453">
        <f>L38+M38</f>
        <v>83</v>
      </c>
      <c r="O38" s="95" t="s">
        <v>601</v>
      </c>
      <c r="P38" s="774" t="s">
        <v>679</v>
      </c>
    </row>
    <row r="39" spans="1:17" s="94" customFormat="1" ht="39" customHeight="1">
      <c r="A39" s="774"/>
      <c r="B39" s="95" t="s">
        <v>382</v>
      </c>
      <c r="C39" s="453">
        <v>57</v>
      </c>
      <c r="D39" s="453">
        <v>119</v>
      </c>
      <c r="E39" s="453">
        <f>C39+D39</f>
        <v>176</v>
      </c>
      <c r="F39" s="453">
        <v>199</v>
      </c>
      <c r="G39" s="453">
        <v>76</v>
      </c>
      <c r="H39" s="453">
        <f>F39+G39</f>
        <v>275</v>
      </c>
      <c r="I39" s="453">
        <v>0</v>
      </c>
      <c r="J39" s="453">
        <v>0</v>
      </c>
      <c r="K39" s="453">
        <f>I39+J39</f>
        <v>0</v>
      </c>
      <c r="L39" s="453">
        <v>13</v>
      </c>
      <c r="M39" s="453">
        <v>46</v>
      </c>
      <c r="N39" s="453">
        <f>L39+M39</f>
        <v>59</v>
      </c>
      <c r="O39" s="95" t="s">
        <v>602</v>
      </c>
      <c r="P39" s="774"/>
    </row>
    <row r="40" spans="1:17" s="94" customFormat="1" ht="39" customHeight="1">
      <c r="A40" s="774"/>
      <c r="B40" s="95" t="s">
        <v>9</v>
      </c>
      <c r="C40" s="452">
        <f>C38+C39</f>
        <v>152</v>
      </c>
      <c r="D40" s="452">
        <f t="shared" ref="D40:N40" si="10">D38+D39</f>
        <v>330</v>
      </c>
      <c r="E40" s="452">
        <f t="shared" si="10"/>
        <v>482</v>
      </c>
      <c r="F40" s="452">
        <f t="shared" si="10"/>
        <v>494</v>
      </c>
      <c r="G40" s="452">
        <f t="shared" si="10"/>
        <v>353</v>
      </c>
      <c r="H40" s="452">
        <f t="shared" si="10"/>
        <v>847</v>
      </c>
      <c r="I40" s="452">
        <f t="shared" si="10"/>
        <v>2</v>
      </c>
      <c r="J40" s="452">
        <f t="shared" si="10"/>
        <v>0</v>
      </c>
      <c r="K40" s="452">
        <f t="shared" si="10"/>
        <v>2</v>
      </c>
      <c r="L40" s="452">
        <f t="shared" si="10"/>
        <v>29</v>
      </c>
      <c r="M40" s="452">
        <f t="shared" si="10"/>
        <v>113</v>
      </c>
      <c r="N40" s="452">
        <f t="shared" si="10"/>
        <v>142</v>
      </c>
      <c r="O40" s="95" t="s">
        <v>8</v>
      </c>
      <c r="P40" s="774"/>
    </row>
    <row r="41" spans="1:17" s="94" customFormat="1" ht="39" customHeight="1">
      <c r="A41" s="774" t="s">
        <v>587</v>
      </c>
      <c r="B41" s="95" t="s">
        <v>383</v>
      </c>
      <c r="C41" s="453">
        <v>20</v>
      </c>
      <c r="D41" s="453">
        <v>12</v>
      </c>
      <c r="E41" s="453">
        <f>C41+D41</f>
        <v>32</v>
      </c>
      <c r="F41" s="453">
        <v>25</v>
      </c>
      <c r="G41" s="453">
        <v>6</v>
      </c>
      <c r="H41" s="453">
        <f>F41+G41</f>
        <v>31</v>
      </c>
      <c r="I41" s="453">
        <v>1</v>
      </c>
      <c r="J41" s="453">
        <v>0</v>
      </c>
      <c r="K41" s="453">
        <f>I41+J41</f>
        <v>1</v>
      </c>
      <c r="L41" s="453">
        <v>1</v>
      </c>
      <c r="M41" s="453">
        <v>0</v>
      </c>
      <c r="N41" s="453">
        <f>L41+M41</f>
        <v>1</v>
      </c>
      <c r="O41" s="95" t="s">
        <v>601</v>
      </c>
      <c r="P41" s="774" t="s">
        <v>591</v>
      </c>
    </row>
    <row r="42" spans="1:17" s="94" customFormat="1" ht="39" customHeight="1">
      <c r="A42" s="774"/>
      <c r="B42" s="95" t="s">
        <v>382</v>
      </c>
      <c r="C42" s="453">
        <v>15</v>
      </c>
      <c r="D42" s="453">
        <v>5</v>
      </c>
      <c r="E42" s="453">
        <f>C42+D42</f>
        <v>20</v>
      </c>
      <c r="F42" s="453">
        <v>16</v>
      </c>
      <c r="G42" s="453">
        <v>1</v>
      </c>
      <c r="H42" s="453">
        <f>F42+G42</f>
        <v>17</v>
      </c>
      <c r="I42" s="453">
        <v>1</v>
      </c>
      <c r="J42" s="453">
        <v>0</v>
      </c>
      <c r="K42" s="453">
        <f>I42+J42</f>
        <v>1</v>
      </c>
      <c r="L42" s="453">
        <v>0</v>
      </c>
      <c r="M42" s="453">
        <v>0</v>
      </c>
      <c r="N42" s="453">
        <f>L42+M42</f>
        <v>0</v>
      </c>
      <c r="O42" s="95" t="s">
        <v>602</v>
      </c>
      <c r="P42" s="774"/>
    </row>
    <row r="43" spans="1:17" s="94" customFormat="1" ht="39" customHeight="1">
      <c r="A43" s="774"/>
      <c r="B43" s="95" t="s">
        <v>9</v>
      </c>
      <c r="C43" s="452">
        <f>C41+C42</f>
        <v>35</v>
      </c>
      <c r="D43" s="452">
        <f t="shared" ref="D43:N43" si="11">D41+D42</f>
        <v>17</v>
      </c>
      <c r="E43" s="452">
        <f t="shared" si="11"/>
        <v>52</v>
      </c>
      <c r="F43" s="452">
        <f t="shared" si="11"/>
        <v>41</v>
      </c>
      <c r="G43" s="452">
        <f t="shared" si="11"/>
        <v>7</v>
      </c>
      <c r="H43" s="452">
        <f t="shared" si="11"/>
        <v>48</v>
      </c>
      <c r="I43" s="452">
        <f t="shared" si="11"/>
        <v>2</v>
      </c>
      <c r="J43" s="452">
        <f t="shared" si="11"/>
        <v>0</v>
      </c>
      <c r="K43" s="452">
        <f t="shared" si="11"/>
        <v>2</v>
      </c>
      <c r="L43" s="452">
        <f t="shared" si="11"/>
        <v>1</v>
      </c>
      <c r="M43" s="452">
        <f t="shared" si="11"/>
        <v>0</v>
      </c>
      <c r="N43" s="452">
        <f t="shared" si="11"/>
        <v>1</v>
      </c>
      <c r="O43" s="95" t="s">
        <v>8</v>
      </c>
      <c r="P43" s="774"/>
    </row>
    <row r="44" spans="1:17" s="94" customFormat="1" ht="39" customHeight="1">
      <c r="A44" s="774" t="s">
        <v>588</v>
      </c>
      <c r="B44" s="95" t="s">
        <v>383</v>
      </c>
      <c r="C44" s="453">
        <f>C38+C41</f>
        <v>115</v>
      </c>
      <c r="D44" s="453">
        <f t="shared" ref="D44:N45" si="12">D38+D41</f>
        <v>223</v>
      </c>
      <c r="E44" s="453">
        <f t="shared" si="12"/>
        <v>338</v>
      </c>
      <c r="F44" s="453">
        <f t="shared" si="12"/>
        <v>320</v>
      </c>
      <c r="G44" s="453">
        <f t="shared" si="12"/>
        <v>283</v>
      </c>
      <c r="H44" s="453">
        <f t="shared" si="12"/>
        <v>603</v>
      </c>
      <c r="I44" s="453">
        <f t="shared" si="12"/>
        <v>3</v>
      </c>
      <c r="J44" s="453">
        <f t="shared" si="12"/>
        <v>0</v>
      </c>
      <c r="K44" s="453">
        <f t="shared" si="12"/>
        <v>3</v>
      </c>
      <c r="L44" s="453">
        <f t="shared" si="12"/>
        <v>17</v>
      </c>
      <c r="M44" s="453">
        <f t="shared" si="12"/>
        <v>67</v>
      </c>
      <c r="N44" s="453">
        <f t="shared" si="12"/>
        <v>84</v>
      </c>
      <c r="O44" s="95" t="s">
        <v>601</v>
      </c>
      <c r="P44" s="774" t="s">
        <v>680</v>
      </c>
    </row>
    <row r="45" spans="1:17" s="94" customFormat="1" ht="39" customHeight="1">
      <c r="A45" s="774"/>
      <c r="B45" s="95" t="s">
        <v>382</v>
      </c>
      <c r="C45" s="453">
        <f>C39+C42</f>
        <v>72</v>
      </c>
      <c r="D45" s="453">
        <f t="shared" si="12"/>
        <v>124</v>
      </c>
      <c r="E45" s="453">
        <f t="shared" si="12"/>
        <v>196</v>
      </c>
      <c r="F45" s="453">
        <f t="shared" si="12"/>
        <v>215</v>
      </c>
      <c r="G45" s="453">
        <f t="shared" si="12"/>
        <v>77</v>
      </c>
      <c r="H45" s="453">
        <f t="shared" si="12"/>
        <v>292</v>
      </c>
      <c r="I45" s="453">
        <f t="shared" si="12"/>
        <v>1</v>
      </c>
      <c r="J45" s="453">
        <f t="shared" si="12"/>
        <v>0</v>
      </c>
      <c r="K45" s="453">
        <f t="shared" si="12"/>
        <v>1</v>
      </c>
      <c r="L45" s="453">
        <f t="shared" si="12"/>
        <v>13</v>
      </c>
      <c r="M45" s="453">
        <f t="shared" si="12"/>
        <v>46</v>
      </c>
      <c r="N45" s="453">
        <f t="shared" si="12"/>
        <v>59</v>
      </c>
      <c r="O45" s="95" t="s">
        <v>602</v>
      </c>
      <c r="P45" s="774"/>
    </row>
    <row r="46" spans="1:17" s="94" customFormat="1" ht="39" customHeight="1">
      <c r="A46" s="774"/>
      <c r="B46" s="95" t="s">
        <v>9</v>
      </c>
      <c r="C46" s="452">
        <f>C44+C45</f>
        <v>187</v>
      </c>
      <c r="D46" s="452">
        <f t="shared" ref="D46:N46" si="13">D44+D45</f>
        <v>347</v>
      </c>
      <c r="E46" s="452">
        <f t="shared" si="13"/>
        <v>534</v>
      </c>
      <c r="F46" s="452">
        <f t="shared" si="13"/>
        <v>535</v>
      </c>
      <c r="G46" s="452">
        <f t="shared" si="13"/>
        <v>360</v>
      </c>
      <c r="H46" s="452">
        <f t="shared" si="13"/>
        <v>895</v>
      </c>
      <c r="I46" s="452">
        <f t="shared" si="13"/>
        <v>4</v>
      </c>
      <c r="J46" s="452">
        <f t="shared" si="13"/>
        <v>0</v>
      </c>
      <c r="K46" s="452">
        <f t="shared" si="13"/>
        <v>4</v>
      </c>
      <c r="L46" s="452">
        <f t="shared" si="13"/>
        <v>30</v>
      </c>
      <c r="M46" s="452">
        <f t="shared" si="13"/>
        <v>113</v>
      </c>
      <c r="N46" s="452">
        <f t="shared" si="13"/>
        <v>143</v>
      </c>
      <c r="O46" s="95" t="s">
        <v>8</v>
      </c>
      <c r="P46" s="774"/>
    </row>
    <row r="47" spans="1:17" ht="39" customHeight="1">
      <c r="A47" s="774" t="s">
        <v>671</v>
      </c>
      <c r="B47" s="95" t="s">
        <v>383</v>
      </c>
      <c r="C47" s="453">
        <v>67</v>
      </c>
      <c r="D47" s="453">
        <v>47</v>
      </c>
      <c r="E47" s="453">
        <f>C47+D47</f>
        <v>114</v>
      </c>
      <c r="F47" s="453">
        <v>22</v>
      </c>
      <c r="G47" s="453">
        <v>374</v>
      </c>
      <c r="H47" s="453">
        <f>F47+G47</f>
        <v>396</v>
      </c>
      <c r="I47" s="453">
        <v>2</v>
      </c>
      <c r="J47" s="453">
        <v>0</v>
      </c>
      <c r="K47" s="453">
        <f>I47+J47</f>
        <v>2</v>
      </c>
      <c r="L47" s="453">
        <v>259</v>
      </c>
      <c r="M47" s="453">
        <v>0</v>
      </c>
      <c r="N47" s="453">
        <f>L47+M47</f>
        <v>259</v>
      </c>
      <c r="O47" s="95" t="s">
        <v>601</v>
      </c>
      <c r="P47" s="774" t="s">
        <v>185</v>
      </c>
    </row>
    <row r="48" spans="1:17" ht="39" customHeight="1">
      <c r="A48" s="774"/>
      <c r="B48" s="95" t="s">
        <v>382</v>
      </c>
      <c r="C48" s="453">
        <v>223</v>
      </c>
      <c r="D48" s="453">
        <v>373</v>
      </c>
      <c r="E48" s="453">
        <f>C48+D48</f>
        <v>596</v>
      </c>
      <c r="F48" s="453">
        <v>277</v>
      </c>
      <c r="G48" s="453">
        <v>751</v>
      </c>
      <c r="H48" s="453">
        <f>F48+G48</f>
        <v>1028</v>
      </c>
      <c r="I48" s="453">
        <v>0</v>
      </c>
      <c r="J48" s="453">
        <v>0</v>
      </c>
      <c r="K48" s="453">
        <f>I48+J48</f>
        <v>0</v>
      </c>
      <c r="L48" s="453">
        <v>77</v>
      </c>
      <c r="M48" s="453">
        <v>0</v>
      </c>
      <c r="N48" s="453">
        <f>L48+M48</f>
        <v>77</v>
      </c>
      <c r="O48" s="95" t="s">
        <v>602</v>
      </c>
      <c r="P48" s="774"/>
    </row>
    <row r="49" spans="1:28" ht="39" customHeight="1">
      <c r="A49" s="774"/>
      <c r="B49" s="95" t="s">
        <v>9</v>
      </c>
      <c r="C49" s="452">
        <f>C47+C48</f>
        <v>290</v>
      </c>
      <c r="D49" s="452">
        <f t="shared" ref="D49:N49" si="14">D47+D48</f>
        <v>420</v>
      </c>
      <c r="E49" s="452">
        <f t="shared" si="14"/>
        <v>710</v>
      </c>
      <c r="F49" s="452">
        <f t="shared" si="14"/>
        <v>299</v>
      </c>
      <c r="G49" s="452">
        <f t="shared" si="14"/>
        <v>1125</v>
      </c>
      <c r="H49" s="452">
        <f t="shared" si="14"/>
        <v>1424</v>
      </c>
      <c r="I49" s="452">
        <f t="shared" si="14"/>
        <v>2</v>
      </c>
      <c r="J49" s="452">
        <f t="shared" si="14"/>
        <v>0</v>
      </c>
      <c r="K49" s="452">
        <f t="shared" si="14"/>
        <v>2</v>
      </c>
      <c r="L49" s="452">
        <f t="shared" si="14"/>
        <v>336</v>
      </c>
      <c r="M49" s="452">
        <f t="shared" si="14"/>
        <v>0</v>
      </c>
      <c r="N49" s="452">
        <f t="shared" si="14"/>
        <v>336</v>
      </c>
      <c r="O49" s="95" t="s">
        <v>8</v>
      </c>
      <c r="P49" s="774"/>
    </row>
    <row r="50" spans="1:28" ht="39" customHeight="1">
      <c r="A50" s="774" t="s">
        <v>672</v>
      </c>
      <c r="B50" s="95" t="s">
        <v>383</v>
      </c>
      <c r="C50" s="453">
        <v>0</v>
      </c>
      <c r="D50" s="453">
        <v>0</v>
      </c>
      <c r="E50" s="453">
        <f>C50+D50</f>
        <v>0</v>
      </c>
      <c r="F50" s="453">
        <v>0</v>
      </c>
      <c r="G50" s="453">
        <v>0</v>
      </c>
      <c r="H50" s="453">
        <f>F50+G50</f>
        <v>0</v>
      </c>
      <c r="I50" s="453">
        <v>0</v>
      </c>
      <c r="J50" s="453">
        <v>0</v>
      </c>
      <c r="K50" s="453">
        <f>I50+J50</f>
        <v>0</v>
      </c>
      <c r="L50" s="453">
        <v>0</v>
      </c>
      <c r="M50" s="453">
        <v>0</v>
      </c>
      <c r="N50" s="453">
        <f>L50+M50</f>
        <v>0</v>
      </c>
      <c r="O50" s="95" t="s">
        <v>601</v>
      </c>
      <c r="P50" s="774" t="s">
        <v>674</v>
      </c>
    </row>
    <row r="51" spans="1:28" ht="39" customHeight="1">
      <c r="A51" s="774"/>
      <c r="B51" s="95" t="s">
        <v>382</v>
      </c>
      <c r="C51" s="453">
        <v>7</v>
      </c>
      <c r="D51" s="453">
        <v>19</v>
      </c>
      <c r="E51" s="453">
        <f>C51+D51</f>
        <v>26</v>
      </c>
      <c r="F51" s="453">
        <v>7</v>
      </c>
      <c r="G51" s="453">
        <v>28</v>
      </c>
      <c r="H51" s="453">
        <f>F51+G51</f>
        <v>35</v>
      </c>
      <c r="I51" s="453">
        <v>0</v>
      </c>
      <c r="J51" s="453">
        <v>0</v>
      </c>
      <c r="K51" s="453">
        <f>I51+J51</f>
        <v>0</v>
      </c>
      <c r="L51" s="453">
        <v>0</v>
      </c>
      <c r="M51" s="453">
        <v>0</v>
      </c>
      <c r="N51" s="453">
        <f>L51+M51</f>
        <v>0</v>
      </c>
      <c r="O51" s="95" t="s">
        <v>602</v>
      </c>
      <c r="P51" s="774"/>
    </row>
    <row r="52" spans="1:28" ht="39" customHeight="1">
      <c r="A52" s="774"/>
      <c r="B52" s="95" t="s">
        <v>9</v>
      </c>
      <c r="C52" s="452">
        <f>C50+C51</f>
        <v>7</v>
      </c>
      <c r="D52" s="452">
        <f t="shared" ref="D52:N52" si="15">D50+D51</f>
        <v>19</v>
      </c>
      <c r="E52" s="452">
        <f t="shared" si="15"/>
        <v>26</v>
      </c>
      <c r="F52" s="452">
        <f t="shared" si="15"/>
        <v>7</v>
      </c>
      <c r="G52" s="452">
        <f t="shared" si="15"/>
        <v>28</v>
      </c>
      <c r="H52" s="452">
        <f t="shared" si="15"/>
        <v>35</v>
      </c>
      <c r="I52" s="452">
        <f t="shared" si="15"/>
        <v>0</v>
      </c>
      <c r="J52" s="452">
        <f t="shared" si="15"/>
        <v>0</v>
      </c>
      <c r="K52" s="452">
        <f t="shared" si="15"/>
        <v>0</v>
      </c>
      <c r="L52" s="452">
        <f t="shared" si="15"/>
        <v>0</v>
      </c>
      <c r="M52" s="452">
        <f t="shared" si="15"/>
        <v>0</v>
      </c>
      <c r="N52" s="452">
        <f t="shared" si="15"/>
        <v>0</v>
      </c>
      <c r="O52" s="95" t="s">
        <v>8</v>
      </c>
      <c r="P52" s="774"/>
    </row>
    <row r="53" spans="1:28" ht="39" customHeight="1">
      <c r="A53" s="774" t="s">
        <v>673</v>
      </c>
      <c r="B53" s="95" t="s">
        <v>383</v>
      </c>
      <c r="C53" s="453">
        <f>C47+C50</f>
        <v>67</v>
      </c>
      <c r="D53" s="453">
        <f t="shared" ref="D53:N54" si="16">D47+D50</f>
        <v>47</v>
      </c>
      <c r="E53" s="453">
        <f t="shared" si="16"/>
        <v>114</v>
      </c>
      <c r="F53" s="453">
        <f t="shared" si="16"/>
        <v>22</v>
      </c>
      <c r="G53" s="453">
        <f t="shared" si="16"/>
        <v>374</v>
      </c>
      <c r="H53" s="453">
        <f t="shared" si="16"/>
        <v>396</v>
      </c>
      <c r="I53" s="453">
        <f t="shared" si="16"/>
        <v>2</v>
      </c>
      <c r="J53" s="453">
        <f t="shared" si="16"/>
        <v>0</v>
      </c>
      <c r="K53" s="453">
        <f t="shared" si="16"/>
        <v>2</v>
      </c>
      <c r="L53" s="453">
        <f t="shared" si="16"/>
        <v>259</v>
      </c>
      <c r="M53" s="453">
        <f t="shared" si="16"/>
        <v>0</v>
      </c>
      <c r="N53" s="453">
        <f t="shared" si="16"/>
        <v>259</v>
      </c>
      <c r="O53" s="95" t="s">
        <v>601</v>
      </c>
      <c r="P53" s="774" t="s">
        <v>675</v>
      </c>
    </row>
    <row r="54" spans="1:28" ht="39" customHeight="1">
      <c r="A54" s="774"/>
      <c r="B54" s="95" t="s">
        <v>382</v>
      </c>
      <c r="C54" s="453">
        <f>C48+C51</f>
        <v>230</v>
      </c>
      <c r="D54" s="453">
        <f t="shared" si="16"/>
        <v>392</v>
      </c>
      <c r="E54" s="453">
        <f t="shared" si="16"/>
        <v>622</v>
      </c>
      <c r="F54" s="453">
        <f t="shared" si="16"/>
        <v>284</v>
      </c>
      <c r="G54" s="453">
        <f t="shared" si="16"/>
        <v>779</v>
      </c>
      <c r="H54" s="453">
        <f t="shared" si="16"/>
        <v>1063</v>
      </c>
      <c r="I54" s="453">
        <f t="shared" si="16"/>
        <v>0</v>
      </c>
      <c r="J54" s="453">
        <f t="shared" si="16"/>
        <v>0</v>
      </c>
      <c r="K54" s="453">
        <f t="shared" si="16"/>
        <v>0</v>
      </c>
      <c r="L54" s="453">
        <f t="shared" si="16"/>
        <v>77</v>
      </c>
      <c r="M54" s="453">
        <f t="shared" si="16"/>
        <v>0</v>
      </c>
      <c r="N54" s="453">
        <f t="shared" si="16"/>
        <v>77</v>
      </c>
      <c r="O54" s="95" t="s">
        <v>602</v>
      </c>
      <c r="P54" s="774"/>
    </row>
    <row r="55" spans="1:28" ht="39" customHeight="1">
      <c r="A55" s="774"/>
      <c r="B55" s="95" t="s">
        <v>9</v>
      </c>
      <c r="C55" s="452">
        <f>C53+C54</f>
        <v>297</v>
      </c>
      <c r="D55" s="452">
        <f t="shared" ref="D55:N55" si="17">D53+D54</f>
        <v>439</v>
      </c>
      <c r="E55" s="452">
        <f t="shared" si="17"/>
        <v>736</v>
      </c>
      <c r="F55" s="452">
        <f t="shared" si="17"/>
        <v>306</v>
      </c>
      <c r="G55" s="452">
        <f t="shared" si="17"/>
        <v>1153</v>
      </c>
      <c r="H55" s="452">
        <f t="shared" si="17"/>
        <v>1459</v>
      </c>
      <c r="I55" s="452">
        <f t="shared" si="17"/>
        <v>2</v>
      </c>
      <c r="J55" s="452">
        <f t="shared" si="17"/>
        <v>0</v>
      </c>
      <c r="K55" s="452">
        <f t="shared" si="17"/>
        <v>2</v>
      </c>
      <c r="L55" s="452">
        <f t="shared" si="17"/>
        <v>336</v>
      </c>
      <c r="M55" s="452">
        <f t="shared" si="17"/>
        <v>0</v>
      </c>
      <c r="N55" s="452">
        <f t="shared" si="17"/>
        <v>336</v>
      </c>
      <c r="O55" s="95" t="s">
        <v>8</v>
      </c>
      <c r="P55" s="774"/>
    </row>
    <row r="56" spans="1:28" ht="39" customHeight="1">
      <c r="A56" s="774" t="s">
        <v>589</v>
      </c>
      <c r="B56" s="95" t="s">
        <v>383</v>
      </c>
      <c r="C56" s="453">
        <v>55</v>
      </c>
      <c r="D56" s="453">
        <v>3</v>
      </c>
      <c r="E56" s="453">
        <f>C56+D56</f>
        <v>58</v>
      </c>
      <c r="F56" s="453">
        <v>50</v>
      </c>
      <c r="G56" s="453">
        <v>41</v>
      </c>
      <c r="H56" s="453">
        <f>F56+G56</f>
        <v>91</v>
      </c>
      <c r="I56" s="453">
        <v>2</v>
      </c>
      <c r="J56" s="453">
        <v>0</v>
      </c>
      <c r="K56" s="453">
        <f>I56+J56</f>
        <v>2</v>
      </c>
      <c r="L56" s="453">
        <v>8</v>
      </c>
      <c r="M56" s="453">
        <v>0</v>
      </c>
      <c r="N56" s="453">
        <f>L56+M56</f>
        <v>8</v>
      </c>
      <c r="O56" s="95" t="s">
        <v>601</v>
      </c>
      <c r="P56" s="774" t="s">
        <v>681</v>
      </c>
    </row>
    <row r="57" spans="1:28" ht="39" customHeight="1">
      <c r="A57" s="774"/>
      <c r="B57" s="95" t="s">
        <v>382</v>
      </c>
      <c r="C57" s="453">
        <v>28</v>
      </c>
      <c r="D57" s="453">
        <v>1</v>
      </c>
      <c r="E57" s="453">
        <f>C57+D57</f>
        <v>29</v>
      </c>
      <c r="F57" s="453">
        <v>40</v>
      </c>
      <c r="G57" s="453">
        <v>8</v>
      </c>
      <c r="H57" s="453">
        <f>F57+G57</f>
        <v>48</v>
      </c>
      <c r="I57" s="453">
        <v>0</v>
      </c>
      <c r="J57" s="453">
        <v>0</v>
      </c>
      <c r="K57" s="453">
        <f>I57+J57</f>
        <v>0</v>
      </c>
      <c r="L57" s="453">
        <v>1</v>
      </c>
      <c r="M57" s="453">
        <v>0</v>
      </c>
      <c r="N57" s="453">
        <f>L57+M57</f>
        <v>1</v>
      </c>
      <c r="O57" s="95" t="s">
        <v>602</v>
      </c>
      <c r="P57" s="774"/>
    </row>
    <row r="58" spans="1:28" ht="39" customHeight="1">
      <c r="A58" s="774"/>
      <c r="B58" s="95" t="s">
        <v>9</v>
      </c>
      <c r="C58" s="452">
        <f>C56+C57</f>
        <v>83</v>
      </c>
      <c r="D58" s="452">
        <f t="shared" ref="D58:N58" si="18">D56+D57</f>
        <v>4</v>
      </c>
      <c r="E58" s="452">
        <f t="shared" si="18"/>
        <v>87</v>
      </c>
      <c r="F58" s="452">
        <f t="shared" si="18"/>
        <v>90</v>
      </c>
      <c r="G58" s="452">
        <f t="shared" si="18"/>
        <v>49</v>
      </c>
      <c r="H58" s="452">
        <f t="shared" si="18"/>
        <v>139</v>
      </c>
      <c r="I58" s="452">
        <f t="shared" si="18"/>
        <v>2</v>
      </c>
      <c r="J58" s="452">
        <f t="shared" si="18"/>
        <v>0</v>
      </c>
      <c r="K58" s="452">
        <f t="shared" si="18"/>
        <v>2</v>
      </c>
      <c r="L58" s="452">
        <f t="shared" si="18"/>
        <v>9</v>
      </c>
      <c r="M58" s="452">
        <f t="shared" si="18"/>
        <v>0</v>
      </c>
      <c r="N58" s="452">
        <f t="shared" si="18"/>
        <v>9</v>
      </c>
      <c r="O58" s="95" t="s">
        <v>8</v>
      </c>
      <c r="P58" s="774"/>
    </row>
    <row r="59" spans="1:28" ht="39" customHeight="1">
      <c r="A59" s="774" t="s">
        <v>184</v>
      </c>
      <c r="B59" s="95" t="s">
        <v>383</v>
      </c>
      <c r="C59" s="453">
        <v>285</v>
      </c>
      <c r="D59" s="453">
        <v>6</v>
      </c>
      <c r="E59" s="453">
        <f>C59+D59</f>
        <v>291</v>
      </c>
      <c r="F59" s="453">
        <v>296</v>
      </c>
      <c r="G59" s="453">
        <v>184</v>
      </c>
      <c r="H59" s="453">
        <f>F59+G59</f>
        <v>480</v>
      </c>
      <c r="I59" s="453">
        <v>8</v>
      </c>
      <c r="J59" s="453">
        <v>0</v>
      </c>
      <c r="K59" s="453">
        <f>I59+J59</f>
        <v>8</v>
      </c>
      <c r="L59" s="453">
        <v>392</v>
      </c>
      <c r="M59" s="453">
        <v>0</v>
      </c>
      <c r="N59" s="453">
        <f>L59+M59</f>
        <v>392</v>
      </c>
      <c r="O59" s="95" t="s">
        <v>601</v>
      </c>
      <c r="P59" s="774" t="s">
        <v>682</v>
      </c>
    </row>
    <row r="60" spans="1:28" ht="39" customHeight="1">
      <c r="A60" s="774"/>
      <c r="B60" s="95" t="s">
        <v>382</v>
      </c>
      <c r="C60" s="453">
        <v>214</v>
      </c>
      <c r="D60" s="453">
        <v>15</v>
      </c>
      <c r="E60" s="453">
        <f>C60+D60</f>
        <v>229</v>
      </c>
      <c r="F60" s="453">
        <v>329</v>
      </c>
      <c r="G60" s="453">
        <v>152</v>
      </c>
      <c r="H60" s="453">
        <f>F60+G60</f>
        <v>481</v>
      </c>
      <c r="I60" s="453">
        <v>0</v>
      </c>
      <c r="J60" s="453">
        <v>0</v>
      </c>
      <c r="K60" s="453">
        <f>I60+J60</f>
        <v>0</v>
      </c>
      <c r="L60" s="453">
        <v>280</v>
      </c>
      <c r="M60" s="453">
        <v>0</v>
      </c>
      <c r="N60" s="453">
        <f>L60+M60</f>
        <v>280</v>
      </c>
      <c r="O60" s="95" t="s">
        <v>602</v>
      </c>
      <c r="P60" s="774"/>
    </row>
    <row r="61" spans="1:28" ht="39" customHeight="1">
      <c r="A61" s="774"/>
      <c r="B61" s="95" t="s">
        <v>9</v>
      </c>
      <c r="C61" s="452">
        <f>C59+C60</f>
        <v>499</v>
      </c>
      <c r="D61" s="452">
        <f t="shared" ref="D61:N61" si="19">D59+D60</f>
        <v>21</v>
      </c>
      <c r="E61" s="452">
        <f t="shared" si="19"/>
        <v>520</v>
      </c>
      <c r="F61" s="452">
        <f t="shared" si="19"/>
        <v>625</v>
      </c>
      <c r="G61" s="452">
        <f t="shared" si="19"/>
        <v>336</v>
      </c>
      <c r="H61" s="452">
        <f t="shared" si="19"/>
        <v>961</v>
      </c>
      <c r="I61" s="452">
        <f t="shared" si="19"/>
        <v>8</v>
      </c>
      <c r="J61" s="452">
        <f t="shared" si="19"/>
        <v>0</v>
      </c>
      <c r="K61" s="452">
        <f t="shared" si="19"/>
        <v>8</v>
      </c>
      <c r="L61" s="452">
        <f t="shared" si="19"/>
        <v>672</v>
      </c>
      <c r="M61" s="452">
        <f t="shared" si="19"/>
        <v>0</v>
      </c>
      <c r="N61" s="452">
        <f t="shared" si="19"/>
        <v>672</v>
      </c>
      <c r="O61" s="95" t="s">
        <v>8</v>
      </c>
      <c r="P61" s="774"/>
    </row>
    <row r="62" spans="1:28" s="75" customFormat="1" ht="30.75" customHeight="1">
      <c r="A62" s="319"/>
      <c r="B62" s="319"/>
      <c r="C62" s="319"/>
      <c r="D62" s="319"/>
      <c r="E62" s="319"/>
      <c r="F62" s="319"/>
      <c r="G62" s="319"/>
      <c r="H62" s="319"/>
      <c r="I62" s="319"/>
      <c r="J62" s="319"/>
      <c r="K62" s="319"/>
      <c r="L62" s="319"/>
      <c r="M62" s="789"/>
      <c r="N62" s="789"/>
      <c r="O62" s="789"/>
      <c r="P62" s="790"/>
      <c r="Q62" s="156"/>
      <c r="R62" s="156"/>
      <c r="S62" s="156"/>
      <c r="T62" s="156"/>
      <c r="U62" s="156"/>
      <c r="V62" s="156"/>
      <c r="W62" s="156"/>
      <c r="X62" s="156"/>
      <c r="Y62" s="156"/>
      <c r="Z62" s="156"/>
      <c r="AA62" s="156"/>
      <c r="AB62" s="156"/>
    </row>
    <row r="63" spans="1:28" ht="39" customHeight="1">
      <c r="A63" s="778" t="s">
        <v>1563</v>
      </c>
      <c r="B63" s="569"/>
      <c r="C63" s="569"/>
      <c r="D63" s="569"/>
      <c r="E63" s="569"/>
      <c r="F63" s="569"/>
      <c r="G63" s="595"/>
      <c r="H63" s="631" t="s">
        <v>1564</v>
      </c>
      <c r="I63" s="631"/>
      <c r="J63" s="631"/>
      <c r="K63" s="631"/>
      <c r="L63" s="631"/>
      <c r="M63" s="631"/>
      <c r="N63" s="631"/>
      <c r="O63" s="631"/>
      <c r="P63" s="730"/>
    </row>
    <row r="64" spans="1:28" ht="39" customHeight="1">
      <c r="A64" s="770" t="s">
        <v>71</v>
      </c>
      <c r="B64" s="770" t="s">
        <v>677</v>
      </c>
      <c r="C64" s="784" t="s">
        <v>318</v>
      </c>
      <c r="D64" s="784"/>
      <c r="E64" s="784"/>
      <c r="F64" s="784" t="s">
        <v>654</v>
      </c>
      <c r="G64" s="784"/>
      <c r="H64" s="784"/>
      <c r="I64" s="784" t="s">
        <v>317</v>
      </c>
      <c r="J64" s="784"/>
      <c r="K64" s="784"/>
      <c r="L64" s="784" t="s">
        <v>311</v>
      </c>
      <c r="M64" s="784"/>
      <c r="N64" s="784"/>
      <c r="O64" s="773" t="s">
        <v>678</v>
      </c>
      <c r="P64" s="773" t="s">
        <v>69</v>
      </c>
    </row>
    <row r="65" spans="1:17" ht="39" customHeight="1">
      <c r="A65" s="771"/>
      <c r="B65" s="771"/>
      <c r="C65" s="784" t="s">
        <v>648</v>
      </c>
      <c r="D65" s="784"/>
      <c r="E65" s="784"/>
      <c r="F65" s="784" t="s">
        <v>650</v>
      </c>
      <c r="G65" s="784"/>
      <c r="H65" s="784"/>
      <c r="I65" s="784" t="s">
        <v>649</v>
      </c>
      <c r="J65" s="784"/>
      <c r="K65" s="784"/>
      <c r="L65" s="784" t="s">
        <v>646</v>
      </c>
      <c r="M65" s="784"/>
      <c r="N65" s="784"/>
      <c r="O65" s="773"/>
      <c r="P65" s="773"/>
      <c r="Q65" s="175"/>
    </row>
    <row r="66" spans="1:17" ht="39" customHeight="1">
      <c r="A66" s="771"/>
      <c r="B66" s="771"/>
      <c r="C66" s="95" t="s">
        <v>188</v>
      </c>
      <c r="D66" s="95" t="s">
        <v>189</v>
      </c>
      <c r="E66" s="95" t="s">
        <v>9</v>
      </c>
      <c r="F66" s="95" t="s">
        <v>188</v>
      </c>
      <c r="G66" s="95" t="s">
        <v>189</v>
      </c>
      <c r="H66" s="95" t="s">
        <v>9</v>
      </c>
      <c r="I66" s="95" t="s">
        <v>188</v>
      </c>
      <c r="J66" s="95" t="s">
        <v>189</v>
      </c>
      <c r="K66" s="95" t="s">
        <v>9</v>
      </c>
      <c r="L66" s="95" t="s">
        <v>188</v>
      </c>
      <c r="M66" s="95" t="s">
        <v>189</v>
      </c>
      <c r="N66" s="95" t="s">
        <v>9</v>
      </c>
      <c r="O66" s="773"/>
      <c r="P66" s="773"/>
      <c r="Q66" s="175"/>
    </row>
    <row r="67" spans="1:17" ht="39" customHeight="1">
      <c r="A67" s="772"/>
      <c r="B67" s="772"/>
      <c r="C67" s="95" t="s">
        <v>186</v>
      </c>
      <c r="D67" s="95" t="s">
        <v>187</v>
      </c>
      <c r="E67" s="95" t="s">
        <v>8</v>
      </c>
      <c r="F67" s="95" t="s">
        <v>186</v>
      </c>
      <c r="G67" s="95" t="s">
        <v>187</v>
      </c>
      <c r="H67" s="95" t="s">
        <v>8</v>
      </c>
      <c r="I67" s="95" t="s">
        <v>186</v>
      </c>
      <c r="J67" s="95" t="s">
        <v>187</v>
      </c>
      <c r="K67" s="95" t="s">
        <v>8</v>
      </c>
      <c r="L67" s="95" t="s">
        <v>186</v>
      </c>
      <c r="M67" s="95" t="s">
        <v>187</v>
      </c>
      <c r="N67" s="95" t="s">
        <v>8</v>
      </c>
      <c r="O67" s="773"/>
      <c r="P67" s="773"/>
      <c r="Q67" s="175"/>
    </row>
    <row r="68" spans="1:17" s="94" customFormat="1" ht="39" customHeight="1">
      <c r="A68" s="774" t="s">
        <v>586</v>
      </c>
      <c r="B68" s="95" t="s">
        <v>383</v>
      </c>
      <c r="C68" s="453">
        <v>66</v>
      </c>
      <c r="D68" s="453">
        <v>85</v>
      </c>
      <c r="E68" s="453">
        <f>C68+D68</f>
        <v>151</v>
      </c>
      <c r="F68" s="453">
        <v>3</v>
      </c>
      <c r="G68" s="453">
        <v>3</v>
      </c>
      <c r="H68" s="453">
        <f>F68+G68</f>
        <v>6</v>
      </c>
      <c r="I68" s="453">
        <v>1</v>
      </c>
      <c r="J68" s="453">
        <v>70</v>
      </c>
      <c r="K68" s="453">
        <f>I68+J68</f>
        <v>71</v>
      </c>
      <c r="L68" s="453">
        <v>1022</v>
      </c>
      <c r="M68" s="453">
        <v>859</v>
      </c>
      <c r="N68" s="453">
        <f>L68+M68</f>
        <v>1881</v>
      </c>
      <c r="O68" s="95" t="s">
        <v>601</v>
      </c>
      <c r="P68" s="774" t="s">
        <v>679</v>
      </c>
    </row>
    <row r="69" spans="1:17" s="94" customFormat="1" ht="39" customHeight="1">
      <c r="A69" s="774"/>
      <c r="B69" s="95" t="s">
        <v>382</v>
      </c>
      <c r="C69" s="453">
        <v>4</v>
      </c>
      <c r="D69" s="453">
        <v>0</v>
      </c>
      <c r="E69" s="453">
        <f>C69+D69</f>
        <v>4</v>
      </c>
      <c r="F69" s="453">
        <v>1</v>
      </c>
      <c r="G69" s="453">
        <v>2</v>
      </c>
      <c r="H69" s="453">
        <f>F69+G69</f>
        <v>3</v>
      </c>
      <c r="I69" s="453">
        <v>3</v>
      </c>
      <c r="J69" s="453">
        <v>19</v>
      </c>
      <c r="K69" s="453">
        <f>I69+J69</f>
        <v>22</v>
      </c>
      <c r="L69" s="453">
        <v>544</v>
      </c>
      <c r="M69" s="453">
        <v>356</v>
      </c>
      <c r="N69" s="453">
        <f>L69+M69</f>
        <v>900</v>
      </c>
      <c r="O69" s="95" t="s">
        <v>602</v>
      </c>
      <c r="P69" s="774"/>
    </row>
    <row r="70" spans="1:17" s="94" customFormat="1" ht="39" customHeight="1">
      <c r="A70" s="774"/>
      <c r="B70" s="95" t="s">
        <v>9</v>
      </c>
      <c r="C70" s="452">
        <f>C68+C69</f>
        <v>70</v>
      </c>
      <c r="D70" s="452">
        <f t="shared" ref="D70:N70" si="20">D68+D69</f>
        <v>85</v>
      </c>
      <c r="E70" s="452">
        <f t="shared" si="20"/>
        <v>155</v>
      </c>
      <c r="F70" s="452">
        <f t="shared" si="20"/>
        <v>4</v>
      </c>
      <c r="G70" s="452">
        <f t="shared" si="20"/>
        <v>5</v>
      </c>
      <c r="H70" s="452">
        <f t="shared" si="20"/>
        <v>9</v>
      </c>
      <c r="I70" s="452">
        <f t="shared" si="20"/>
        <v>4</v>
      </c>
      <c r="J70" s="452">
        <f t="shared" si="20"/>
        <v>89</v>
      </c>
      <c r="K70" s="452">
        <f t="shared" si="20"/>
        <v>93</v>
      </c>
      <c r="L70" s="452">
        <f t="shared" si="20"/>
        <v>1566</v>
      </c>
      <c r="M70" s="452">
        <f t="shared" si="20"/>
        <v>1215</v>
      </c>
      <c r="N70" s="452">
        <f t="shared" si="20"/>
        <v>2781</v>
      </c>
      <c r="O70" s="95" t="s">
        <v>8</v>
      </c>
      <c r="P70" s="774"/>
    </row>
    <row r="71" spans="1:17" s="94" customFormat="1" ht="39" customHeight="1">
      <c r="A71" s="774" t="s">
        <v>587</v>
      </c>
      <c r="B71" s="95" t="s">
        <v>383</v>
      </c>
      <c r="C71" s="453">
        <v>0</v>
      </c>
      <c r="D71" s="453">
        <v>0</v>
      </c>
      <c r="E71" s="453">
        <f>C71+D71</f>
        <v>0</v>
      </c>
      <c r="F71" s="453">
        <v>5</v>
      </c>
      <c r="G71" s="453">
        <v>0</v>
      </c>
      <c r="H71" s="453">
        <f>F71+G71</f>
        <v>5</v>
      </c>
      <c r="I71" s="453">
        <v>3</v>
      </c>
      <c r="J71" s="453">
        <v>2</v>
      </c>
      <c r="K71" s="453">
        <f>I71+J71</f>
        <v>5</v>
      </c>
      <c r="L71" s="453">
        <v>258</v>
      </c>
      <c r="M71" s="453">
        <v>135</v>
      </c>
      <c r="N71" s="453">
        <f>L71+M71</f>
        <v>393</v>
      </c>
      <c r="O71" s="95" t="s">
        <v>601</v>
      </c>
      <c r="P71" s="774" t="s">
        <v>591</v>
      </c>
    </row>
    <row r="72" spans="1:17" s="94" customFormat="1" ht="39" customHeight="1">
      <c r="A72" s="774"/>
      <c r="B72" s="95" t="s">
        <v>382</v>
      </c>
      <c r="C72" s="453">
        <v>0</v>
      </c>
      <c r="D72" s="453">
        <v>0</v>
      </c>
      <c r="E72" s="453">
        <f>C72+D72</f>
        <v>0</v>
      </c>
      <c r="F72" s="453">
        <v>2</v>
      </c>
      <c r="G72" s="453">
        <v>0</v>
      </c>
      <c r="H72" s="453">
        <f>F72+G72</f>
        <v>2</v>
      </c>
      <c r="I72" s="453">
        <v>3</v>
      </c>
      <c r="J72" s="453">
        <v>1</v>
      </c>
      <c r="K72" s="453">
        <f>I72+J72</f>
        <v>4</v>
      </c>
      <c r="L72" s="453">
        <v>255</v>
      </c>
      <c r="M72" s="453">
        <v>54</v>
      </c>
      <c r="N72" s="453">
        <f>L72+M72</f>
        <v>309</v>
      </c>
      <c r="O72" s="95" t="s">
        <v>602</v>
      </c>
      <c r="P72" s="774"/>
    </row>
    <row r="73" spans="1:17" s="94" customFormat="1" ht="39" customHeight="1">
      <c r="A73" s="774"/>
      <c r="B73" s="95" t="s">
        <v>9</v>
      </c>
      <c r="C73" s="452">
        <f>C71+C72</f>
        <v>0</v>
      </c>
      <c r="D73" s="452">
        <f t="shared" ref="D73:N73" si="21">D71+D72</f>
        <v>0</v>
      </c>
      <c r="E73" s="452">
        <f t="shared" si="21"/>
        <v>0</v>
      </c>
      <c r="F73" s="452">
        <f t="shared" si="21"/>
        <v>7</v>
      </c>
      <c r="G73" s="452">
        <f t="shared" si="21"/>
        <v>0</v>
      </c>
      <c r="H73" s="452">
        <f t="shared" si="21"/>
        <v>7</v>
      </c>
      <c r="I73" s="452">
        <f t="shared" si="21"/>
        <v>6</v>
      </c>
      <c r="J73" s="452">
        <f t="shared" si="21"/>
        <v>3</v>
      </c>
      <c r="K73" s="452">
        <f t="shared" si="21"/>
        <v>9</v>
      </c>
      <c r="L73" s="452">
        <f t="shared" si="21"/>
        <v>513</v>
      </c>
      <c r="M73" s="452">
        <f t="shared" si="21"/>
        <v>189</v>
      </c>
      <c r="N73" s="452">
        <f t="shared" si="21"/>
        <v>702</v>
      </c>
      <c r="O73" s="95" t="s">
        <v>8</v>
      </c>
      <c r="P73" s="774"/>
    </row>
    <row r="74" spans="1:17" s="94" customFormat="1" ht="39" customHeight="1">
      <c r="A74" s="774" t="s">
        <v>588</v>
      </c>
      <c r="B74" s="95" t="s">
        <v>383</v>
      </c>
      <c r="C74" s="453">
        <f>C68+C71</f>
        <v>66</v>
      </c>
      <c r="D74" s="453">
        <f t="shared" ref="D74:N75" si="22">D68+D71</f>
        <v>85</v>
      </c>
      <c r="E74" s="453">
        <f t="shared" si="22"/>
        <v>151</v>
      </c>
      <c r="F74" s="453">
        <f t="shared" si="22"/>
        <v>8</v>
      </c>
      <c r="G74" s="453">
        <f t="shared" si="22"/>
        <v>3</v>
      </c>
      <c r="H74" s="453">
        <f t="shared" si="22"/>
        <v>11</v>
      </c>
      <c r="I74" s="453">
        <f t="shared" si="22"/>
        <v>4</v>
      </c>
      <c r="J74" s="453">
        <f t="shared" si="22"/>
        <v>72</v>
      </c>
      <c r="K74" s="453">
        <f t="shared" si="22"/>
        <v>76</v>
      </c>
      <c r="L74" s="453">
        <f t="shared" si="22"/>
        <v>1280</v>
      </c>
      <c r="M74" s="453">
        <f t="shared" si="22"/>
        <v>994</v>
      </c>
      <c r="N74" s="453">
        <f t="shared" si="22"/>
        <v>2274</v>
      </c>
      <c r="O74" s="95" t="s">
        <v>601</v>
      </c>
      <c r="P74" s="774" t="s">
        <v>680</v>
      </c>
    </row>
    <row r="75" spans="1:17" s="94" customFormat="1" ht="39" customHeight="1">
      <c r="A75" s="774"/>
      <c r="B75" s="95" t="s">
        <v>382</v>
      </c>
      <c r="C75" s="453">
        <f>C69+C72</f>
        <v>4</v>
      </c>
      <c r="D75" s="453">
        <f t="shared" si="22"/>
        <v>0</v>
      </c>
      <c r="E75" s="453">
        <f t="shared" si="22"/>
        <v>4</v>
      </c>
      <c r="F75" s="453">
        <f t="shared" si="22"/>
        <v>3</v>
      </c>
      <c r="G75" s="453">
        <f t="shared" si="22"/>
        <v>2</v>
      </c>
      <c r="H75" s="453">
        <f t="shared" si="22"/>
        <v>5</v>
      </c>
      <c r="I75" s="453">
        <f t="shared" si="22"/>
        <v>6</v>
      </c>
      <c r="J75" s="453">
        <f t="shared" si="22"/>
        <v>20</v>
      </c>
      <c r="K75" s="453">
        <f t="shared" si="22"/>
        <v>26</v>
      </c>
      <c r="L75" s="453">
        <f t="shared" si="22"/>
        <v>799</v>
      </c>
      <c r="M75" s="453">
        <f t="shared" si="22"/>
        <v>410</v>
      </c>
      <c r="N75" s="453">
        <f t="shared" si="22"/>
        <v>1209</v>
      </c>
      <c r="O75" s="95" t="s">
        <v>602</v>
      </c>
      <c r="P75" s="774"/>
    </row>
    <row r="76" spans="1:17" s="94" customFormat="1" ht="39" customHeight="1">
      <c r="A76" s="774"/>
      <c r="B76" s="95" t="s">
        <v>9</v>
      </c>
      <c r="C76" s="452">
        <f>C74+C75</f>
        <v>70</v>
      </c>
      <c r="D76" s="452">
        <f t="shared" ref="D76:N76" si="23">D74+D75</f>
        <v>85</v>
      </c>
      <c r="E76" s="452">
        <f t="shared" si="23"/>
        <v>155</v>
      </c>
      <c r="F76" s="452">
        <f t="shared" si="23"/>
        <v>11</v>
      </c>
      <c r="G76" s="452">
        <f t="shared" si="23"/>
        <v>5</v>
      </c>
      <c r="H76" s="452">
        <f t="shared" si="23"/>
        <v>16</v>
      </c>
      <c r="I76" s="452">
        <f t="shared" si="23"/>
        <v>10</v>
      </c>
      <c r="J76" s="452">
        <f t="shared" si="23"/>
        <v>92</v>
      </c>
      <c r="K76" s="452">
        <f t="shared" si="23"/>
        <v>102</v>
      </c>
      <c r="L76" s="452">
        <f t="shared" si="23"/>
        <v>2079</v>
      </c>
      <c r="M76" s="452">
        <f t="shared" si="23"/>
        <v>1404</v>
      </c>
      <c r="N76" s="452">
        <f t="shared" si="23"/>
        <v>3483</v>
      </c>
      <c r="O76" s="95" t="s">
        <v>8</v>
      </c>
      <c r="P76" s="774"/>
    </row>
    <row r="77" spans="1:17" ht="39" customHeight="1">
      <c r="A77" s="774" t="s">
        <v>671</v>
      </c>
      <c r="B77" s="95" t="s">
        <v>383</v>
      </c>
      <c r="C77" s="453">
        <v>5953</v>
      </c>
      <c r="D77" s="453">
        <v>8</v>
      </c>
      <c r="E77" s="453">
        <f>C77+D77</f>
        <v>5961</v>
      </c>
      <c r="F77" s="453">
        <v>33</v>
      </c>
      <c r="G77" s="453">
        <v>2</v>
      </c>
      <c r="H77" s="453">
        <f>F77+G77</f>
        <v>35</v>
      </c>
      <c r="I77" s="453">
        <v>11</v>
      </c>
      <c r="J77" s="453">
        <v>7</v>
      </c>
      <c r="K77" s="453">
        <f>I77+J77</f>
        <v>18</v>
      </c>
      <c r="L77" s="453">
        <v>512</v>
      </c>
      <c r="M77" s="453">
        <v>577</v>
      </c>
      <c r="N77" s="453">
        <f>L77+M77</f>
        <v>1089</v>
      </c>
      <c r="O77" s="95" t="s">
        <v>601</v>
      </c>
      <c r="P77" s="774" t="s">
        <v>185</v>
      </c>
    </row>
    <row r="78" spans="1:17" ht="39" customHeight="1">
      <c r="A78" s="774"/>
      <c r="B78" s="95" t="s">
        <v>382</v>
      </c>
      <c r="C78" s="453">
        <v>26</v>
      </c>
      <c r="D78" s="453">
        <v>0</v>
      </c>
      <c r="E78" s="453">
        <f>C78+D78</f>
        <v>26</v>
      </c>
      <c r="F78" s="453">
        <v>8</v>
      </c>
      <c r="G78" s="453">
        <v>5</v>
      </c>
      <c r="H78" s="453">
        <f>F78+G78</f>
        <v>13</v>
      </c>
      <c r="I78" s="453">
        <v>10</v>
      </c>
      <c r="J78" s="453">
        <v>68</v>
      </c>
      <c r="K78" s="453">
        <f>I78+J78</f>
        <v>78</v>
      </c>
      <c r="L78" s="453">
        <v>1266</v>
      </c>
      <c r="M78" s="453">
        <v>3440</v>
      </c>
      <c r="N78" s="453">
        <f>L78+M78</f>
        <v>4706</v>
      </c>
      <c r="O78" s="95" t="s">
        <v>602</v>
      </c>
      <c r="P78" s="774"/>
    </row>
    <row r="79" spans="1:17" ht="39" customHeight="1">
      <c r="A79" s="774"/>
      <c r="B79" s="95" t="s">
        <v>9</v>
      </c>
      <c r="C79" s="452">
        <f>C77+C78</f>
        <v>5979</v>
      </c>
      <c r="D79" s="452">
        <f t="shared" ref="D79:N79" si="24">D77+D78</f>
        <v>8</v>
      </c>
      <c r="E79" s="452">
        <f t="shared" si="24"/>
        <v>5987</v>
      </c>
      <c r="F79" s="452">
        <f t="shared" si="24"/>
        <v>41</v>
      </c>
      <c r="G79" s="452">
        <f t="shared" si="24"/>
        <v>7</v>
      </c>
      <c r="H79" s="452">
        <f t="shared" si="24"/>
        <v>48</v>
      </c>
      <c r="I79" s="452">
        <f t="shared" si="24"/>
        <v>21</v>
      </c>
      <c r="J79" s="452">
        <f t="shared" si="24"/>
        <v>75</v>
      </c>
      <c r="K79" s="452">
        <f t="shared" si="24"/>
        <v>96</v>
      </c>
      <c r="L79" s="452">
        <f t="shared" si="24"/>
        <v>1778</v>
      </c>
      <c r="M79" s="452">
        <f t="shared" si="24"/>
        <v>4017</v>
      </c>
      <c r="N79" s="452">
        <f t="shared" si="24"/>
        <v>5795</v>
      </c>
      <c r="O79" s="95" t="s">
        <v>8</v>
      </c>
      <c r="P79" s="774"/>
    </row>
    <row r="80" spans="1:17" ht="39" customHeight="1">
      <c r="A80" s="774" t="s">
        <v>672</v>
      </c>
      <c r="B80" s="95" t="s">
        <v>383</v>
      </c>
      <c r="C80" s="453">
        <v>0</v>
      </c>
      <c r="D80" s="453">
        <v>0</v>
      </c>
      <c r="E80" s="453">
        <f>C80+D80</f>
        <v>0</v>
      </c>
      <c r="F80" s="453">
        <v>0</v>
      </c>
      <c r="G80" s="453">
        <v>0</v>
      </c>
      <c r="H80" s="453">
        <f>F80+G80</f>
        <v>0</v>
      </c>
      <c r="I80" s="453">
        <v>0</v>
      </c>
      <c r="J80" s="453">
        <v>0</v>
      </c>
      <c r="K80" s="453">
        <f>I80+J80</f>
        <v>0</v>
      </c>
      <c r="L80" s="453">
        <v>0</v>
      </c>
      <c r="M80" s="453">
        <v>0</v>
      </c>
      <c r="N80" s="453">
        <f>L80+M80</f>
        <v>0</v>
      </c>
      <c r="O80" s="95" t="s">
        <v>601</v>
      </c>
      <c r="P80" s="774" t="s">
        <v>674</v>
      </c>
    </row>
    <row r="81" spans="1:17" ht="39" customHeight="1">
      <c r="A81" s="774"/>
      <c r="B81" s="95" t="s">
        <v>382</v>
      </c>
      <c r="C81" s="453">
        <v>0</v>
      </c>
      <c r="D81" s="453">
        <v>0</v>
      </c>
      <c r="E81" s="453">
        <f>C81+D81</f>
        <v>0</v>
      </c>
      <c r="F81" s="453">
        <v>1</v>
      </c>
      <c r="G81" s="453">
        <v>0</v>
      </c>
      <c r="H81" s="453">
        <f>F81+G81</f>
        <v>1</v>
      </c>
      <c r="I81" s="453">
        <v>0</v>
      </c>
      <c r="J81" s="453">
        <v>0</v>
      </c>
      <c r="K81" s="453">
        <f>I81+J81</f>
        <v>0</v>
      </c>
      <c r="L81" s="453">
        <v>81</v>
      </c>
      <c r="M81" s="453">
        <v>16</v>
      </c>
      <c r="N81" s="453">
        <f>L81+M81</f>
        <v>97</v>
      </c>
      <c r="O81" s="95" t="s">
        <v>602</v>
      </c>
      <c r="P81" s="774"/>
    </row>
    <row r="82" spans="1:17" ht="39" customHeight="1">
      <c r="A82" s="774"/>
      <c r="B82" s="95" t="s">
        <v>9</v>
      </c>
      <c r="C82" s="452">
        <f>C80+C81</f>
        <v>0</v>
      </c>
      <c r="D82" s="452">
        <f t="shared" ref="D82:N82" si="25">D80+D81</f>
        <v>0</v>
      </c>
      <c r="E82" s="452">
        <f t="shared" si="25"/>
        <v>0</v>
      </c>
      <c r="F82" s="452">
        <f t="shared" si="25"/>
        <v>1</v>
      </c>
      <c r="G82" s="452">
        <f t="shared" si="25"/>
        <v>0</v>
      </c>
      <c r="H82" s="452">
        <f t="shared" si="25"/>
        <v>1</v>
      </c>
      <c r="I82" s="452">
        <f t="shared" si="25"/>
        <v>0</v>
      </c>
      <c r="J82" s="452">
        <f t="shared" si="25"/>
        <v>0</v>
      </c>
      <c r="K82" s="452">
        <f t="shared" si="25"/>
        <v>0</v>
      </c>
      <c r="L82" s="452">
        <f t="shared" si="25"/>
        <v>81</v>
      </c>
      <c r="M82" s="452">
        <f t="shared" si="25"/>
        <v>16</v>
      </c>
      <c r="N82" s="452">
        <f t="shared" si="25"/>
        <v>97</v>
      </c>
      <c r="O82" s="95" t="s">
        <v>8</v>
      </c>
      <c r="P82" s="774"/>
    </row>
    <row r="83" spans="1:17" ht="39" customHeight="1">
      <c r="A83" s="774" t="s">
        <v>673</v>
      </c>
      <c r="B83" s="95" t="s">
        <v>383</v>
      </c>
      <c r="C83" s="453">
        <f>C77+C80</f>
        <v>5953</v>
      </c>
      <c r="D83" s="453">
        <f t="shared" ref="D83:N84" si="26">D77+D80</f>
        <v>8</v>
      </c>
      <c r="E83" s="453">
        <f t="shared" si="26"/>
        <v>5961</v>
      </c>
      <c r="F83" s="453">
        <f t="shared" si="26"/>
        <v>33</v>
      </c>
      <c r="G83" s="453">
        <f t="shared" si="26"/>
        <v>2</v>
      </c>
      <c r="H83" s="453">
        <f t="shared" si="26"/>
        <v>35</v>
      </c>
      <c r="I83" s="453">
        <f t="shared" si="26"/>
        <v>11</v>
      </c>
      <c r="J83" s="453">
        <f t="shared" si="26"/>
        <v>7</v>
      </c>
      <c r="K83" s="453">
        <f t="shared" si="26"/>
        <v>18</v>
      </c>
      <c r="L83" s="453">
        <f t="shared" si="26"/>
        <v>512</v>
      </c>
      <c r="M83" s="453">
        <f t="shared" si="26"/>
        <v>577</v>
      </c>
      <c r="N83" s="453">
        <f t="shared" si="26"/>
        <v>1089</v>
      </c>
      <c r="O83" s="95" t="s">
        <v>601</v>
      </c>
      <c r="P83" s="774" t="s">
        <v>675</v>
      </c>
    </row>
    <row r="84" spans="1:17" ht="39" customHeight="1">
      <c r="A84" s="774"/>
      <c r="B84" s="95" t="s">
        <v>382</v>
      </c>
      <c r="C84" s="453">
        <f>C78+C81</f>
        <v>26</v>
      </c>
      <c r="D84" s="453">
        <f t="shared" si="26"/>
        <v>0</v>
      </c>
      <c r="E84" s="453">
        <f t="shared" si="26"/>
        <v>26</v>
      </c>
      <c r="F84" s="453">
        <f t="shared" si="26"/>
        <v>9</v>
      </c>
      <c r="G84" s="453">
        <f t="shared" si="26"/>
        <v>5</v>
      </c>
      <c r="H84" s="453">
        <f t="shared" si="26"/>
        <v>14</v>
      </c>
      <c r="I84" s="453">
        <f t="shared" si="26"/>
        <v>10</v>
      </c>
      <c r="J84" s="453">
        <f t="shared" si="26"/>
        <v>68</v>
      </c>
      <c r="K84" s="453">
        <f t="shared" si="26"/>
        <v>78</v>
      </c>
      <c r="L84" s="453">
        <f t="shared" si="26"/>
        <v>1347</v>
      </c>
      <c r="M84" s="453">
        <f t="shared" si="26"/>
        <v>3456</v>
      </c>
      <c r="N84" s="453">
        <f t="shared" si="26"/>
        <v>4803</v>
      </c>
      <c r="O84" s="95" t="s">
        <v>602</v>
      </c>
      <c r="P84" s="774"/>
    </row>
    <row r="85" spans="1:17" ht="39" customHeight="1">
      <c r="A85" s="774"/>
      <c r="B85" s="95" t="s">
        <v>9</v>
      </c>
      <c r="C85" s="452">
        <f>C83+C84</f>
        <v>5979</v>
      </c>
      <c r="D85" s="452">
        <f t="shared" ref="D85:N85" si="27">D83+D84</f>
        <v>8</v>
      </c>
      <c r="E85" s="452">
        <f t="shared" si="27"/>
        <v>5987</v>
      </c>
      <c r="F85" s="452">
        <f t="shared" si="27"/>
        <v>42</v>
      </c>
      <c r="G85" s="452">
        <f t="shared" si="27"/>
        <v>7</v>
      </c>
      <c r="H85" s="452">
        <f t="shared" si="27"/>
        <v>49</v>
      </c>
      <c r="I85" s="452">
        <f t="shared" si="27"/>
        <v>21</v>
      </c>
      <c r="J85" s="452">
        <f t="shared" si="27"/>
        <v>75</v>
      </c>
      <c r="K85" s="452">
        <f t="shared" si="27"/>
        <v>96</v>
      </c>
      <c r="L85" s="452">
        <f t="shared" si="27"/>
        <v>1859</v>
      </c>
      <c r="M85" s="452">
        <f t="shared" si="27"/>
        <v>4033</v>
      </c>
      <c r="N85" s="452">
        <f t="shared" si="27"/>
        <v>5892</v>
      </c>
      <c r="O85" s="95" t="s">
        <v>8</v>
      </c>
      <c r="P85" s="774"/>
    </row>
    <row r="86" spans="1:17" ht="39" customHeight="1">
      <c r="A86" s="774" t="s">
        <v>589</v>
      </c>
      <c r="B86" s="95" t="s">
        <v>383</v>
      </c>
      <c r="C86" s="453">
        <v>4</v>
      </c>
      <c r="D86" s="453">
        <v>0</v>
      </c>
      <c r="E86" s="453">
        <f>C86+D86</f>
        <v>4</v>
      </c>
      <c r="F86" s="453">
        <v>1</v>
      </c>
      <c r="G86" s="453">
        <v>1</v>
      </c>
      <c r="H86" s="453">
        <f>F86+G86</f>
        <v>2</v>
      </c>
      <c r="I86" s="453">
        <v>6</v>
      </c>
      <c r="J86" s="453">
        <v>0</v>
      </c>
      <c r="K86" s="453">
        <f>I86+J86</f>
        <v>6</v>
      </c>
      <c r="L86" s="453">
        <v>162</v>
      </c>
      <c r="M86" s="453">
        <v>13</v>
      </c>
      <c r="N86" s="453">
        <f>L86+M86</f>
        <v>175</v>
      </c>
      <c r="O86" s="95" t="s">
        <v>601</v>
      </c>
      <c r="P86" s="774" t="s">
        <v>681</v>
      </c>
    </row>
    <row r="87" spans="1:17" ht="39" customHeight="1">
      <c r="A87" s="774"/>
      <c r="B87" s="95" t="s">
        <v>382</v>
      </c>
      <c r="C87" s="453">
        <v>0</v>
      </c>
      <c r="D87" s="453">
        <v>0</v>
      </c>
      <c r="E87" s="453">
        <f>C87+D87</f>
        <v>0</v>
      </c>
      <c r="F87" s="453">
        <v>2</v>
      </c>
      <c r="G87" s="453">
        <v>0</v>
      </c>
      <c r="H87" s="453">
        <f>F87+G87</f>
        <v>2</v>
      </c>
      <c r="I87" s="453">
        <v>9</v>
      </c>
      <c r="J87" s="453">
        <v>7</v>
      </c>
      <c r="K87" s="453">
        <f>I87+J87</f>
        <v>16</v>
      </c>
      <c r="L87" s="453">
        <v>227</v>
      </c>
      <c r="M87" s="453">
        <v>16</v>
      </c>
      <c r="N87" s="453">
        <f>L87+M87</f>
        <v>243</v>
      </c>
      <c r="O87" s="95" t="s">
        <v>602</v>
      </c>
      <c r="P87" s="774"/>
    </row>
    <row r="88" spans="1:17" ht="39" customHeight="1">
      <c r="A88" s="774"/>
      <c r="B88" s="95" t="s">
        <v>9</v>
      </c>
      <c r="C88" s="452">
        <f>C86+C87</f>
        <v>4</v>
      </c>
      <c r="D88" s="452">
        <f t="shared" ref="D88:N88" si="28">D86+D87</f>
        <v>0</v>
      </c>
      <c r="E88" s="452">
        <f t="shared" si="28"/>
        <v>4</v>
      </c>
      <c r="F88" s="452">
        <f t="shared" si="28"/>
        <v>3</v>
      </c>
      <c r="G88" s="452">
        <f t="shared" si="28"/>
        <v>1</v>
      </c>
      <c r="H88" s="452">
        <f t="shared" si="28"/>
        <v>4</v>
      </c>
      <c r="I88" s="452">
        <f t="shared" si="28"/>
        <v>15</v>
      </c>
      <c r="J88" s="452">
        <f t="shared" si="28"/>
        <v>7</v>
      </c>
      <c r="K88" s="452">
        <f t="shared" si="28"/>
        <v>22</v>
      </c>
      <c r="L88" s="452">
        <f t="shared" si="28"/>
        <v>389</v>
      </c>
      <c r="M88" s="452">
        <f t="shared" si="28"/>
        <v>29</v>
      </c>
      <c r="N88" s="452">
        <f t="shared" si="28"/>
        <v>418</v>
      </c>
      <c r="O88" s="95" t="s">
        <v>8</v>
      </c>
      <c r="P88" s="774"/>
    </row>
    <row r="89" spans="1:17" ht="39" customHeight="1">
      <c r="A89" s="774" t="s">
        <v>184</v>
      </c>
      <c r="B89" s="95" t="s">
        <v>383</v>
      </c>
      <c r="C89" s="453">
        <v>1196</v>
      </c>
      <c r="D89" s="453">
        <v>9</v>
      </c>
      <c r="E89" s="453">
        <f>C89+D89</f>
        <v>1205</v>
      </c>
      <c r="F89" s="453">
        <v>24</v>
      </c>
      <c r="G89" s="453">
        <v>0</v>
      </c>
      <c r="H89" s="453">
        <f>F89+G89</f>
        <v>24</v>
      </c>
      <c r="I89" s="453">
        <v>40</v>
      </c>
      <c r="J89" s="453">
        <v>6</v>
      </c>
      <c r="K89" s="453">
        <f>I89+J89</f>
        <v>46</v>
      </c>
      <c r="L89" s="453">
        <v>2226</v>
      </c>
      <c r="M89" s="453">
        <v>279</v>
      </c>
      <c r="N89" s="453">
        <f>L89+M89</f>
        <v>2505</v>
      </c>
      <c r="O89" s="95" t="s">
        <v>601</v>
      </c>
      <c r="P89" s="774" t="s">
        <v>682</v>
      </c>
    </row>
    <row r="90" spans="1:17" ht="39" customHeight="1">
      <c r="A90" s="774"/>
      <c r="B90" s="95" t="s">
        <v>382</v>
      </c>
      <c r="C90" s="453">
        <v>64</v>
      </c>
      <c r="D90" s="453">
        <v>1</v>
      </c>
      <c r="E90" s="453">
        <f>C90+D90</f>
        <v>65</v>
      </c>
      <c r="F90" s="453">
        <v>5</v>
      </c>
      <c r="G90" s="453">
        <v>0</v>
      </c>
      <c r="H90" s="453">
        <f>F90+G90</f>
        <v>5</v>
      </c>
      <c r="I90" s="453">
        <v>31</v>
      </c>
      <c r="J90" s="453">
        <v>30</v>
      </c>
      <c r="K90" s="453">
        <f>I90+J90</f>
        <v>61</v>
      </c>
      <c r="L90" s="453">
        <v>1802</v>
      </c>
      <c r="M90" s="453">
        <v>361</v>
      </c>
      <c r="N90" s="453">
        <f>L90+M90</f>
        <v>2163</v>
      </c>
      <c r="O90" s="95" t="s">
        <v>602</v>
      </c>
      <c r="P90" s="774"/>
    </row>
    <row r="91" spans="1:17" ht="39" customHeight="1">
      <c r="A91" s="774"/>
      <c r="B91" s="95" t="s">
        <v>9</v>
      </c>
      <c r="C91" s="452">
        <f>C89+C90</f>
        <v>1260</v>
      </c>
      <c r="D91" s="452">
        <f t="shared" ref="D91:N91" si="29">D89+D90</f>
        <v>10</v>
      </c>
      <c r="E91" s="452">
        <f t="shared" si="29"/>
        <v>1270</v>
      </c>
      <c r="F91" s="452">
        <f t="shared" si="29"/>
        <v>29</v>
      </c>
      <c r="G91" s="452">
        <f t="shared" si="29"/>
        <v>0</v>
      </c>
      <c r="H91" s="452">
        <f t="shared" si="29"/>
        <v>29</v>
      </c>
      <c r="I91" s="452">
        <f t="shared" si="29"/>
        <v>71</v>
      </c>
      <c r="J91" s="452">
        <f t="shared" si="29"/>
        <v>36</v>
      </c>
      <c r="K91" s="452">
        <f t="shared" si="29"/>
        <v>107</v>
      </c>
      <c r="L91" s="452">
        <f t="shared" si="29"/>
        <v>4028</v>
      </c>
      <c r="M91" s="452">
        <f t="shared" si="29"/>
        <v>640</v>
      </c>
      <c r="N91" s="452">
        <f t="shared" si="29"/>
        <v>4668</v>
      </c>
      <c r="O91" s="95" t="s">
        <v>8</v>
      </c>
      <c r="P91" s="774"/>
    </row>
    <row r="92" spans="1:17" ht="39" customHeight="1">
      <c r="A92" s="778" t="s">
        <v>1563</v>
      </c>
      <c r="B92" s="569"/>
      <c r="C92" s="569"/>
      <c r="D92" s="569"/>
      <c r="E92" s="569"/>
      <c r="F92" s="569"/>
      <c r="G92" s="595"/>
      <c r="H92" s="631" t="s">
        <v>1564</v>
      </c>
      <c r="I92" s="631"/>
      <c r="J92" s="631"/>
      <c r="K92" s="631"/>
      <c r="L92" s="631"/>
      <c r="M92" s="631"/>
      <c r="N92" s="631"/>
      <c r="O92" s="631"/>
      <c r="P92" s="730"/>
    </row>
    <row r="93" spans="1:17" ht="39" customHeight="1">
      <c r="A93" s="770" t="s">
        <v>71</v>
      </c>
      <c r="B93" s="770" t="s">
        <v>677</v>
      </c>
      <c r="C93" s="775" t="s">
        <v>19</v>
      </c>
      <c r="D93" s="776"/>
      <c r="E93" s="776"/>
      <c r="F93" s="776"/>
      <c r="G93" s="776"/>
      <c r="H93" s="776"/>
      <c r="I93" s="776"/>
      <c r="J93" s="776"/>
      <c r="K93" s="776"/>
      <c r="L93" s="776"/>
      <c r="M93" s="776"/>
      <c r="N93" s="777"/>
      <c r="O93" s="773" t="s">
        <v>678</v>
      </c>
      <c r="P93" s="773" t="s">
        <v>69</v>
      </c>
      <c r="Q93" s="175"/>
    </row>
    <row r="94" spans="1:17" ht="39" customHeight="1">
      <c r="A94" s="771"/>
      <c r="B94" s="771"/>
      <c r="C94" s="775" t="s">
        <v>8</v>
      </c>
      <c r="D94" s="776"/>
      <c r="E94" s="776"/>
      <c r="F94" s="776"/>
      <c r="G94" s="776"/>
      <c r="H94" s="776"/>
      <c r="I94" s="776"/>
      <c r="J94" s="776"/>
      <c r="K94" s="776"/>
      <c r="L94" s="776"/>
      <c r="M94" s="776"/>
      <c r="N94" s="777"/>
      <c r="O94" s="773"/>
      <c r="P94" s="773"/>
      <c r="Q94" s="175"/>
    </row>
    <row r="95" spans="1:17" ht="39" customHeight="1">
      <c r="A95" s="771"/>
      <c r="B95" s="771"/>
      <c r="C95" s="744" t="s">
        <v>188</v>
      </c>
      <c r="D95" s="745"/>
      <c r="E95" s="745"/>
      <c r="F95" s="746"/>
      <c r="G95" s="744" t="s">
        <v>189</v>
      </c>
      <c r="H95" s="745"/>
      <c r="I95" s="745"/>
      <c r="J95" s="746"/>
      <c r="K95" s="744" t="s">
        <v>9</v>
      </c>
      <c r="L95" s="745"/>
      <c r="M95" s="745"/>
      <c r="N95" s="746"/>
      <c r="O95" s="773"/>
      <c r="P95" s="773"/>
      <c r="Q95" s="175"/>
    </row>
    <row r="96" spans="1:17" ht="39" customHeight="1">
      <c r="A96" s="772"/>
      <c r="B96" s="772"/>
      <c r="C96" s="744" t="s">
        <v>595</v>
      </c>
      <c r="D96" s="745"/>
      <c r="E96" s="745"/>
      <c r="F96" s="746"/>
      <c r="G96" s="744" t="s">
        <v>596</v>
      </c>
      <c r="H96" s="745"/>
      <c r="I96" s="745"/>
      <c r="J96" s="746"/>
      <c r="K96" s="744" t="s">
        <v>8</v>
      </c>
      <c r="L96" s="745"/>
      <c r="M96" s="745"/>
      <c r="N96" s="746"/>
      <c r="O96" s="773"/>
      <c r="P96" s="773"/>
      <c r="Q96" s="175"/>
    </row>
    <row r="97" spans="1:21" s="94" customFormat="1" ht="39" customHeight="1">
      <c r="A97" s="774" t="s">
        <v>586</v>
      </c>
      <c r="B97" s="95" t="s">
        <v>383</v>
      </c>
      <c r="C97" s="584">
        <f>C8+F8+I8+L8+C38+F38+I38+L38+C68+F68+I68+L68</f>
        <v>7351</v>
      </c>
      <c r="D97" s="739"/>
      <c r="E97" s="739"/>
      <c r="F97" s="585"/>
      <c r="G97" s="584">
        <f>D8+G8+J8+M8+D38+G38+J38+M38+D68+G68+J68+M68</f>
        <v>6306</v>
      </c>
      <c r="H97" s="739"/>
      <c r="I97" s="739"/>
      <c r="J97" s="585"/>
      <c r="K97" s="584">
        <f>C97+G97</f>
        <v>13657</v>
      </c>
      <c r="L97" s="739"/>
      <c r="M97" s="739"/>
      <c r="N97" s="585"/>
      <c r="O97" s="95" t="s">
        <v>601</v>
      </c>
      <c r="P97" s="774" t="s">
        <v>679</v>
      </c>
      <c r="R97" s="156"/>
      <c r="S97" s="156"/>
      <c r="T97" s="156"/>
      <c r="U97" s="156"/>
    </row>
    <row r="98" spans="1:21" s="94" customFormat="1" ht="39" customHeight="1">
      <c r="A98" s="774"/>
      <c r="B98" s="95" t="s">
        <v>382</v>
      </c>
      <c r="C98" s="584">
        <f>C9+F9+I9+L9+C39+F39+I39+L39+C69+F69+I69+L69</f>
        <v>4157</v>
      </c>
      <c r="D98" s="739"/>
      <c r="E98" s="739"/>
      <c r="F98" s="585"/>
      <c r="G98" s="584">
        <f>D9+G9+J9+M9+D39+G39+J39+M39+D69+G69+J69+M69</f>
        <v>1989</v>
      </c>
      <c r="H98" s="739"/>
      <c r="I98" s="739"/>
      <c r="J98" s="585"/>
      <c r="K98" s="584">
        <f>C98+G98</f>
        <v>6146</v>
      </c>
      <c r="L98" s="739"/>
      <c r="M98" s="739"/>
      <c r="N98" s="585"/>
      <c r="O98" s="95" t="s">
        <v>602</v>
      </c>
      <c r="P98" s="774"/>
      <c r="R98" s="156"/>
      <c r="S98" s="156"/>
      <c r="T98" s="156"/>
      <c r="U98" s="156"/>
    </row>
    <row r="99" spans="1:21" s="94" customFormat="1" ht="39" customHeight="1">
      <c r="A99" s="774"/>
      <c r="B99" s="95" t="s">
        <v>9</v>
      </c>
      <c r="C99" s="747">
        <f>C97+C98</f>
        <v>11508</v>
      </c>
      <c r="D99" s="748"/>
      <c r="E99" s="748"/>
      <c r="F99" s="749"/>
      <c r="G99" s="747">
        <f>G97+G98</f>
        <v>8295</v>
      </c>
      <c r="H99" s="748"/>
      <c r="I99" s="748"/>
      <c r="J99" s="749"/>
      <c r="K99" s="747">
        <f>K97+K98</f>
        <v>19803</v>
      </c>
      <c r="L99" s="748"/>
      <c r="M99" s="748"/>
      <c r="N99" s="749"/>
      <c r="O99" s="95" t="s">
        <v>8</v>
      </c>
      <c r="P99" s="774"/>
    </row>
    <row r="100" spans="1:21" s="94" customFormat="1" ht="39" customHeight="1">
      <c r="A100" s="774" t="s">
        <v>587</v>
      </c>
      <c r="B100" s="95" t="s">
        <v>383</v>
      </c>
      <c r="C100" s="584">
        <f>C11+F11+I11+L11+C41+F41+I41+L41+C71+F71+I71+L71</f>
        <v>980</v>
      </c>
      <c r="D100" s="739"/>
      <c r="E100" s="739"/>
      <c r="F100" s="585"/>
      <c r="G100" s="584">
        <f>D11+G11+J11+M11+D41+G41+J41+M41+D71+G71+J71+M71</f>
        <v>256</v>
      </c>
      <c r="H100" s="739"/>
      <c r="I100" s="739"/>
      <c r="J100" s="585"/>
      <c r="K100" s="584">
        <f>C100+G100</f>
        <v>1236</v>
      </c>
      <c r="L100" s="739"/>
      <c r="M100" s="739"/>
      <c r="N100" s="585"/>
      <c r="O100" s="95" t="s">
        <v>601</v>
      </c>
      <c r="P100" s="774" t="s">
        <v>591</v>
      </c>
    </row>
    <row r="101" spans="1:21" s="94" customFormat="1" ht="39" customHeight="1">
      <c r="A101" s="774"/>
      <c r="B101" s="95" t="s">
        <v>382</v>
      </c>
      <c r="C101" s="584">
        <f>C12+F12+I12+L12+C42+F42+I42+L42+C72+F72+I72+L72</f>
        <v>898</v>
      </c>
      <c r="D101" s="739"/>
      <c r="E101" s="739"/>
      <c r="F101" s="585"/>
      <c r="G101" s="584">
        <f>D12+G12+J12+M12+D42+G42+J42+M42+D72+G72+J72+M72</f>
        <v>104</v>
      </c>
      <c r="H101" s="739"/>
      <c r="I101" s="739"/>
      <c r="J101" s="585"/>
      <c r="K101" s="584">
        <f>C101+G101</f>
        <v>1002</v>
      </c>
      <c r="L101" s="739"/>
      <c r="M101" s="739"/>
      <c r="N101" s="585"/>
      <c r="O101" s="95" t="s">
        <v>602</v>
      </c>
      <c r="P101" s="774"/>
    </row>
    <row r="102" spans="1:21" s="94" customFormat="1" ht="39" customHeight="1">
      <c r="A102" s="774"/>
      <c r="B102" s="95" t="s">
        <v>9</v>
      </c>
      <c r="C102" s="747">
        <f>C100+C101</f>
        <v>1878</v>
      </c>
      <c r="D102" s="748"/>
      <c r="E102" s="748"/>
      <c r="F102" s="749"/>
      <c r="G102" s="747">
        <f>G100+G101</f>
        <v>360</v>
      </c>
      <c r="H102" s="748"/>
      <c r="I102" s="748"/>
      <c r="J102" s="749"/>
      <c r="K102" s="747">
        <f>K100+K101</f>
        <v>2238</v>
      </c>
      <c r="L102" s="748"/>
      <c r="M102" s="748"/>
      <c r="N102" s="749"/>
      <c r="O102" s="95" t="s">
        <v>8</v>
      </c>
      <c r="P102" s="774"/>
    </row>
    <row r="103" spans="1:21" s="94" customFormat="1" ht="39" customHeight="1">
      <c r="A103" s="774" t="s">
        <v>588</v>
      </c>
      <c r="B103" s="95" t="s">
        <v>383</v>
      </c>
      <c r="C103" s="584">
        <f>C14+F14+I14+L14+C44+F44+I44+L44+C74+F74+I74+L74</f>
        <v>8331</v>
      </c>
      <c r="D103" s="739"/>
      <c r="E103" s="739"/>
      <c r="F103" s="585"/>
      <c r="G103" s="584">
        <f>D14+G14+J14+M14+D44+G44+J44+M44+D74+G74+J74+M74</f>
        <v>6562</v>
      </c>
      <c r="H103" s="739"/>
      <c r="I103" s="739"/>
      <c r="J103" s="585"/>
      <c r="K103" s="584">
        <f>C103+G103</f>
        <v>14893</v>
      </c>
      <c r="L103" s="739"/>
      <c r="M103" s="739"/>
      <c r="N103" s="585"/>
      <c r="O103" s="95" t="s">
        <v>601</v>
      </c>
      <c r="P103" s="774" t="s">
        <v>680</v>
      </c>
    </row>
    <row r="104" spans="1:21" s="94" customFormat="1" ht="39" customHeight="1">
      <c r="A104" s="774"/>
      <c r="B104" s="95" t="s">
        <v>382</v>
      </c>
      <c r="C104" s="584">
        <f>C15+F15+I15+L15+C45+F45+I45+L45+C75+F75+I75+L75</f>
        <v>5055</v>
      </c>
      <c r="D104" s="739"/>
      <c r="E104" s="739"/>
      <c r="F104" s="585"/>
      <c r="G104" s="584">
        <f>D15+G15+J15+M15+D45+G45+J45+M45+D75+G75+J75+M75</f>
        <v>2093</v>
      </c>
      <c r="H104" s="739"/>
      <c r="I104" s="739"/>
      <c r="J104" s="585"/>
      <c r="K104" s="584">
        <f>C104+G104</f>
        <v>7148</v>
      </c>
      <c r="L104" s="739"/>
      <c r="M104" s="739"/>
      <c r="N104" s="585"/>
      <c r="O104" s="95" t="s">
        <v>602</v>
      </c>
      <c r="P104" s="774"/>
    </row>
    <row r="105" spans="1:21" s="94" customFormat="1" ht="39" customHeight="1">
      <c r="A105" s="774"/>
      <c r="B105" s="95" t="s">
        <v>9</v>
      </c>
      <c r="C105" s="747">
        <f>C103+C104</f>
        <v>13386</v>
      </c>
      <c r="D105" s="748"/>
      <c r="E105" s="748"/>
      <c r="F105" s="749"/>
      <c r="G105" s="747">
        <f>G103+G104</f>
        <v>8655</v>
      </c>
      <c r="H105" s="748"/>
      <c r="I105" s="748"/>
      <c r="J105" s="749"/>
      <c r="K105" s="747">
        <f>K103+K104</f>
        <v>22041</v>
      </c>
      <c r="L105" s="748"/>
      <c r="M105" s="748"/>
      <c r="N105" s="749"/>
      <c r="O105" s="95" t="s">
        <v>8</v>
      </c>
      <c r="P105" s="774"/>
    </row>
    <row r="106" spans="1:21" ht="39" customHeight="1">
      <c r="A106" s="774" t="s">
        <v>671</v>
      </c>
      <c r="B106" s="95" t="s">
        <v>383</v>
      </c>
      <c r="C106" s="584">
        <f>C17+F17+I17+L17+C47+F47+I47+L47+C77+F77+I77+L77</f>
        <v>8956</v>
      </c>
      <c r="D106" s="739"/>
      <c r="E106" s="739"/>
      <c r="F106" s="585"/>
      <c r="G106" s="584">
        <f>D17+G17+J17+M17+D47+G47+J47+M47+D77+G77+J77+M77</f>
        <v>3859</v>
      </c>
      <c r="H106" s="739"/>
      <c r="I106" s="739"/>
      <c r="J106" s="585"/>
      <c r="K106" s="584">
        <f>C106+G106</f>
        <v>12815</v>
      </c>
      <c r="L106" s="739"/>
      <c r="M106" s="739"/>
      <c r="N106" s="585"/>
      <c r="O106" s="95" t="s">
        <v>601</v>
      </c>
      <c r="P106" s="774" t="s">
        <v>185</v>
      </c>
    </row>
    <row r="107" spans="1:21" ht="39" customHeight="1">
      <c r="A107" s="774"/>
      <c r="B107" s="95" t="s">
        <v>382</v>
      </c>
      <c r="C107" s="584">
        <f>C18+F18+I18+L18+C48+F48+I48+L48+C78+F78+I78+L78</f>
        <v>8646</v>
      </c>
      <c r="D107" s="739"/>
      <c r="E107" s="739"/>
      <c r="F107" s="585"/>
      <c r="G107" s="584">
        <f>D18+G18+J18+M18+D48+G48+J48+M48+D78+G78+J78+M78</f>
        <v>22565</v>
      </c>
      <c r="H107" s="739"/>
      <c r="I107" s="739"/>
      <c r="J107" s="585"/>
      <c r="K107" s="584">
        <f>C107+G107</f>
        <v>31211</v>
      </c>
      <c r="L107" s="739"/>
      <c r="M107" s="739"/>
      <c r="N107" s="585"/>
      <c r="O107" s="95" t="s">
        <v>602</v>
      </c>
      <c r="P107" s="774"/>
    </row>
    <row r="108" spans="1:21" ht="39" customHeight="1">
      <c r="A108" s="774"/>
      <c r="B108" s="95" t="s">
        <v>9</v>
      </c>
      <c r="C108" s="747">
        <f>C106+C107</f>
        <v>17602</v>
      </c>
      <c r="D108" s="748"/>
      <c r="E108" s="748"/>
      <c r="F108" s="749"/>
      <c r="G108" s="747">
        <f>G106+G107</f>
        <v>26424</v>
      </c>
      <c r="H108" s="748"/>
      <c r="I108" s="748"/>
      <c r="J108" s="749"/>
      <c r="K108" s="747">
        <f>K106+K107</f>
        <v>44026</v>
      </c>
      <c r="L108" s="748"/>
      <c r="M108" s="748"/>
      <c r="N108" s="749"/>
      <c r="O108" s="95" t="s">
        <v>8</v>
      </c>
      <c r="P108" s="774"/>
    </row>
    <row r="109" spans="1:21" ht="39" customHeight="1">
      <c r="A109" s="774" t="s">
        <v>672</v>
      </c>
      <c r="B109" s="95" t="s">
        <v>383</v>
      </c>
      <c r="C109" s="584">
        <f>C20+F20+I20+L20+C50+F50+I50+L50+C80+F80+I80+L80</f>
        <v>0</v>
      </c>
      <c r="D109" s="739"/>
      <c r="E109" s="739"/>
      <c r="F109" s="585"/>
      <c r="G109" s="584">
        <f>D20+G20+J20+M20+D50+G50+J50+M50+D80+G80+J80+M80</f>
        <v>0</v>
      </c>
      <c r="H109" s="739"/>
      <c r="I109" s="739"/>
      <c r="J109" s="585"/>
      <c r="K109" s="584">
        <f>C109+G109</f>
        <v>0</v>
      </c>
      <c r="L109" s="739"/>
      <c r="M109" s="739"/>
      <c r="N109" s="585"/>
      <c r="O109" s="95" t="s">
        <v>601</v>
      </c>
      <c r="P109" s="774" t="s">
        <v>674</v>
      </c>
    </row>
    <row r="110" spans="1:21" ht="39" customHeight="1">
      <c r="A110" s="774"/>
      <c r="B110" s="95" t="s">
        <v>382</v>
      </c>
      <c r="C110" s="584">
        <f>C21+F21+I21+L21+C51+F51+I51+L51+C81+F81+I81+L81</f>
        <v>157</v>
      </c>
      <c r="D110" s="739"/>
      <c r="E110" s="739"/>
      <c r="F110" s="585"/>
      <c r="G110" s="584">
        <f>D21+G21+J21+M21+D51+G51+J51+M51+D81+G81+J81+M81</f>
        <v>475</v>
      </c>
      <c r="H110" s="739"/>
      <c r="I110" s="739"/>
      <c r="J110" s="585"/>
      <c r="K110" s="584">
        <f>C110+G110</f>
        <v>632</v>
      </c>
      <c r="L110" s="739"/>
      <c r="M110" s="739"/>
      <c r="N110" s="585"/>
      <c r="O110" s="95" t="s">
        <v>602</v>
      </c>
      <c r="P110" s="774"/>
    </row>
    <row r="111" spans="1:21" ht="39" customHeight="1">
      <c r="A111" s="774"/>
      <c r="B111" s="95" t="s">
        <v>9</v>
      </c>
      <c r="C111" s="747">
        <f>C109+C110</f>
        <v>157</v>
      </c>
      <c r="D111" s="748"/>
      <c r="E111" s="748"/>
      <c r="F111" s="749"/>
      <c r="G111" s="747">
        <f>G109+G110</f>
        <v>475</v>
      </c>
      <c r="H111" s="748"/>
      <c r="I111" s="748"/>
      <c r="J111" s="749"/>
      <c r="K111" s="747">
        <f>K109+K110</f>
        <v>632</v>
      </c>
      <c r="L111" s="748"/>
      <c r="M111" s="748"/>
      <c r="N111" s="749"/>
      <c r="O111" s="95" t="s">
        <v>8</v>
      </c>
      <c r="P111" s="774"/>
    </row>
    <row r="112" spans="1:21" ht="39" customHeight="1">
      <c r="A112" s="774" t="s">
        <v>673</v>
      </c>
      <c r="B112" s="95" t="s">
        <v>383</v>
      </c>
      <c r="C112" s="584">
        <f>C23+F23+I23+L23+C53+F53+I53+L53+C83+F83+I83+L83</f>
        <v>8956</v>
      </c>
      <c r="D112" s="739"/>
      <c r="E112" s="739"/>
      <c r="F112" s="585"/>
      <c r="G112" s="584">
        <f>D23+G23+J23+M23+D53+G53+J53+M53+D83+G83+J83+M83</f>
        <v>3859</v>
      </c>
      <c r="H112" s="739"/>
      <c r="I112" s="739"/>
      <c r="J112" s="585"/>
      <c r="K112" s="584">
        <f>C112+G112</f>
        <v>12815</v>
      </c>
      <c r="L112" s="739"/>
      <c r="M112" s="739"/>
      <c r="N112" s="585"/>
      <c r="O112" s="95" t="s">
        <v>601</v>
      </c>
      <c r="P112" s="774" t="s">
        <v>675</v>
      </c>
    </row>
    <row r="113" spans="1:16" ht="39" customHeight="1">
      <c r="A113" s="774"/>
      <c r="B113" s="95" t="s">
        <v>382</v>
      </c>
      <c r="C113" s="584">
        <f>C24+F24+I24+L24+C54+F54+I54+L54+C84+F84+I84+L84</f>
        <v>8803</v>
      </c>
      <c r="D113" s="739"/>
      <c r="E113" s="739"/>
      <c r="F113" s="585"/>
      <c r="G113" s="584">
        <f>D24+G24+J24+M24+D54+G54+J54+M54+D84+G84+J84+M84</f>
        <v>23040</v>
      </c>
      <c r="H113" s="739"/>
      <c r="I113" s="739"/>
      <c r="J113" s="585"/>
      <c r="K113" s="584">
        <f>C113+G113</f>
        <v>31843</v>
      </c>
      <c r="L113" s="739"/>
      <c r="M113" s="739"/>
      <c r="N113" s="585"/>
      <c r="O113" s="95" t="s">
        <v>602</v>
      </c>
      <c r="P113" s="774"/>
    </row>
    <row r="114" spans="1:16" ht="39" customHeight="1">
      <c r="A114" s="774"/>
      <c r="B114" s="95" t="s">
        <v>9</v>
      </c>
      <c r="C114" s="747">
        <f>C112+C113</f>
        <v>17759</v>
      </c>
      <c r="D114" s="748"/>
      <c r="E114" s="748"/>
      <c r="F114" s="749"/>
      <c r="G114" s="747">
        <f>G112+G113</f>
        <v>26899</v>
      </c>
      <c r="H114" s="748"/>
      <c r="I114" s="748"/>
      <c r="J114" s="749"/>
      <c r="K114" s="747">
        <f>K112+K113</f>
        <v>44658</v>
      </c>
      <c r="L114" s="748"/>
      <c r="M114" s="748"/>
      <c r="N114" s="749"/>
      <c r="O114" s="95" t="s">
        <v>8</v>
      </c>
      <c r="P114" s="774"/>
    </row>
    <row r="115" spans="1:16" ht="39" customHeight="1">
      <c r="A115" s="774" t="s">
        <v>589</v>
      </c>
      <c r="B115" s="95" t="s">
        <v>383</v>
      </c>
      <c r="C115" s="584">
        <f>C26+F26+I26+L26+C56+F56+I56+L56+C86+F86+I86+L86</f>
        <v>1458</v>
      </c>
      <c r="D115" s="739"/>
      <c r="E115" s="739"/>
      <c r="F115" s="585"/>
      <c r="G115" s="584">
        <f>D26+G26+J26+M26+D56+G56+J56+M56+D86+G86+J86+M86</f>
        <v>225</v>
      </c>
      <c r="H115" s="739"/>
      <c r="I115" s="739"/>
      <c r="J115" s="585"/>
      <c r="K115" s="584">
        <f>C115+G115</f>
        <v>1683</v>
      </c>
      <c r="L115" s="739"/>
      <c r="M115" s="739"/>
      <c r="N115" s="585"/>
      <c r="O115" s="95" t="s">
        <v>601</v>
      </c>
      <c r="P115" s="774" t="s">
        <v>681</v>
      </c>
    </row>
    <row r="116" spans="1:16" ht="39" customHeight="1">
      <c r="A116" s="774"/>
      <c r="B116" s="95" t="s">
        <v>382</v>
      </c>
      <c r="C116" s="584">
        <f>C27+F27+I27+L27+C57+F57+I57+L57+C87+F87+I87+L87</f>
        <v>1488</v>
      </c>
      <c r="D116" s="739"/>
      <c r="E116" s="739"/>
      <c r="F116" s="585"/>
      <c r="G116" s="584">
        <f>D27+G27+J27+M27+D57+G57+J57+M57+D87+G87+J87+M87</f>
        <v>215</v>
      </c>
      <c r="H116" s="739"/>
      <c r="I116" s="739"/>
      <c r="J116" s="585"/>
      <c r="K116" s="584">
        <f>C116+G116</f>
        <v>1703</v>
      </c>
      <c r="L116" s="739"/>
      <c r="M116" s="739"/>
      <c r="N116" s="585"/>
      <c r="O116" s="95" t="s">
        <v>602</v>
      </c>
      <c r="P116" s="774"/>
    </row>
    <row r="117" spans="1:16" ht="39" customHeight="1">
      <c r="A117" s="774"/>
      <c r="B117" s="95" t="s">
        <v>9</v>
      </c>
      <c r="C117" s="747">
        <f>C115+C116</f>
        <v>2946</v>
      </c>
      <c r="D117" s="748"/>
      <c r="E117" s="748"/>
      <c r="F117" s="749"/>
      <c r="G117" s="747">
        <f>G115+G116</f>
        <v>440</v>
      </c>
      <c r="H117" s="748"/>
      <c r="I117" s="748"/>
      <c r="J117" s="749"/>
      <c r="K117" s="747">
        <f>K115+K116</f>
        <v>3386</v>
      </c>
      <c r="L117" s="748"/>
      <c r="M117" s="748"/>
      <c r="N117" s="749"/>
      <c r="O117" s="95" t="s">
        <v>8</v>
      </c>
      <c r="P117" s="774"/>
    </row>
    <row r="118" spans="1:16" ht="39" customHeight="1">
      <c r="A118" s="774" t="s">
        <v>184</v>
      </c>
      <c r="B118" s="95" t="s">
        <v>383</v>
      </c>
      <c r="C118" s="584">
        <f>C29+F29+I29+L29+C59+F59+I59+L59+C89+F89+I89+L89</f>
        <v>15240</v>
      </c>
      <c r="D118" s="739"/>
      <c r="E118" s="739"/>
      <c r="F118" s="585"/>
      <c r="G118" s="584">
        <f>D29+G29+J29+M29+D59+G59+J59+M59+D89+G89+J89+M89</f>
        <v>1556</v>
      </c>
      <c r="H118" s="739"/>
      <c r="I118" s="739"/>
      <c r="J118" s="585"/>
      <c r="K118" s="584">
        <f>C118+G118</f>
        <v>16796</v>
      </c>
      <c r="L118" s="739"/>
      <c r="M118" s="739"/>
      <c r="N118" s="585"/>
      <c r="O118" s="95" t="s">
        <v>601</v>
      </c>
      <c r="P118" s="774" t="s">
        <v>682</v>
      </c>
    </row>
    <row r="119" spans="1:16" ht="39" customHeight="1">
      <c r="A119" s="774"/>
      <c r="B119" s="95" t="s">
        <v>382</v>
      </c>
      <c r="C119" s="584">
        <f>C30+F30+I30+L30+C60+F60+I60+L60+C90+F90+I90+L90</f>
        <v>9650</v>
      </c>
      <c r="D119" s="739"/>
      <c r="E119" s="739"/>
      <c r="F119" s="585"/>
      <c r="G119" s="584">
        <f>D30+G30+J30+M30+D60+G60+J60+M60+D90+G90+J90+M90</f>
        <v>2863</v>
      </c>
      <c r="H119" s="739"/>
      <c r="I119" s="739"/>
      <c r="J119" s="585"/>
      <c r="K119" s="584">
        <f>C119+G119</f>
        <v>12513</v>
      </c>
      <c r="L119" s="739"/>
      <c r="M119" s="739"/>
      <c r="N119" s="585"/>
      <c r="O119" s="95" t="s">
        <v>602</v>
      </c>
      <c r="P119" s="774"/>
    </row>
    <row r="120" spans="1:16" ht="39" customHeight="1">
      <c r="A120" s="774"/>
      <c r="B120" s="95" t="s">
        <v>9</v>
      </c>
      <c r="C120" s="747">
        <f>C118+C119</f>
        <v>24890</v>
      </c>
      <c r="D120" s="748"/>
      <c r="E120" s="748"/>
      <c r="F120" s="749"/>
      <c r="G120" s="747">
        <f>G118+G119</f>
        <v>4419</v>
      </c>
      <c r="H120" s="748"/>
      <c r="I120" s="748"/>
      <c r="J120" s="749"/>
      <c r="K120" s="747">
        <f>K118+K119</f>
        <v>29309</v>
      </c>
      <c r="L120" s="748"/>
      <c r="M120" s="748"/>
      <c r="N120" s="749"/>
      <c r="O120" s="95" t="s">
        <v>8</v>
      </c>
      <c r="P120" s="774"/>
    </row>
  </sheetData>
  <mergeCells count="197">
    <mergeCell ref="K120:N120"/>
    <mergeCell ref="A118:A120"/>
    <mergeCell ref="C118:F118"/>
    <mergeCell ref="G118:J118"/>
    <mergeCell ref="K118:N118"/>
    <mergeCell ref="P118:P120"/>
    <mergeCell ref="C119:F119"/>
    <mergeCell ref="G119:J119"/>
    <mergeCell ref="K119:N119"/>
    <mergeCell ref="C120:F120"/>
    <mergeCell ref="G120:J120"/>
    <mergeCell ref="P115:P117"/>
    <mergeCell ref="C116:F116"/>
    <mergeCell ref="G116:J116"/>
    <mergeCell ref="K116:N116"/>
    <mergeCell ref="C117:F117"/>
    <mergeCell ref="G117:J117"/>
    <mergeCell ref="K117:N117"/>
    <mergeCell ref="G114:J114"/>
    <mergeCell ref="K114:N114"/>
    <mergeCell ref="P112:P114"/>
    <mergeCell ref="A115:A117"/>
    <mergeCell ref="C115:F115"/>
    <mergeCell ref="G115:J115"/>
    <mergeCell ref="K115:N115"/>
    <mergeCell ref="K111:N111"/>
    <mergeCell ref="A112:A114"/>
    <mergeCell ref="C112:F112"/>
    <mergeCell ref="G112:J112"/>
    <mergeCell ref="K112:N112"/>
    <mergeCell ref="C113:F113"/>
    <mergeCell ref="G113:J113"/>
    <mergeCell ref="K113:N113"/>
    <mergeCell ref="C114:F114"/>
    <mergeCell ref="A109:A111"/>
    <mergeCell ref="C109:F109"/>
    <mergeCell ref="G109:J109"/>
    <mergeCell ref="K109:N109"/>
    <mergeCell ref="P109:P111"/>
    <mergeCell ref="C110:F110"/>
    <mergeCell ref="G110:J110"/>
    <mergeCell ref="K110:N110"/>
    <mergeCell ref="C111:F111"/>
    <mergeCell ref="G111:J111"/>
    <mergeCell ref="P106:P108"/>
    <mergeCell ref="C107:F107"/>
    <mergeCell ref="G107:J107"/>
    <mergeCell ref="K107:N107"/>
    <mergeCell ref="C108:F108"/>
    <mergeCell ref="G108:J108"/>
    <mergeCell ref="K108:N108"/>
    <mergeCell ref="A106:A108"/>
    <mergeCell ref="C106:F106"/>
    <mergeCell ref="G106:J106"/>
    <mergeCell ref="K106:N106"/>
    <mergeCell ref="K102:N102"/>
    <mergeCell ref="A103:A105"/>
    <mergeCell ref="C103:F103"/>
    <mergeCell ref="G103:J103"/>
    <mergeCell ref="K103:N103"/>
    <mergeCell ref="P103:P105"/>
    <mergeCell ref="C104:F104"/>
    <mergeCell ref="G104:J104"/>
    <mergeCell ref="K104:N104"/>
    <mergeCell ref="C105:F105"/>
    <mergeCell ref="A100:A102"/>
    <mergeCell ref="C100:F100"/>
    <mergeCell ref="G100:J100"/>
    <mergeCell ref="K100:N100"/>
    <mergeCell ref="P100:P102"/>
    <mergeCell ref="C101:F101"/>
    <mergeCell ref="G101:J101"/>
    <mergeCell ref="K101:N101"/>
    <mergeCell ref="C102:F102"/>
    <mergeCell ref="G102:J102"/>
    <mergeCell ref="G105:J105"/>
    <mergeCell ref="K105:N105"/>
    <mergeCell ref="A97:A99"/>
    <mergeCell ref="C97:F97"/>
    <mergeCell ref="G97:J97"/>
    <mergeCell ref="K97:N97"/>
    <mergeCell ref="A93:A96"/>
    <mergeCell ref="B93:B96"/>
    <mergeCell ref="C93:N93"/>
    <mergeCell ref="O93:O96"/>
    <mergeCell ref="P93:P96"/>
    <mergeCell ref="C94:N94"/>
    <mergeCell ref="C95:F95"/>
    <mergeCell ref="G95:J95"/>
    <mergeCell ref="K95:N95"/>
    <mergeCell ref="C96:F96"/>
    <mergeCell ref="P97:P99"/>
    <mergeCell ref="C98:F98"/>
    <mergeCell ref="G98:J98"/>
    <mergeCell ref="K98:N98"/>
    <mergeCell ref="C99:F99"/>
    <mergeCell ref="G99:J99"/>
    <mergeCell ref="K99:N99"/>
    <mergeCell ref="G96:J96"/>
    <mergeCell ref="K96:N96"/>
    <mergeCell ref="A86:A88"/>
    <mergeCell ref="P86:P88"/>
    <mergeCell ref="A89:A91"/>
    <mergeCell ref="P89:P91"/>
    <mergeCell ref="A92:G92"/>
    <mergeCell ref="H92:P92"/>
    <mergeCell ref="A77:A79"/>
    <mergeCell ref="P77:P79"/>
    <mergeCell ref="A80:A82"/>
    <mergeCell ref="P80:P82"/>
    <mergeCell ref="A83:A85"/>
    <mergeCell ref="P83:P85"/>
    <mergeCell ref="A68:A70"/>
    <mergeCell ref="P68:P70"/>
    <mergeCell ref="A71:A73"/>
    <mergeCell ref="P71:P73"/>
    <mergeCell ref="A74:A76"/>
    <mergeCell ref="P74:P76"/>
    <mergeCell ref="O64:O67"/>
    <mergeCell ref="P64:P67"/>
    <mergeCell ref="C65:E65"/>
    <mergeCell ref="F65:H65"/>
    <mergeCell ref="I65:K65"/>
    <mergeCell ref="L65:N65"/>
    <mergeCell ref="A64:A67"/>
    <mergeCell ref="B64:B67"/>
    <mergeCell ref="C64:E64"/>
    <mergeCell ref="F64:H64"/>
    <mergeCell ref="I64:K64"/>
    <mergeCell ref="L64:N64"/>
    <mergeCell ref="A56:A58"/>
    <mergeCell ref="P56:P58"/>
    <mergeCell ref="A59:A61"/>
    <mergeCell ref="P59:P61"/>
    <mergeCell ref="A63:G63"/>
    <mergeCell ref="H63:P63"/>
    <mergeCell ref="A47:A49"/>
    <mergeCell ref="P47:P49"/>
    <mergeCell ref="A50:A52"/>
    <mergeCell ref="P50:P52"/>
    <mergeCell ref="A53:A55"/>
    <mergeCell ref="P53:P55"/>
    <mergeCell ref="M62:P62"/>
    <mergeCell ref="A38:A40"/>
    <mergeCell ref="P38:P40"/>
    <mergeCell ref="A41:A43"/>
    <mergeCell ref="P41:P43"/>
    <mergeCell ref="A44:A46"/>
    <mergeCell ref="P44:P46"/>
    <mergeCell ref="O34:O37"/>
    <mergeCell ref="P34:P37"/>
    <mergeCell ref="C35:E35"/>
    <mergeCell ref="F35:H35"/>
    <mergeCell ref="I35:K35"/>
    <mergeCell ref="L35:N35"/>
    <mergeCell ref="A34:A37"/>
    <mergeCell ref="B34:B37"/>
    <mergeCell ref="C34:E34"/>
    <mergeCell ref="F34:H34"/>
    <mergeCell ref="I34:K34"/>
    <mergeCell ref="L34:N34"/>
    <mergeCell ref="A26:A28"/>
    <mergeCell ref="P26:P28"/>
    <mergeCell ref="A29:A31"/>
    <mergeCell ref="P29:P31"/>
    <mergeCell ref="A33:G33"/>
    <mergeCell ref="H33:P33"/>
    <mergeCell ref="A17:A19"/>
    <mergeCell ref="P17:P19"/>
    <mergeCell ref="A20:A22"/>
    <mergeCell ref="P20:P22"/>
    <mergeCell ref="A23:A25"/>
    <mergeCell ref="P23:P25"/>
    <mergeCell ref="A32:G32"/>
    <mergeCell ref="H32:P32"/>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3" manualBreakCount="3">
    <brk id="32" max="15" man="1"/>
    <brk id="62" max="15" man="1"/>
    <brk id="91" max="15" man="1"/>
  </rowBreaks>
  <colBreaks count="1" manualBreakCount="1">
    <brk id="16"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X130"/>
  <sheetViews>
    <sheetView showGridLines="0" rightToLeft="1" topLeftCell="A106" zoomScale="90" zoomScaleNormal="90" workbookViewId="0">
      <selection activeCell="A89" sqref="A89:Q89"/>
    </sheetView>
  </sheetViews>
  <sheetFormatPr defaultColWidth="8.85546875" defaultRowHeight="18" customHeight="1"/>
  <cols>
    <col min="1" max="1" width="39.7109375" style="75" customWidth="1"/>
    <col min="2" max="16" width="13.7109375" style="75" customWidth="1"/>
    <col min="17" max="17" width="45.7109375" style="77" customWidth="1"/>
    <col min="18" max="234" width="8.85546875" style="75"/>
    <col min="235" max="236" width="28.7109375" style="75" customWidth="1"/>
    <col min="237" max="251" width="9.7109375" style="75" customWidth="1"/>
    <col min="252" max="253" width="28.7109375" style="75" customWidth="1"/>
    <col min="254" max="265" width="9.7109375" style="75" customWidth="1"/>
    <col min="266" max="490" width="8.85546875" style="75"/>
    <col min="491" max="492" width="28.7109375" style="75" customWidth="1"/>
    <col min="493" max="507" width="9.7109375" style="75" customWidth="1"/>
    <col min="508" max="509" width="28.7109375" style="75" customWidth="1"/>
    <col min="510" max="521" width="9.7109375" style="75" customWidth="1"/>
    <col min="522" max="746" width="8.85546875" style="75"/>
    <col min="747" max="748" width="28.7109375" style="75" customWidth="1"/>
    <col min="749" max="763" width="9.7109375" style="75" customWidth="1"/>
    <col min="764" max="765" width="28.7109375" style="75" customWidth="1"/>
    <col min="766" max="777" width="9.7109375" style="75" customWidth="1"/>
    <col min="778" max="1002" width="8.85546875" style="75"/>
    <col min="1003" max="1004" width="28.7109375" style="75" customWidth="1"/>
    <col min="1005" max="1019" width="9.7109375" style="75" customWidth="1"/>
    <col min="1020" max="1021" width="28.7109375" style="75" customWidth="1"/>
    <col min="1022" max="1033" width="9.7109375" style="75" customWidth="1"/>
    <col min="1034" max="1258" width="8.85546875" style="75"/>
    <col min="1259" max="1260" width="28.7109375" style="75" customWidth="1"/>
    <col min="1261" max="1275" width="9.7109375" style="75" customWidth="1"/>
    <col min="1276" max="1277" width="28.7109375" style="75" customWidth="1"/>
    <col min="1278" max="1289" width="9.7109375" style="75" customWidth="1"/>
    <col min="1290" max="1514" width="8.85546875" style="75"/>
    <col min="1515" max="1516" width="28.7109375" style="75" customWidth="1"/>
    <col min="1517" max="1531" width="9.7109375" style="75" customWidth="1"/>
    <col min="1532" max="1533" width="28.7109375" style="75" customWidth="1"/>
    <col min="1534" max="1545" width="9.7109375" style="75" customWidth="1"/>
    <col min="1546" max="1770" width="8.85546875" style="75"/>
    <col min="1771" max="1772" width="28.7109375" style="75" customWidth="1"/>
    <col min="1773" max="1787" width="9.7109375" style="75" customWidth="1"/>
    <col min="1788" max="1789" width="28.7109375" style="75" customWidth="1"/>
    <col min="1790" max="1801" width="9.7109375" style="75" customWidth="1"/>
    <col min="1802" max="2026" width="8.85546875" style="75"/>
    <col min="2027" max="2028" width="28.7109375" style="75" customWidth="1"/>
    <col min="2029" max="2043" width="9.7109375" style="75" customWidth="1"/>
    <col min="2044" max="2045" width="28.7109375" style="75" customWidth="1"/>
    <col min="2046" max="2057" width="9.7109375" style="75" customWidth="1"/>
    <col min="2058" max="2282" width="8.85546875" style="75"/>
    <col min="2283" max="2284" width="28.7109375" style="75" customWidth="1"/>
    <col min="2285" max="2299" width="9.7109375" style="75" customWidth="1"/>
    <col min="2300" max="2301" width="28.7109375" style="75" customWidth="1"/>
    <col min="2302" max="2313" width="9.7109375" style="75" customWidth="1"/>
    <col min="2314" max="2538" width="8.85546875" style="75"/>
    <col min="2539" max="2540" width="28.7109375" style="75" customWidth="1"/>
    <col min="2541" max="2555" width="9.7109375" style="75" customWidth="1"/>
    <col min="2556" max="2557" width="28.7109375" style="75" customWidth="1"/>
    <col min="2558" max="2569" width="9.7109375" style="75" customWidth="1"/>
    <col min="2570" max="2794" width="8.85546875" style="75"/>
    <col min="2795" max="2796" width="28.7109375" style="75" customWidth="1"/>
    <col min="2797" max="2811" width="9.7109375" style="75" customWidth="1"/>
    <col min="2812" max="2813" width="28.7109375" style="75" customWidth="1"/>
    <col min="2814" max="2825" width="9.7109375" style="75" customWidth="1"/>
    <col min="2826" max="3050" width="8.85546875" style="75"/>
    <col min="3051" max="3052" width="28.7109375" style="75" customWidth="1"/>
    <col min="3053" max="3067" width="9.7109375" style="75" customWidth="1"/>
    <col min="3068" max="3069" width="28.7109375" style="75" customWidth="1"/>
    <col min="3070" max="3081" width="9.7109375" style="75" customWidth="1"/>
    <col min="3082" max="3306" width="8.85546875" style="75"/>
    <col min="3307" max="3308" width="28.7109375" style="75" customWidth="1"/>
    <col min="3309" max="3323" width="9.7109375" style="75" customWidth="1"/>
    <col min="3324" max="3325" width="28.7109375" style="75" customWidth="1"/>
    <col min="3326" max="3337" width="9.7109375" style="75" customWidth="1"/>
    <col min="3338" max="3562" width="8.85546875" style="75"/>
    <col min="3563" max="3564" width="28.7109375" style="75" customWidth="1"/>
    <col min="3565" max="3579" width="9.7109375" style="75" customWidth="1"/>
    <col min="3580" max="3581" width="28.7109375" style="75" customWidth="1"/>
    <col min="3582" max="3593" width="9.7109375" style="75" customWidth="1"/>
    <col min="3594" max="3818" width="8.85546875" style="75"/>
    <col min="3819" max="3820" width="28.7109375" style="75" customWidth="1"/>
    <col min="3821" max="3835" width="9.7109375" style="75" customWidth="1"/>
    <col min="3836" max="3837" width="28.7109375" style="75" customWidth="1"/>
    <col min="3838" max="3849" width="9.7109375" style="75" customWidth="1"/>
    <col min="3850" max="4074" width="8.85546875" style="75"/>
    <col min="4075" max="4076" width="28.7109375" style="75" customWidth="1"/>
    <col min="4077" max="4091" width="9.7109375" style="75" customWidth="1"/>
    <col min="4092" max="4093" width="28.7109375" style="75" customWidth="1"/>
    <col min="4094" max="4105" width="9.7109375" style="75" customWidth="1"/>
    <col min="4106" max="4330" width="8.85546875" style="75"/>
    <col min="4331" max="4332" width="28.7109375" style="75" customWidth="1"/>
    <col min="4333" max="4347" width="9.7109375" style="75" customWidth="1"/>
    <col min="4348" max="4349" width="28.7109375" style="75" customWidth="1"/>
    <col min="4350" max="4361" width="9.7109375" style="75" customWidth="1"/>
    <col min="4362" max="4586" width="8.85546875" style="75"/>
    <col min="4587" max="4588" width="28.7109375" style="75" customWidth="1"/>
    <col min="4589" max="4603" width="9.7109375" style="75" customWidth="1"/>
    <col min="4604" max="4605" width="28.7109375" style="75" customWidth="1"/>
    <col min="4606" max="4617" width="9.7109375" style="75" customWidth="1"/>
    <col min="4618" max="4842" width="8.85546875" style="75"/>
    <col min="4843" max="4844" width="28.7109375" style="75" customWidth="1"/>
    <col min="4845" max="4859" width="9.7109375" style="75" customWidth="1"/>
    <col min="4860" max="4861" width="28.7109375" style="75" customWidth="1"/>
    <col min="4862" max="4873" width="9.7109375" style="75" customWidth="1"/>
    <col min="4874" max="5098" width="8.85546875" style="75"/>
    <col min="5099" max="5100" width="28.7109375" style="75" customWidth="1"/>
    <col min="5101" max="5115" width="9.7109375" style="75" customWidth="1"/>
    <col min="5116" max="5117" width="28.7109375" style="75" customWidth="1"/>
    <col min="5118" max="5129" width="9.7109375" style="75" customWidth="1"/>
    <col min="5130" max="5354" width="8.85546875" style="75"/>
    <col min="5355" max="5356" width="28.7109375" style="75" customWidth="1"/>
    <col min="5357" max="5371" width="9.7109375" style="75" customWidth="1"/>
    <col min="5372" max="5373" width="28.7109375" style="75" customWidth="1"/>
    <col min="5374" max="5385" width="9.7109375" style="75" customWidth="1"/>
    <col min="5386" max="5610" width="8.85546875" style="75"/>
    <col min="5611" max="5612" width="28.7109375" style="75" customWidth="1"/>
    <col min="5613" max="5627" width="9.7109375" style="75" customWidth="1"/>
    <col min="5628" max="5629" width="28.7109375" style="75" customWidth="1"/>
    <col min="5630" max="5641" width="9.7109375" style="75" customWidth="1"/>
    <col min="5642" max="5866" width="8.85546875" style="75"/>
    <col min="5867" max="5868" width="28.7109375" style="75" customWidth="1"/>
    <col min="5869" max="5883" width="9.7109375" style="75" customWidth="1"/>
    <col min="5884" max="5885" width="28.7109375" style="75" customWidth="1"/>
    <col min="5886" max="5897" width="9.7109375" style="75" customWidth="1"/>
    <col min="5898" max="6122" width="8.85546875" style="75"/>
    <col min="6123" max="6124" width="28.7109375" style="75" customWidth="1"/>
    <col min="6125" max="6139" width="9.7109375" style="75" customWidth="1"/>
    <col min="6140" max="6141" width="28.7109375" style="75" customWidth="1"/>
    <col min="6142" max="6153" width="9.7109375" style="75" customWidth="1"/>
    <col min="6154" max="6378" width="8.85546875" style="75"/>
    <col min="6379" max="6380" width="28.7109375" style="75" customWidth="1"/>
    <col min="6381" max="6395" width="9.7109375" style="75" customWidth="1"/>
    <col min="6396" max="6397" width="28.7109375" style="75" customWidth="1"/>
    <col min="6398" max="6409" width="9.7109375" style="75" customWidth="1"/>
    <col min="6410" max="6634" width="8.85546875" style="75"/>
    <col min="6635" max="6636" width="28.7109375" style="75" customWidth="1"/>
    <col min="6637" max="6651" width="9.7109375" style="75" customWidth="1"/>
    <col min="6652" max="6653" width="28.7109375" style="75" customWidth="1"/>
    <col min="6654" max="6665" width="9.7109375" style="75" customWidth="1"/>
    <col min="6666" max="6890" width="8.85546875" style="75"/>
    <col min="6891" max="6892" width="28.7109375" style="75" customWidth="1"/>
    <col min="6893" max="6907" width="9.7109375" style="75" customWidth="1"/>
    <col min="6908" max="6909" width="28.7109375" style="75" customWidth="1"/>
    <col min="6910" max="6921" width="9.7109375" style="75" customWidth="1"/>
    <col min="6922" max="7146" width="8.85546875" style="75"/>
    <col min="7147" max="7148" width="28.7109375" style="75" customWidth="1"/>
    <col min="7149" max="7163" width="9.7109375" style="75" customWidth="1"/>
    <col min="7164" max="7165" width="28.7109375" style="75" customWidth="1"/>
    <col min="7166" max="7177" width="9.7109375" style="75" customWidth="1"/>
    <col min="7178" max="7402" width="8.85546875" style="75"/>
    <col min="7403" max="7404" width="28.7109375" style="75" customWidth="1"/>
    <col min="7405" max="7419" width="9.7109375" style="75" customWidth="1"/>
    <col min="7420" max="7421" width="28.7109375" style="75" customWidth="1"/>
    <col min="7422" max="7433" width="9.7109375" style="75" customWidth="1"/>
    <col min="7434" max="7658" width="8.85546875" style="75"/>
    <col min="7659" max="7660" width="28.7109375" style="75" customWidth="1"/>
    <col min="7661" max="7675" width="9.7109375" style="75" customWidth="1"/>
    <col min="7676" max="7677" width="28.7109375" style="75" customWidth="1"/>
    <col min="7678" max="7689" width="9.7109375" style="75" customWidth="1"/>
    <col min="7690" max="7914" width="8.85546875" style="75"/>
    <col min="7915" max="7916" width="28.7109375" style="75" customWidth="1"/>
    <col min="7917" max="7931" width="9.7109375" style="75" customWidth="1"/>
    <col min="7932" max="7933" width="28.7109375" style="75" customWidth="1"/>
    <col min="7934" max="7945" width="9.7109375" style="75" customWidth="1"/>
    <col min="7946" max="8170" width="8.85546875" style="75"/>
    <col min="8171" max="8172" width="28.7109375" style="75" customWidth="1"/>
    <col min="8173" max="8187" width="9.7109375" style="75" customWidth="1"/>
    <col min="8188" max="8189" width="28.7109375" style="75" customWidth="1"/>
    <col min="8190" max="8201" width="9.7109375" style="75" customWidth="1"/>
    <col min="8202" max="8426" width="8.85546875" style="75"/>
    <col min="8427" max="8428" width="28.7109375" style="75" customWidth="1"/>
    <col min="8429" max="8443" width="9.7109375" style="75" customWidth="1"/>
    <col min="8444" max="8445" width="28.7109375" style="75" customWidth="1"/>
    <col min="8446" max="8457" width="9.7109375" style="75" customWidth="1"/>
    <col min="8458" max="8682" width="8.85546875" style="75"/>
    <col min="8683" max="8684" width="28.7109375" style="75" customWidth="1"/>
    <col min="8685" max="8699" width="9.7109375" style="75" customWidth="1"/>
    <col min="8700" max="8701" width="28.7109375" style="75" customWidth="1"/>
    <col min="8702" max="8713" width="9.7109375" style="75" customWidth="1"/>
    <col min="8714" max="8938" width="8.85546875" style="75"/>
    <col min="8939" max="8940" width="28.7109375" style="75" customWidth="1"/>
    <col min="8941" max="8955" width="9.7109375" style="75" customWidth="1"/>
    <col min="8956" max="8957" width="28.7109375" style="75" customWidth="1"/>
    <col min="8958" max="8969" width="9.7109375" style="75" customWidth="1"/>
    <col min="8970" max="9194" width="8.85546875" style="75"/>
    <col min="9195" max="9196" width="28.7109375" style="75" customWidth="1"/>
    <col min="9197" max="9211" width="9.7109375" style="75" customWidth="1"/>
    <col min="9212" max="9213" width="28.7109375" style="75" customWidth="1"/>
    <col min="9214" max="9225" width="9.7109375" style="75" customWidth="1"/>
    <col min="9226" max="9450" width="8.85546875" style="75"/>
    <col min="9451" max="9452" width="28.7109375" style="75" customWidth="1"/>
    <col min="9453" max="9467" width="9.7109375" style="75" customWidth="1"/>
    <col min="9468" max="9469" width="28.7109375" style="75" customWidth="1"/>
    <col min="9470" max="9481" width="9.7109375" style="75" customWidth="1"/>
    <col min="9482" max="9706" width="8.85546875" style="75"/>
    <col min="9707" max="9708" width="28.7109375" style="75" customWidth="1"/>
    <col min="9709" max="9723" width="9.7109375" style="75" customWidth="1"/>
    <col min="9724" max="9725" width="28.7109375" style="75" customWidth="1"/>
    <col min="9726" max="9737" width="9.7109375" style="75" customWidth="1"/>
    <col min="9738" max="9962" width="8.85546875" style="75"/>
    <col min="9963" max="9964" width="28.7109375" style="75" customWidth="1"/>
    <col min="9965" max="9979" width="9.7109375" style="75" customWidth="1"/>
    <col min="9980" max="9981" width="28.7109375" style="75" customWidth="1"/>
    <col min="9982" max="9993" width="9.7109375" style="75" customWidth="1"/>
    <col min="9994" max="10218" width="8.85546875" style="75"/>
    <col min="10219" max="10220" width="28.7109375" style="75" customWidth="1"/>
    <col min="10221" max="10235" width="9.7109375" style="75" customWidth="1"/>
    <col min="10236" max="10237" width="28.7109375" style="75" customWidth="1"/>
    <col min="10238" max="10249" width="9.7109375" style="75" customWidth="1"/>
    <col min="10250" max="10474" width="8.85546875" style="75"/>
    <col min="10475" max="10476" width="28.7109375" style="75" customWidth="1"/>
    <col min="10477" max="10491" width="9.7109375" style="75" customWidth="1"/>
    <col min="10492" max="10493" width="28.7109375" style="75" customWidth="1"/>
    <col min="10494" max="10505" width="9.7109375" style="75" customWidth="1"/>
    <col min="10506" max="10730" width="8.85546875" style="75"/>
    <col min="10731" max="10732" width="28.7109375" style="75" customWidth="1"/>
    <col min="10733" max="10747" width="9.7109375" style="75" customWidth="1"/>
    <col min="10748" max="10749" width="28.7109375" style="75" customWidth="1"/>
    <col min="10750" max="10761" width="9.7109375" style="75" customWidth="1"/>
    <col min="10762" max="10986" width="8.85546875" style="75"/>
    <col min="10987" max="10988" width="28.7109375" style="75" customWidth="1"/>
    <col min="10989" max="11003" width="9.7109375" style="75" customWidth="1"/>
    <col min="11004" max="11005" width="28.7109375" style="75" customWidth="1"/>
    <col min="11006" max="11017" width="9.7109375" style="75" customWidth="1"/>
    <col min="11018" max="11242" width="8.85546875" style="75"/>
    <col min="11243" max="11244" width="28.7109375" style="75" customWidth="1"/>
    <col min="11245" max="11259" width="9.7109375" style="75" customWidth="1"/>
    <col min="11260" max="11261" width="28.7109375" style="75" customWidth="1"/>
    <col min="11262" max="11273" width="9.7109375" style="75" customWidth="1"/>
    <col min="11274" max="11498" width="8.85546875" style="75"/>
    <col min="11499" max="11500" width="28.7109375" style="75" customWidth="1"/>
    <col min="11501" max="11515" width="9.7109375" style="75" customWidth="1"/>
    <col min="11516" max="11517" width="28.7109375" style="75" customWidth="1"/>
    <col min="11518" max="11529" width="9.7109375" style="75" customWidth="1"/>
    <col min="11530" max="11754" width="8.85546875" style="75"/>
    <col min="11755" max="11756" width="28.7109375" style="75" customWidth="1"/>
    <col min="11757" max="11771" width="9.7109375" style="75" customWidth="1"/>
    <col min="11772" max="11773" width="28.7109375" style="75" customWidth="1"/>
    <col min="11774" max="11785" width="9.7109375" style="75" customWidth="1"/>
    <col min="11786" max="12010" width="8.85546875" style="75"/>
    <col min="12011" max="12012" width="28.7109375" style="75" customWidth="1"/>
    <col min="12013" max="12027" width="9.7109375" style="75" customWidth="1"/>
    <col min="12028" max="12029" width="28.7109375" style="75" customWidth="1"/>
    <col min="12030" max="12041" width="9.7109375" style="75" customWidth="1"/>
    <col min="12042" max="12266" width="8.85546875" style="75"/>
    <col min="12267" max="12268" width="28.7109375" style="75" customWidth="1"/>
    <col min="12269" max="12283" width="9.7109375" style="75" customWidth="1"/>
    <col min="12284" max="12285" width="28.7109375" style="75" customWidth="1"/>
    <col min="12286" max="12297" width="9.7109375" style="75" customWidth="1"/>
    <col min="12298" max="12522" width="8.85546875" style="75"/>
    <col min="12523" max="12524" width="28.7109375" style="75" customWidth="1"/>
    <col min="12525" max="12539" width="9.7109375" style="75" customWidth="1"/>
    <col min="12540" max="12541" width="28.7109375" style="75" customWidth="1"/>
    <col min="12542" max="12553" width="9.7109375" style="75" customWidth="1"/>
    <col min="12554" max="12778" width="8.85546875" style="75"/>
    <col min="12779" max="12780" width="28.7109375" style="75" customWidth="1"/>
    <col min="12781" max="12795" width="9.7109375" style="75" customWidth="1"/>
    <col min="12796" max="12797" width="28.7109375" style="75" customWidth="1"/>
    <col min="12798" max="12809" width="9.7109375" style="75" customWidth="1"/>
    <col min="12810" max="13034" width="8.85546875" style="75"/>
    <col min="13035" max="13036" width="28.7109375" style="75" customWidth="1"/>
    <col min="13037" max="13051" width="9.7109375" style="75" customWidth="1"/>
    <col min="13052" max="13053" width="28.7109375" style="75" customWidth="1"/>
    <col min="13054" max="13065" width="9.7109375" style="75" customWidth="1"/>
    <col min="13066" max="13290" width="8.85546875" style="75"/>
    <col min="13291" max="13292" width="28.7109375" style="75" customWidth="1"/>
    <col min="13293" max="13307" width="9.7109375" style="75" customWidth="1"/>
    <col min="13308" max="13309" width="28.7109375" style="75" customWidth="1"/>
    <col min="13310" max="13321" width="9.7109375" style="75" customWidth="1"/>
    <col min="13322" max="13546" width="8.85546875" style="75"/>
    <col min="13547" max="13548" width="28.7109375" style="75" customWidth="1"/>
    <col min="13549" max="13563" width="9.7109375" style="75" customWidth="1"/>
    <col min="13564" max="13565" width="28.7109375" style="75" customWidth="1"/>
    <col min="13566" max="13577" width="9.7109375" style="75" customWidth="1"/>
    <col min="13578" max="13802" width="8.85546875" style="75"/>
    <col min="13803" max="13804" width="28.7109375" style="75" customWidth="1"/>
    <col min="13805" max="13819" width="9.7109375" style="75" customWidth="1"/>
    <col min="13820" max="13821" width="28.7109375" style="75" customWidth="1"/>
    <col min="13822" max="13833" width="9.7109375" style="75" customWidth="1"/>
    <col min="13834" max="14058" width="8.85546875" style="75"/>
    <col min="14059" max="14060" width="28.7109375" style="75" customWidth="1"/>
    <col min="14061" max="14075" width="9.7109375" style="75" customWidth="1"/>
    <col min="14076" max="14077" width="28.7109375" style="75" customWidth="1"/>
    <col min="14078" max="14089" width="9.7109375" style="75" customWidth="1"/>
    <col min="14090" max="14314" width="8.85546875" style="75"/>
    <col min="14315" max="14316" width="28.7109375" style="75" customWidth="1"/>
    <col min="14317" max="14331" width="9.7109375" style="75" customWidth="1"/>
    <col min="14332" max="14333" width="28.7109375" style="75" customWidth="1"/>
    <col min="14334" max="14345" width="9.7109375" style="75" customWidth="1"/>
    <col min="14346" max="14570" width="8.85546875" style="75"/>
    <col min="14571" max="14572" width="28.7109375" style="75" customWidth="1"/>
    <col min="14573" max="14587" width="9.7109375" style="75" customWidth="1"/>
    <col min="14588" max="14589" width="28.7109375" style="75" customWidth="1"/>
    <col min="14590" max="14601" width="9.7109375" style="75" customWidth="1"/>
    <col min="14602" max="14826" width="8.85546875" style="75"/>
    <col min="14827" max="14828" width="28.7109375" style="75" customWidth="1"/>
    <col min="14829" max="14843" width="9.7109375" style="75" customWidth="1"/>
    <col min="14844" max="14845" width="28.7109375" style="75" customWidth="1"/>
    <col min="14846" max="14857" width="9.7109375" style="75" customWidth="1"/>
    <col min="14858" max="15082" width="8.85546875" style="75"/>
    <col min="15083" max="15084" width="28.7109375" style="75" customWidth="1"/>
    <col min="15085" max="15099" width="9.7109375" style="75" customWidth="1"/>
    <col min="15100" max="15101" width="28.7109375" style="75" customWidth="1"/>
    <col min="15102" max="15113" width="9.7109375" style="75" customWidth="1"/>
    <col min="15114" max="15338" width="8.85546875" style="75"/>
    <col min="15339" max="15340" width="28.7109375" style="75" customWidth="1"/>
    <col min="15341" max="15355" width="9.7109375" style="75" customWidth="1"/>
    <col min="15356" max="15357" width="28.7109375" style="75" customWidth="1"/>
    <col min="15358" max="15369" width="9.7109375" style="75" customWidth="1"/>
    <col min="15370" max="15594" width="8.85546875" style="75"/>
    <col min="15595" max="15596" width="28.7109375" style="75" customWidth="1"/>
    <col min="15597" max="15611" width="9.7109375" style="75" customWidth="1"/>
    <col min="15612" max="15613" width="28.7109375" style="75" customWidth="1"/>
    <col min="15614" max="15625" width="9.7109375" style="75" customWidth="1"/>
    <col min="15626" max="15850" width="8.85546875" style="75"/>
    <col min="15851" max="15852" width="28.7109375" style="75" customWidth="1"/>
    <col min="15853" max="15867" width="9.7109375" style="75" customWidth="1"/>
    <col min="15868" max="15869" width="28.7109375" style="75" customWidth="1"/>
    <col min="15870" max="15881" width="9.7109375" style="75" customWidth="1"/>
    <col min="15882" max="16106" width="8.85546875" style="75"/>
    <col min="16107" max="16108" width="28.7109375" style="75" customWidth="1"/>
    <col min="16109" max="16123" width="9.7109375" style="75" customWidth="1"/>
    <col min="16124" max="16125" width="28.7109375" style="75" customWidth="1"/>
    <col min="16126" max="16137" width="9.7109375" style="75" customWidth="1"/>
    <col min="16138" max="16384" width="8.85546875" style="75"/>
  </cols>
  <sheetData>
    <row r="1" spans="1:24" s="73" customFormat="1" ht="54" customHeight="1">
      <c r="A1" s="696" t="s">
        <v>1204</v>
      </c>
      <c r="B1" s="697"/>
      <c r="C1" s="697"/>
      <c r="D1" s="697"/>
      <c r="E1" s="697"/>
      <c r="F1" s="697"/>
      <c r="G1" s="697"/>
      <c r="H1" s="697"/>
      <c r="I1" s="697"/>
      <c r="J1" s="697"/>
      <c r="K1" s="697"/>
      <c r="L1" s="697"/>
      <c r="M1" s="697"/>
      <c r="N1" s="697"/>
      <c r="O1" s="697"/>
      <c r="P1" s="697"/>
      <c r="Q1" s="697"/>
    </row>
    <row r="2" spans="1:24" s="73" customFormat="1" ht="48.95" customHeight="1">
      <c r="A2" s="724" t="s">
        <v>1205</v>
      </c>
      <c r="B2" s="725"/>
      <c r="C2" s="725"/>
      <c r="D2" s="725"/>
      <c r="E2" s="725"/>
      <c r="F2" s="725"/>
      <c r="G2" s="725"/>
      <c r="H2" s="725"/>
      <c r="I2" s="725"/>
      <c r="J2" s="725"/>
      <c r="K2" s="725"/>
      <c r="L2" s="725"/>
      <c r="M2" s="725"/>
      <c r="N2" s="725"/>
      <c r="O2" s="725"/>
      <c r="P2" s="725"/>
      <c r="Q2" s="725"/>
    </row>
    <row r="3" spans="1:24" s="73" customFormat="1" ht="27" customHeight="1">
      <c r="A3" s="595" t="s">
        <v>1565</v>
      </c>
      <c r="B3" s="729"/>
      <c r="C3" s="729"/>
      <c r="D3" s="729"/>
      <c r="E3" s="729"/>
      <c r="F3" s="729"/>
      <c r="G3" s="729"/>
      <c r="H3" s="729"/>
      <c r="I3" s="729"/>
      <c r="J3" s="729"/>
      <c r="K3" s="729"/>
      <c r="L3" s="729"/>
      <c r="M3" s="729"/>
      <c r="N3" s="614" t="s">
        <v>798</v>
      </c>
      <c r="O3" s="614"/>
      <c r="P3" s="614"/>
      <c r="Q3" s="614"/>
    </row>
    <row r="4" spans="1:24" s="74" customFormat="1" ht="45" customHeight="1">
      <c r="A4" s="796" t="s">
        <v>232</v>
      </c>
      <c r="B4" s="773" t="s">
        <v>1171</v>
      </c>
      <c r="C4" s="773"/>
      <c r="D4" s="773"/>
      <c r="E4" s="773" t="s">
        <v>320</v>
      </c>
      <c r="F4" s="773"/>
      <c r="G4" s="773"/>
      <c r="H4" s="773" t="s">
        <v>319</v>
      </c>
      <c r="I4" s="773"/>
      <c r="J4" s="773"/>
      <c r="K4" s="773" t="s">
        <v>581</v>
      </c>
      <c r="L4" s="773"/>
      <c r="M4" s="773"/>
      <c r="N4" s="773" t="s">
        <v>1221</v>
      </c>
      <c r="O4" s="773"/>
      <c r="P4" s="773"/>
      <c r="Q4" s="796" t="s">
        <v>231</v>
      </c>
    </row>
    <row r="5" spans="1:24" s="73" customFormat="1" ht="41.25" customHeight="1">
      <c r="A5" s="797"/>
      <c r="B5" s="802" t="s">
        <v>640</v>
      </c>
      <c r="C5" s="802"/>
      <c r="D5" s="802"/>
      <c r="E5" s="802" t="s">
        <v>641</v>
      </c>
      <c r="F5" s="802"/>
      <c r="G5" s="802"/>
      <c r="H5" s="802" t="s">
        <v>642</v>
      </c>
      <c r="I5" s="802"/>
      <c r="J5" s="802"/>
      <c r="K5" s="802" t="s">
        <v>644</v>
      </c>
      <c r="L5" s="802"/>
      <c r="M5" s="802"/>
      <c r="N5" s="802" t="s">
        <v>1220</v>
      </c>
      <c r="O5" s="802"/>
      <c r="P5" s="802"/>
      <c r="Q5" s="797"/>
    </row>
    <row r="6" spans="1:24" s="73" customFormat="1" ht="18" customHeight="1">
      <c r="A6" s="797"/>
      <c r="B6" s="95" t="s">
        <v>188</v>
      </c>
      <c r="C6" s="95" t="s">
        <v>189</v>
      </c>
      <c r="D6" s="95" t="s">
        <v>9</v>
      </c>
      <c r="E6" s="95" t="s">
        <v>188</v>
      </c>
      <c r="F6" s="95" t="s">
        <v>189</v>
      </c>
      <c r="G6" s="95" t="s">
        <v>9</v>
      </c>
      <c r="H6" s="95" t="s">
        <v>188</v>
      </c>
      <c r="I6" s="95" t="s">
        <v>189</v>
      </c>
      <c r="J6" s="95" t="s">
        <v>9</v>
      </c>
      <c r="K6" s="95" t="s">
        <v>188</v>
      </c>
      <c r="L6" s="95" t="s">
        <v>189</v>
      </c>
      <c r="M6" s="95" t="s">
        <v>9</v>
      </c>
      <c r="N6" s="95" t="s">
        <v>188</v>
      </c>
      <c r="O6" s="95" t="s">
        <v>189</v>
      </c>
      <c r="P6" s="95" t="s">
        <v>9</v>
      </c>
      <c r="Q6" s="797"/>
    </row>
    <row r="7" spans="1:24" s="73" customFormat="1" ht="18" customHeight="1">
      <c r="A7" s="798"/>
      <c r="B7" s="95" t="s">
        <v>186</v>
      </c>
      <c r="C7" s="95" t="s">
        <v>187</v>
      </c>
      <c r="D7" s="95" t="s">
        <v>8</v>
      </c>
      <c r="E7" s="95" t="s">
        <v>186</v>
      </c>
      <c r="F7" s="95" t="s">
        <v>187</v>
      </c>
      <c r="G7" s="95" t="s">
        <v>8</v>
      </c>
      <c r="H7" s="95" t="s">
        <v>186</v>
      </c>
      <c r="I7" s="95" t="s">
        <v>187</v>
      </c>
      <c r="J7" s="95" t="s">
        <v>8</v>
      </c>
      <c r="K7" s="95" t="s">
        <v>186</v>
      </c>
      <c r="L7" s="95" t="s">
        <v>187</v>
      </c>
      <c r="M7" s="95" t="s">
        <v>8</v>
      </c>
      <c r="N7" s="95" t="s">
        <v>186</v>
      </c>
      <c r="O7" s="95" t="s">
        <v>187</v>
      </c>
      <c r="P7" s="95" t="s">
        <v>8</v>
      </c>
      <c r="Q7" s="798"/>
    </row>
    <row r="8" spans="1:24" ht="18" customHeight="1">
      <c r="A8" s="84" t="s">
        <v>144</v>
      </c>
      <c r="B8" s="186">
        <v>89</v>
      </c>
      <c r="C8" s="186">
        <v>100</v>
      </c>
      <c r="D8" s="187">
        <f t="shared" ref="D8:D43" si="0">SUM(B8:C8)</f>
        <v>189</v>
      </c>
      <c r="E8" s="186">
        <v>0</v>
      </c>
      <c r="F8" s="186">
        <v>0</v>
      </c>
      <c r="G8" s="187">
        <f t="shared" ref="G8:G43" si="1">SUM(E8:F8)</f>
        <v>0</v>
      </c>
      <c r="H8" s="186">
        <v>68</v>
      </c>
      <c r="I8" s="186">
        <v>63</v>
      </c>
      <c r="J8" s="187">
        <f t="shared" ref="J8:J43" si="2">SUM(H8:I8)</f>
        <v>131</v>
      </c>
      <c r="K8" s="186">
        <v>0</v>
      </c>
      <c r="L8" s="186">
        <v>0</v>
      </c>
      <c r="M8" s="187">
        <f t="shared" ref="M8:M44" si="3">SUM(K8:L8)</f>
        <v>0</v>
      </c>
      <c r="N8" s="186">
        <v>1</v>
      </c>
      <c r="O8" s="186">
        <v>15</v>
      </c>
      <c r="P8" s="187">
        <f t="shared" ref="P8:P43" si="4">SUM(N8:O8)</f>
        <v>16</v>
      </c>
      <c r="Q8" s="84" t="s">
        <v>143</v>
      </c>
    </row>
    <row r="9" spans="1:24" ht="18" customHeight="1">
      <c r="A9" s="84" t="s">
        <v>220</v>
      </c>
      <c r="B9" s="188">
        <v>783</v>
      </c>
      <c r="C9" s="188">
        <v>104</v>
      </c>
      <c r="D9" s="187">
        <f t="shared" si="0"/>
        <v>887</v>
      </c>
      <c r="E9" s="188">
        <v>280</v>
      </c>
      <c r="F9" s="188">
        <v>8</v>
      </c>
      <c r="G9" s="187">
        <f t="shared" si="1"/>
        <v>288</v>
      </c>
      <c r="H9" s="188">
        <v>136</v>
      </c>
      <c r="I9" s="188">
        <v>27</v>
      </c>
      <c r="J9" s="187">
        <f t="shared" si="2"/>
        <v>163</v>
      </c>
      <c r="K9" s="188">
        <v>74</v>
      </c>
      <c r="L9" s="188">
        <v>5</v>
      </c>
      <c r="M9" s="187">
        <f t="shared" si="3"/>
        <v>79</v>
      </c>
      <c r="N9" s="188">
        <v>35</v>
      </c>
      <c r="O9" s="188">
        <v>17</v>
      </c>
      <c r="P9" s="187">
        <f t="shared" si="4"/>
        <v>52</v>
      </c>
      <c r="Q9" s="84" t="s">
        <v>141</v>
      </c>
    </row>
    <row r="10" spans="1:24" ht="18" customHeight="1">
      <c r="A10" s="84" t="s">
        <v>327</v>
      </c>
      <c r="B10" s="186">
        <v>242</v>
      </c>
      <c r="C10" s="186">
        <v>207</v>
      </c>
      <c r="D10" s="187">
        <f t="shared" si="0"/>
        <v>449</v>
      </c>
      <c r="E10" s="186">
        <v>44</v>
      </c>
      <c r="F10" s="186">
        <v>52</v>
      </c>
      <c r="G10" s="187">
        <f t="shared" si="1"/>
        <v>96</v>
      </c>
      <c r="H10" s="186">
        <v>60</v>
      </c>
      <c r="I10" s="186">
        <v>74</v>
      </c>
      <c r="J10" s="187">
        <f t="shared" si="2"/>
        <v>134</v>
      </c>
      <c r="K10" s="186">
        <v>131</v>
      </c>
      <c r="L10" s="186">
        <v>18</v>
      </c>
      <c r="M10" s="187">
        <f t="shared" si="3"/>
        <v>149</v>
      </c>
      <c r="N10" s="186">
        <v>12</v>
      </c>
      <c r="O10" s="186">
        <v>18</v>
      </c>
      <c r="P10" s="187">
        <f t="shared" si="4"/>
        <v>30</v>
      </c>
      <c r="Q10" s="84" t="s">
        <v>139</v>
      </c>
      <c r="S10" s="73"/>
      <c r="T10" s="73"/>
      <c r="U10" s="73"/>
      <c r="V10" s="73"/>
      <c r="W10" s="73"/>
      <c r="X10" s="73"/>
    </row>
    <row r="11" spans="1:24" ht="18" customHeight="1">
      <c r="A11" s="84" t="s">
        <v>138</v>
      </c>
      <c r="B11" s="457">
        <v>235</v>
      </c>
      <c r="C11" s="457">
        <v>165</v>
      </c>
      <c r="D11" s="189">
        <f t="shared" si="0"/>
        <v>400</v>
      </c>
      <c r="E11" s="457">
        <v>45</v>
      </c>
      <c r="F11" s="457">
        <v>24</v>
      </c>
      <c r="G11" s="189">
        <f t="shared" si="1"/>
        <v>69</v>
      </c>
      <c r="H11" s="190">
        <v>50</v>
      </c>
      <c r="I11" s="190">
        <v>32</v>
      </c>
      <c r="J11" s="191">
        <f t="shared" si="2"/>
        <v>82</v>
      </c>
      <c r="K11" s="457">
        <v>45</v>
      </c>
      <c r="L11" s="457">
        <v>19</v>
      </c>
      <c r="M11" s="189">
        <f t="shared" si="3"/>
        <v>64</v>
      </c>
      <c r="N11" s="457">
        <v>13</v>
      </c>
      <c r="O11" s="457">
        <v>11</v>
      </c>
      <c r="P11" s="189">
        <f t="shared" si="4"/>
        <v>24</v>
      </c>
      <c r="Q11" s="84" t="s">
        <v>268</v>
      </c>
      <c r="S11" s="73"/>
      <c r="T11" s="73"/>
      <c r="U11" s="73"/>
      <c r="V11" s="73"/>
      <c r="W11" s="73"/>
      <c r="X11" s="73"/>
    </row>
    <row r="12" spans="1:24" ht="18" customHeight="1">
      <c r="A12" s="84" t="s">
        <v>266</v>
      </c>
      <c r="B12" s="186">
        <v>116</v>
      </c>
      <c r="C12" s="186">
        <v>113</v>
      </c>
      <c r="D12" s="187">
        <f t="shared" si="0"/>
        <v>229</v>
      </c>
      <c r="E12" s="186">
        <v>55</v>
      </c>
      <c r="F12" s="186">
        <v>13</v>
      </c>
      <c r="G12" s="187">
        <f t="shared" si="1"/>
        <v>68</v>
      </c>
      <c r="H12" s="186">
        <v>36</v>
      </c>
      <c r="I12" s="186">
        <v>19</v>
      </c>
      <c r="J12" s="187">
        <f t="shared" si="2"/>
        <v>55</v>
      </c>
      <c r="K12" s="186">
        <v>36</v>
      </c>
      <c r="L12" s="186">
        <v>3</v>
      </c>
      <c r="M12" s="187">
        <f t="shared" si="3"/>
        <v>39</v>
      </c>
      <c r="N12" s="186">
        <v>5</v>
      </c>
      <c r="O12" s="186">
        <v>12</v>
      </c>
      <c r="P12" s="187">
        <f t="shared" si="4"/>
        <v>17</v>
      </c>
      <c r="Q12" s="84" t="s">
        <v>135</v>
      </c>
      <c r="S12" s="73"/>
      <c r="T12" s="73"/>
      <c r="U12" s="73"/>
      <c r="V12" s="73"/>
      <c r="W12" s="73"/>
      <c r="X12" s="73"/>
    </row>
    <row r="13" spans="1:24" ht="18" customHeight="1">
      <c r="A13" s="84" t="s">
        <v>134</v>
      </c>
      <c r="B13" s="457">
        <v>75</v>
      </c>
      <c r="C13" s="457">
        <v>37</v>
      </c>
      <c r="D13" s="189">
        <f t="shared" si="0"/>
        <v>112</v>
      </c>
      <c r="E13" s="457">
        <v>31</v>
      </c>
      <c r="F13" s="457">
        <v>14</v>
      </c>
      <c r="G13" s="189">
        <f t="shared" si="1"/>
        <v>45</v>
      </c>
      <c r="H13" s="190">
        <v>18</v>
      </c>
      <c r="I13" s="190">
        <v>6</v>
      </c>
      <c r="J13" s="191">
        <f t="shared" si="2"/>
        <v>24</v>
      </c>
      <c r="K13" s="457">
        <v>33</v>
      </c>
      <c r="L13" s="457">
        <v>3</v>
      </c>
      <c r="M13" s="189">
        <f t="shared" si="3"/>
        <v>36</v>
      </c>
      <c r="N13" s="457">
        <v>1</v>
      </c>
      <c r="O13" s="457">
        <v>2</v>
      </c>
      <c r="P13" s="189">
        <f t="shared" si="4"/>
        <v>3</v>
      </c>
      <c r="Q13" s="84" t="s">
        <v>133</v>
      </c>
      <c r="S13" s="73"/>
      <c r="T13" s="73"/>
      <c r="U13" s="73"/>
      <c r="V13" s="73"/>
      <c r="W13" s="73"/>
      <c r="X13" s="73"/>
    </row>
    <row r="14" spans="1:24" ht="18" customHeight="1">
      <c r="A14" s="84" t="s">
        <v>132</v>
      </c>
      <c r="B14" s="186">
        <v>23</v>
      </c>
      <c r="C14" s="186">
        <v>59</v>
      </c>
      <c r="D14" s="187">
        <f t="shared" si="0"/>
        <v>82</v>
      </c>
      <c r="E14" s="186">
        <v>10</v>
      </c>
      <c r="F14" s="186">
        <v>21</v>
      </c>
      <c r="G14" s="187">
        <f t="shared" si="1"/>
        <v>31</v>
      </c>
      <c r="H14" s="186">
        <v>1</v>
      </c>
      <c r="I14" s="186">
        <v>1</v>
      </c>
      <c r="J14" s="187">
        <f t="shared" si="2"/>
        <v>2</v>
      </c>
      <c r="K14" s="186">
        <v>23</v>
      </c>
      <c r="L14" s="186">
        <v>7</v>
      </c>
      <c r="M14" s="187">
        <f t="shared" si="3"/>
        <v>30</v>
      </c>
      <c r="N14" s="186">
        <v>0</v>
      </c>
      <c r="O14" s="186">
        <v>0</v>
      </c>
      <c r="P14" s="187">
        <f t="shared" si="4"/>
        <v>0</v>
      </c>
      <c r="Q14" s="84" t="s">
        <v>131</v>
      </c>
      <c r="S14" s="73"/>
      <c r="T14" s="73"/>
      <c r="U14" s="73"/>
      <c r="V14" s="73"/>
      <c r="W14" s="73"/>
      <c r="X14" s="73"/>
    </row>
    <row r="15" spans="1:24" ht="18" customHeight="1">
      <c r="A15" s="84" t="s">
        <v>130</v>
      </c>
      <c r="B15" s="188">
        <v>25</v>
      </c>
      <c r="C15" s="188">
        <v>50</v>
      </c>
      <c r="D15" s="187">
        <f t="shared" si="0"/>
        <v>75</v>
      </c>
      <c r="E15" s="188">
        <v>15</v>
      </c>
      <c r="F15" s="188">
        <v>18</v>
      </c>
      <c r="G15" s="187">
        <f t="shared" si="1"/>
        <v>33</v>
      </c>
      <c r="H15" s="188">
        <v>1</v>
      </c>
      <c r="I15" s="188">
        <v>8</v>
      </c>
      <c r="J15" s="187">
        <f t="shared" si="2"/>
        <v>9</v>
      </c>
      <c r="K15" s="188">
        <v>17</v>
      </c>
      <c r="L15" s="188">
        <v>3</v>
      </c>
      <c r="M15" s="187">
        <f t="shared" si="3"/>
        <v>20</v>
      </c>
      <c r="N15" s="188">
        <v>2</v>
      </c>
      <c r="O15" s="188">
        <v>8</v>
      </c>
      <c r="P15" s="187">
        <f t="shared" si="4"/>
        <v>10</v>
      </c>
      <c r="Q15" s="84" t="s">
        <v>129</v>
      </c>
      <c r="S15" s="73"/>
      <c r="T15" s="73"/>
      <c r="U15" s="73"/>
      <c r="V15" s="73"/>
      <c r="W15" s="73"/>
      <c r="X15" s="73"/>
    </row>
    <row r="16" spans="1:24" ht="18" customHeight="1">
      <c r="A16" s="84" t="s">
        <v>326</v>
      </c>
      <c r="B16" s="186">
        <v>23</v>
      </c>
      <c r="C16" s="186">
        <v>22</v>
      </c>
      <c r="D16" s="187">
        <f t="shared" si="0"/>
        <v>45</v>
      </c>
      <c r="E16" s="186">
        <v>21</v>
      </c>
      <c r="F16" s="186">
        <v>14</v>
      </c>
      <c r="G16" s="187">
        <f t="shared" si="1"/>
        <v>35</v>
      </c>
      <c r="H16" s="186">
        <v>13</v>
      </c>
      <c r="I16" s="186">
        <v>1</v>
      </c>
      <c r="J16" s="187">
        <f t="shared" si="2"/>
        <v>14</v>
      </c>
      <c r="K16" s="186">
        <v>14</v>
      </c>
      <c r="L16" s="186">
        <v>1</v>
      </c>
      <c r="M16" s="187">
        <f t="shared" si="3"/>
        <v>15</v>
      </c>
      <c r="N16" s="186">
        <v>1</v>
      </c>
      <c r="O16" s="186">
        <v>3</v>
      </c>
      <c r="P16" s="187">
        <f t="shared" si="4"/>
        <v>4</v>
      </c>
      <c r="Q16" s="84" t="s">
        <v>127</v>
      </c>
      <c r="S16" s="73"/>
      <c r="T16" s="73"/>
      <c r="U16" s="73"/>
      <c r="V16" s="73"/>
      <c r="W16" s="73"/>
      <c r="X16" s="73"/>
    </row>
    <row r="17" spans="1:24" ht="18" customHeight="1">
      <c r="A17" s="84" t="s">
        <v>126</v>
      </c>
      <c r="B17" s="457">
        <v>101</v>
      </c>
      <c r="C17" s="457">
        <v>54</v>
      </c>
      <c r="D17" s="189">
        <f t="shared" si="0"/>
        <v>155</v>
      </c>
      <c r="E17" s="457">
        <v>34</v>
      </c>
      <c r="F17" s="457">
        <v>13</v>
      </c>
      <c r="G17" s="189">
        <f t="shared" si="1"/>
        <v>47</v>
      </c>
      <c r="H17" s="190">
        <v>17</v>
      </c>
      <c r="I17" s="190">
        <v>26</v>
      </c>
      <c r="J17" s="191">
        <f t="shared" si="2"/>
        <v>43</v>
      </c>
      <c r="K17" s="457">
        <v>17</v>
      </c>
      <c r="L17" s="457">
        <v>8</v>
      </c>
      <c r="M17" s="189">
        <f t="shared" si="3"/>
        <v>25</v>
      </c>
      <c r="N17" s="457">
        <v>3</v>
      </c>
      <c r="O17" s="457">
        <v>7</v>
      </c>
      <c r="P17" s="189">
        <f t="shared" si="4"/>
        <v>10</v>
      </c>
      <c r="Q17" s="84" t="s">
        <v>125</v>
      </c>
      <c r="S17" s="73"/>
      <c r="T17" s="73"/>
      <c r="U17" s="73"/>
      <c r="V17" s="73"/>
      <c r="W17" s="73"/>
      <c r="X17" s="73"/>
    </row>
    <row r="18" spans="1:24" ht="18" customHeight="1">
      <c r="A18" s="84" t="s">
        <v>124</v>
      </c>
      <c r="B18" s="186">
        <v>74</v>
      </c>
      <c r="C18" s="186">
        <v>72</v>
      </c>
      <c r="D18" s="187">
        <f t="shared" si="0"/>
        <v>146</v>
      </c>
      <c r="E18" s="186">
        <v>27</v>
      </c>
      <c r="F18" s="186">
        <v>22</v>
      </c>
      <c r="G18" s="187">
        <f t="shared" si="1"/>
        <v>49</v>
      </c>
      <c r="H18" s="186">
        <v>16</v>
      </c>
      <c r="I18" s="186">
        <v>29</v>
      </c>
      <c r="J18" s="187">
        <f t="shared" si="2"/>
        <v>45</v>
      </c>
      <c r="K18" s="186">
        <v>15</v>
      </c>
      <c r="L18" s="186">
        <v>8</v>
      </c>
      <c r="M18" s="187">
        <f t="shared" si="3"/>
        <v>23</v>
      </c>
      <c r="N18" s="186">
        <v>0</v>
      </c>
      <c r="O18" s="186">
        <v>6</v>
      </c>
      <c r="P18" s="187">
        <f t="shared" si="4"/>
        <v>6</v>
      </c>
      <c r="Q18" s="84" t="s">
        <v>123</v>
      </c>
      <c r="S18" s="76"/>
      <c r="T18" s="76"/>
      <c r="U18" s="76"/>
      <c r="V18" s="76"/>
      <c r="W18" s="76"/>
      <c r="X18" s="76"/>
    </row>
    <row r="19" spans="1:24" ht="18" customHeight="1">
      <c r="A19" s="84" t="s">
        <v>122</v>
      </c>
      <c r="B19" s="186">
        <v>110</v>
      </c>
      <c r="C19" s="186">
        <v>249</v>
      </c>
      <c r="D19" s="187">
        <f t="shared" si="0"/>
        <v>359</v>
      </c>
      <c r="E19" s="186">
        <v>75</v>
      </c>
      <c r="F19" s="186">
        <v>58</v>
      </c>
      <c r="G19" s="187">
        <f t="shared" si="1"/>
        <v>133</v>
      </c>
      <c r="H19" s="186">
        <v>39</v>
      </c>
      <c r="I19" s="186">
        <v>40</v>
      </c>
      <c r="J19" s="187">
        <f t="shared" si="2"/>
        <v>79</v>
      </c>
      <c r="K19" s="186">
        <v>55</v>
      </c>
      <c r="L19" s="186">
        <v>20</v>
      </c>
      <c r="M19" s="187">
        <f t="shared" si="3"/>
        <v>75</v>
      </c>
      <c r="N19" s="186">
        <v>5</v>
      </c>
      <c r="O19" s="186">
        <v>39</v>
      </c>
      <c r="P19" s="187">
        <f t="shared" si="4"/>
        <v>44</v>
      </c>
      <c r="Q19" s="84" t="s">
        <v>121</v>
      </c>
    </row>
    <row r="20" spans="1:24" ht="18" customHeight="1">
      <c r="A20" s="84" t="s">
        <v>120</v>
      </c>
      <c r="B20" s="188">
        <v>79</v>
      </c>
      <c r="C20" s="188">
        <v>163</v>
      </c>
      <c r="D20" s="187">
        <f t="shared" si="0"/>
        <v>242</v>
      </c>
      <c r="E20" s="188">
        <v>51</v>
      </c>
      <c r="F20" s="188">
        <v>94</v>
      </c>
      <c r="G20" s="187">
        <f t="shared" si="1"/>
        <v>145</v>
      </c>
      <c r="H20" s="188">
        <v>7</v>
      </c>
      <c r="I20" s="188">
        <v>7</v>
      </c>
      <c r="J20" s="187">
        <f t="shared" si="2"/>
        <v>14</v>
      </c>
      <c r="K20" s="188">
        <v>40</v>
      </c>
      <c r="L20" s="188">
        <v>24</v>
      </c>
      <c r="M20" s="187">
        <f t="shared" si="3"/>
        <v>64</v>
      </c>
      <c r="N20" s="188">
        <v>1</v>
      </c>
      <c r="O20" s="188">
        <v>13</v>
      </c>
      <c r="P20" s="187">
        <f t="shared" si="4"/>
        <v>14</v>
      </c>
      <c r="Q20" s="84" t="s">
        <v>119</v>
      </c>
    </row>
    <row r="21" spans="1:24" ht="18" customHeight="1">
      <c r="A21" s="84" t="s">
        <v>243</v>
      </c>
      <c r="B21" s="186">
        <v>19</v>
      </c>
      <c r="C21" s="186">
        <v>17</v>
      </c>
      <c r="D21" s="187">
        <f t="shared" si="0"/>
        <v>36</v>
      </c>
      <c r="E21" s="186">
        <v>4</v>
      </c>
      <c r="F21" s="186">
        <v>2</v>
      </c>
      <c r="G21" s="187">
        <f t="shared" si="1"/>
        <v>6</v>
      </c>
      <c r="H21" s="186">
        <v>4</v>
      </c>
      <c r="I21" s="186">
        <v>5</v>
      </c>
      <c r="J21" s="187">
        <f t="shared" si="2"/>
        <v>9</v>
      </c>
      <c r="K21" s="186">
        <v>14</v>
      </c>
      <c r="L21" s="186">
        <v>7</v>
      </c>
      <c r="M21" s="187">
        <f t="shared" si="3"/>
        <v>21</v>
      </c>
      <c r="N21" s="186">
        <v>0</v>
      </c>
      <c r="O21" s="186">
        <v>2</v>
      </c>
      <c r="P21" s="187">
        <f t="shared" si="4"/>
        <v>2</v>
      </c>
      <c r="Q21" s="84" t="s">
        <v>117</v>
      </c>
    </row>
    <row r="22" spans="1:24" ht="18" customHeight="1">
      <c r="A22" s="84" t="s">
        <v>116</v>
      </c>
      <c r="B22" s="457">
        <v>72</v>
      </c>
      <c r="C22" s="457">
        <v>39</v>
      </c>
      <c r="D22" s="189">
        <f t="shared" si="0"/>
        <v>111</v>
      </c>
      <c r="E22" s="457">
        <v>15</v>
      </c>
      <c r="F22" s="457">
        <v>3</v>
      </c>
      <c r="G22" s="189">
        <f t="shared" si="1"/>
        <v>18</v>
      </c>
      <c r="H22" s="190">
        <v>13</v>
      </c>
      <c r="I22" s="190">
        <v>14</v>
      </c>
      <c r="J22" s="191">
        <f t="shared" si="2"/>
        <v>27</v>
      </c>
      <c r="K22" s="457">
        <v>17</v>
      </c>
      <c r="L22" s="457">
        <v>2</v>
      </c>
      <c r="M22" s="189">
        <f t="shared" si="3"/>
        <v>19</v>
      </c>
      <c r="N22" s="457">
        <v>3</v>
      </c>
      <c r="O22" s="457">
        <v>3</v>
      </c>
      <c r="P22" s="189">
        <f t="shared" si="4"/>
        <v>6</v>
      </c>
      <c r="Q22" s="84" t="s">
        <v>115</v>
      </c>
    </row>
    <row r="23" spans="1:24" ht="18" customHeight="1">
      <c r="A23" s="480" t="s">
        <v>114</v>
      </c>
      <c r="B23" s="186">
        <v>46</v>
      </c>
      <c r="C23" s="186">
        <v>18</v>
      </c>
      <c r="D23" s="187">
        <f t="shared" si="0"/>
        <v>64</v>
      </c>
      <c r="E23" s="186">
        <v>32</v>
      </c>
      <c r="F23" s="186">
        <v>16</v>
      </c>
      <c r="G23" s="187">
        <f t="shared" si="1"/>
        <v>48</v>
      </c>
      <c r="H23" s="186">
        <v>12</v>
      </c>
      <c r="I23" s="186">
        <v>5</v>
      </c>
      <c r="J23" s="187">
        <f t="shared" si="2"/>
        <v>17</v>
      </c>
      <c r="K23" s="186">
        <v>91</v>
      </c>
      <c r="L23" s="186">
        <v>10</v>
      </c>
      <c r="M23" s="187">
        <f t="shared" si="3"/>
        <v>101</v>
      </c>
      <c r="N23" s="186">
        <v>3</v>
      </c>
      <c r="O23" s="186">
        <v>2</v>
      </c>
      <c r="P23" s="187">
        <f t="shared" si="4"/>
        <v>5</v>
      </c>
      <c r="Q23" s="84" t="s">
        <v>113</v>
      </c>
    </row>
    <row r="24" spans="1:24" ht="18" customHeight="1">
      <c r="A24" s="84" t="s">
        <v>325</v>
      </c>
      <c r="B24" s="186">
        <v>47</v>
      </c>
      <c r="C24" s="186">
        <v>38</v>
      </c>
      <c r="D24" s="187">
        <f t="shared" si="0"/>
        <v>85</v>
      </c>
      <c r="E24" s="186">
        <v>7</v>
      </c>
      <c r="F24" s="186">
        <v>1</v>
      </c>
      <c r="G24" s="187">
        <f t="shared" si="1"/>
        <v>8</v>
      </c>
      <c r="H24" s="186">
        <v>1</v>
      </c>
      <c r="I24" s="186">
        <v>0</v>
      </c>
      <c r="J24" s="187">
        <f t="shared" si="2"/>
        <v>1</v>
      </c>
      <c r="K24" s="186">
        <v>0</v>
      </c>
      <c r="L24" s="186">
        <v>0</v>
      </c>
      <c r="M24" s="187">
        <f t="shared" si="3"/>
        <v>0</v>
      </c>
      <c r="N24" s="186">
        <v>9</v>
      </c>
      <c r="O24" s="186">
        <v>20</v>
      </c>
      <c r="P24" s="187">
        <f t="shared" si="4"/>
        <v>29</v>
      </c>
      <c r="Q24" s="471" t="s">
        <v>1520</v>
      </c>
    </row>
    <row r="25" spans="1:24" ht="18" customHeight="1">
      <c r="A25" s="84" t="s">
        <v>324</v>
      </c>
      <c r="B25" s="188">
        <v>15</v>
      </c>
      <c r="C25" s="188">
        <v>11</v>
      </c>
      <c r="D25" s="187">
        <f t="shared" si="0"/>
        <v>26</v>
      </c>
      <c r="E25" s="188">
        <v>29</v>
      </c>
      <c r="F25" s="188">
        <v>6</v>
      </c>
      <c r="G25" s="187">
        <f t="shared" si="1"/>
        <v>35</v>
      </c>
      <c r="H25" s="188">
        <v>2</v>
      </c>
      <c r="I25" s="188">
        <v>3</v>
      </c>
      <c r="J25" s="187">
        <f t="shared" si="2"/>
        <v>5</v>
      </c>
      <c r="K25" s="188">
        <v>28</v>
      </c>
      <c r="L25" s="188">
        <v>4</v>
      </c>
      <c r="M25" s="187">
        <f t="shared" si="3"/>
        <v>32</v>
      </c>
      <c r="N25" s="188">
        <v>1</v>
      </c>
      <c r="O25" s="188">
        <v>0</v>
      </c>
      <c r="P25" s="187">
        <f t="shared" si="4"/>
        <v>1</v>
      </c>
      <c r="Q25" s="334" t="s">
        <v>1168</v>
      </c>
    </row>
    <row r="26" spans="1:24" ht="18" customHeight="1">
      <c r="A26" s="84" t="s">
        <v>109</v>
      </c>
      <c r="B26" s="186">
        <v>144</v>
      </c>
      <c r="C26" s="186">
        <v>110</v>
      </c>
      <c r="D26" s="187">
        <f t="shared" si="0"/>
        <v>254</v>
      </c>
      <c r="E26" s="186">
        <v>68</v>
      </c>
      <c r="F26" s="186">
        <v>49</v>
      </c>
      <c r="G26" s="187">
        <f t="shared" si="1"/>
        <v>117</v>
      </c>
      <c r="H26" s="186">
        <v>33</v>
      </c>
      <c r="I26" s="186">
        <v>15</v>
      </c>
      <c r="J26" s="187">
        <f t="shared" si="2"/>
        <v>48</v>
      </c>
      <c r="K26" s="186">
        <v>104</v>
      </c>
      <c r="L26" s="186">
        <v>20</v>
      </c>
      <c r="M26" s="187">
        <f t="shared" si="3"/>
        <v>124</v>
      </c>
      <c r="N26" s="186">
        <v>8</v>
      </c>
      <c r="O26" s="186">
        <v>17</v>
      </c>
      <c r="P26" s="187">
        <f t="shared" si="4"/>
        <v>25</v>
      </c>
      <c r="Q26" s="84" t="s">
        <v>108</v>
      </c>
    </row>
    <row r="27" spans="1:24" ht="18" customHeight="1">
      <c r="A27" s="84" t="s">
        <v>107</v>
      </c>
      <c r="B27" s="457">
        <v>48</v>
      </c>
      <c r="C27" s="457">
        <v>40</v>
      </c>
      <c r="D27" s="189">
        <f t="shared" si="0"/>
        <v>88</v>
      </c>
      <c r="E27" s="457">
        <v>2</v>
      </c>
      <c r="F27" s="457">
        <v>1</v>
      </c>
      <c r="G27" s="189">
        <f t="shared" si="1"/>
        <v>3</v>
      </c>
      <c r="H27" s="190">
        <v>19</v>
      </c>
      <c r="I27" s="190">
        <v>9</v>
      </c>
      <c r="J27" s="191">
        <f t="shared" si="2"/>
        <v>28</v>
      </c>
      <c r="K27" s="457">
        <v>27</v>
      </c>
      <c r="L27" s="457">
        <v>3</v>
      </c>
      <c r="M27" s="189">
        <f t="shared" si="3"/>
        <v>30</v>
      </c>
      <c r="N27" s="457">
        <v>0</v>
      </c>
      <c r="O27" s="457">
        <v>1</v>
      </c>
      <c r="P27" s="189">
        <f t="shared" si="4"/>
        <v>1</v>
      </c>
      <c r="Q27" s="84" t="s">
        <v>106</v>
      </c>
    </row>
    <row r="28" spans="1:24" ht="18" customHeight="1">
      <c r="A28" s="84" t="s">
        <v>105</v>
      </c>
      <c r="B28" s="186">
        <v>49</v>
      </c>
      <c r="C28" s="186">
        <v>299</v>
      </c>
      <c r="D28" s="187">
        <f t="shared" si="0"/>
        <v>348</v>
      </c>
      <c r="E28" s="186">
        <v>46</v>
      </c>
      <c r="F28" s="186">
        <v>124</v>
      </c>
      <c r="G28" s="187">
        <f t="shared" si="1"/>
        <v>170</v>
      </c>
      <c r="H28" s="186">
        <v>27</v>
      </c>
      <c r="I28" s="186">
        <v>44</v>
      </c>
      <c r="J28" s="187">
        <f t="shared" si="2"/>
        <v>71</v>
      </c>
      <c r="K28" s="186">
        <v>93</v>
      </c>
      <c r="L28" s="186">
        <v>101</v>
      </c>
      <c r="M28" s="187">
        <f t="shared" si="3"/>
        <v>194</v>
      </c>
      <c r="N28" s="186">
        <v>3</v>
      </c>
      <c r="O28" s="186">
        <v>21</v>
      </c>
      <c r="P28" s="187">
        <f t="shared" si="4"/>
        <v>24</v>
      </c>
      <c r="Q28" s="84" t="s">
        <v>104</v>
      </c>
    </row>
    <row r="29" spans="1:24" ht="18" customHeight="1">
      <c r="A29" s="84" t="s">
        <v>103</v>
      </c>
      <c r="B29" s="186">
        <v>16</v>
      </c>
      <c r="C29" s="186">
        <v>4</v>
      </c>
      <c r="D29" s="187">
        <f t="shared" si="0"/>
        <v>20</v>
      </c>
      <c r="E29" s="186">
        <v>7</v>
      </c>
      <c r="F29" s="186">
        <v>2</v>
      </c>
      <c r="G29" s="187">
        <f t="shared" si="1"/>
        <v>9</v>
      </c>
      <c r="H29" s="186">
        <v>0</v>
      </c>
      <c r="I29" s="186">
        <v>0</v>
      </c>
      <c r="J29" s="187">
        <f t="shared" si="2"/>
        <v>0</v>
      </c>
      <c r="K29" s="186">
        <v>0</v>
      </c>
      <c r="L29" s="186">
        <v>0</v>
      </c>
      <c r="M29" s="187">
        <f t="shared" si="3"/>
        <v>0</v>
      </c>
      <c r="N29" s="186">
        <v>0</v>
      </c>
      <c r="O29" s="186">
        <v>0</v>
      </c>
      <c r="P29" s="187">
        <f t="shared" si="4"/>
        <v>0</v>
      </c>
      <c r="Q29" s="84" t="s">
        <v>102</v>
      </c>
    </row>
    <row r="30" spans="1:24" ht="18" customHeight="1">
      <c r="A30" s="84" t="s">
        <v>244</v>
      </c>
      <c r="B30" s="188">
        <v>273</v>
      </c>
      <c r="C30" s="188">
        <v>297</v>
      </c>
      <c r="D30" s="187">
        <f t="shared" si="0"/>
        <v>570</v>
      </c>
      <c r="E30" s="188">
        <v>114</v>
      </c>
      <c r="F30" s="188">
        <v>63</v>
      </c>
      <c r="G30" s="187">
        <f t="shared" si="1"/>
        <v>177</v>
      </c>
      <c r="H30" s="188">
        <v>69</v>
      </c>
      <c r="I30" s="188">
        <v>78</v>
      </c>
      <c r="J30" s="187">
        <f t="shared" si="2"/>
        <v>147</v>
      </c>
      <c r="K30" s="188">
        <v>120</v>
      </c>
      <c r="L30" s="188">
        <v>52</v>
      </c>
      <c r="M30" s="187">
        <f t="shared" si="3"/>
        <v>172</v>
      </c>
      <c r="N30" s="188">
        <v>18</v>
      </c>
      <c r="O30" s="188">
        <v>33</v>
      </c>
      <c r="P30" s="187">
        <f t="shared" si="4"/>
        <v>51</v>
      </c>
      <c r="Q30" s="84" t="s">
        <v>263</v>
      </c>
    </row>
    <row r="31" spans="1:24" ht="18" customHeight="1">
      <c r="A31" s="480" t="s">
        <v>99</v>
      </c>
      <c r="B31" s="186">
        <v>70</v>
      </c>
      <c r="C31" s="186">
        <v>48</v>
      </c>
      <c r="D31" s="187">
        <f t="shared" si="0"/>
        <v>118</v>
      </c>
      <c r="E31" s="186">
        <v>34</v>
      </c>
      <c r="F31" s="186">
        <v>6</v>
      </c>
      <c r="G31" s="187">
        <f t="shared" si="1"/>
        <v>40</v>
      </c>
      <c r="H31" s="186">
        <v>8</v>
      </c>
      <c r="I31" s="186">
        <v>14</v>
      </c>
      <c r="J31" s="187">
        <f t="shared" si="2"/>
        <v>22</v>
      </c>
      <c r="K31" s="186">
        <v>25</v>
      </c>
      <c r="L31" s="186">
        <v>0</v>
      </c>
      <c r="M31" s="187">
        <f t="shared" si="3"/>
        <v>25</v>
      </c>
      <c r="N31" s="186">
        <v>2</v>
      </c>
      <c r="O31" s="186">
        <v>0</v>
      </c>
      <c r="P31" s="187">
        <f t="shared" si="4"/>
        <v>2</v>
      </c>
      <c r="Q31" s="84" t="s">
        <v>98</v>
      </c>
    </row>
    <row r="32" spans="1:24" ht="18" customHeight="1">
      <c r="A32" s="84" t="s">
        <v>97</v>
      </c>
      <c r="B32" s="457">
        <v>7</v>
      </c>
      <c r="C32" s="457">
        <v>0</v>
      </c>
      <c r="D32" s="189">
        <f t="shared" si="0"/>
        <v>7</v>
      </c>
      <c r="E32" s="457">
        <v>0</v>
      </c>
      <c r="F32" s="457">
        <v>0</v>
      </c>
      <c r="G32" s="189">
        <f t="shared" si="1"/>
        <v>0</v>
      </c>
      <c r="H32" s="190">
        <v>1</v>
      </c>
      <c r="I32" s="190">
        <v>0</v>
      </c>
      <c r="J32" s="191">
        <f t="shared" si="2"/>
        <v>1</v>
      </c>
      <c r="K32" s="457">
        <v>0</v>
      </c>
      <c r="L32" s="457">
        <v>0</v>
      </c>
      <c r="M32" s="189">
        <f t="shared" si="3"/>
        <v>0</v>
      </c>
      <c r="N32" s="457">
        <v>0</v>
      </c>
      <c r="O32" s="457">
        <v>0</v>
      </c>
      <c r="P32" s="189">
        <f t="shared" si="4"/>
        <v>0</v>
      </c>
      <c r="Q32" s="84" t="s">
        <v>323</v>
      </c>
    </row>
    <row r="33" spans="1:17" ht="18" customHeight="1">
      <c r="A33" s="84" t="s">
        <v>95</v>
      </c>
      <c r="B33" s="186">
        <v>632</v>
      </c>
      <c r="C33" s="186">
        <v>423</v>
      </c>
      <c r="D33" s="187">
        <f t="shared" si="0"/>
        <v>1055</v>
      </c>
      <c r="E33" s="186">
        <v>245</v>
      </c>
      <c r="F33" s="186">
        <v>180</v>
      </c>
      <c r="G33" s="187">
        <f t="shared" si="1"/>
        <v>425</v>
      </c>
      <c r="H33" s="186">
        <v>76</v>
      </c>
      <c r="I33" s="186">
        <v>30</v>
      </c>
      <c r="J33" s="187">
        <f t="shared" si="2"/>
        <v>106</v>
      </c>
      <c r="K33" s="186">
        <v>42</v>
      </c>
      <c r="L33" s="186">
        <v>31</v>
      </c>
      <c r="M33" s="187">
        <f t="shared" si="3"/>
        <v>73</v>
      </c>
      <c r="N33" s="186">
        <v>12</v>
      </c>
      <c r="O33" s="186">
        <v>16</v>
      </c>
      <c r="P33" s="187">
        <f t="shared" si="4"/>
        <v>28</v>
      </c>
      <c r="Q33" s="84" t="s">
        <v>94</v>
      </c>
    </row>
    <row r="34" spans="1:17" ht="18" customHeight="1">
      <c r="A34" s="84" t="s">
        <v>93</v>
      </c>
      <c r="B34" s="186">
        <v>131</v>
      </c>
      <c r="C34" s="186">
        <v>292</v>
      </c>
      <c r="D34" s="187">
        <f t="shared" si="0"/>
        <v>423</v>
      </c>
      <c r="E34" s="186">
        <v>122</v>
      </c>
      <c r="F34" s="186">
        <v>126</v>
      </c>
      <c r="G34" s="187">
        <f t="shared" si="1"/>
        <v>248</v>
      </c>
      <c r="H34" s="186">
        <v>32</v>
      </c>
      <c r="I34" s="186">
        <v>32</v>
      </c>
      <c r="J34" s="187">
        <f t="shared" si="2"/>
        <v>64</v>
      </c>
      <c r="K34" s="186">
        <v>100</v>
      </c>
      <c r="L34" s="186">
        <v>40</v>
      </c>
      <c r="M34" s="187">
        <f t="shared" si="3"/>
        <v>140</v>
      </c>
      <c r="N34" s="186">
        <v>22</v>
      </c>
      <c r="O34" s="186">
        <v>27</v>
      </c>
      <c r="P34" s="187">
        <f t="shared" si="4"/>
        <v>49</v>
      </c>
      <c r="Q34" s="84" t="s">
        <v>92</v>
      </c>
    </row>
    <row r="35" spans="1:17" ht="18" customHeight="1">
      <c r="A35" s="84" t="s">
        <v>91</v>
      </c>
      <c r="B35" s="188">
        <v>52</v>
      </c>
      <c r="C35" s="188">
        <v>184</v>
      </c>
      <c r="D35" s="187">
        <f t="shared" si="0"/>
        <v>236</v>
      </c>
      <c r="E35" s="188">
        <v>36</v>
      </c>
      <c r="F35" s="188">
        <v>90</v>
      </c>
      <c r="G35" s="187">
        <f t="shared" si="1"/>
        <v>126</v>
      </c>
      <c r="H35" s="188">
        <v>9</v>
      </c>
      <c r="I35" s="188">
        <v>30</v>
      </c>
      <c r="J35" s="187">
        <f t="shared" si="2"/>
        <v>39</v>
      </c>
      <c r="K35" s="188">
        <v>74</v>
      </c>
      <c r="L35" s="188">
        <v>43</v>
      </c>
      <c r="M35" s="187">
        <f t="shared" si="3"/>
        <v>117</v>
      </c>
      <c r="N35" s="188">
        <v>1</v>
      </c>
      <c r="O35" s="188">
        <v>15</v>
      </c>
      <c r="P35" s="187">
        <f t="shared" si="4"/>
        <v>16</v>
      </c>
      <c r="Q35" s="84" t="s">
        <v>90</v>
      </c>
    </row>
    <row r="36" spans="1:17" ht="18" customHeight="1">
      <c r="A36" s="84" t="s">
        <v>89</v>
      </c>
      <c r="B36" s="186">
        <v>29</v>
      </c>
      <c r="C36" s="186">
        <v>119</v>
      </c>
      <c r="D36" s="187">
        <f t="shared" si="0"/>
        <v>148</v>
      </c>
      <c r="E36" s="186">
        <v>30</v>
      </c>
      <c r="F36" s="186">
        <v>74</v>
      </c>
      <c r="G36" s="187">
        <f t="shared" si="1"/>
        <v>104</v>
      </c>
      <c r="H36" s="186">
        <v>3</v>
      </c>
      <c r="I36" s="186">
        <v>7</v>
      </c>
      <c r="J36" s="187">
        <f t="shared" si="2"/>
        <v>10</v>
      </c>
      <c r="K36" s="186">
        <v>22</v>
      </c>
      <c r="L36" s="186">
        <v>14</v>
      </c>
      <c r="M36" s="187">
        <f t="shared" si="3"/>
        <v>36</v>
      </c>
      <c r="N36" s="186">
        <v>1</v>
      </c>
      <c r="O36" s="186">
        <v>4</v>
      </c>
      <c r="P36" s="187">
        <f t="shared" si="4"/>
        <v>5</v>
      </c>
      <c r="Q36" s="84" t="s">
        <v>88</v>
      </c>
    </row>
    <row r="37" spans="1:17" ht="18" customHeight="1">
      <c r="A37" s="84" t="s">
        <v>87</v>
      </c>
      <c r="B37" s="457">
        <v>17</v>
      </c>
      <c r="C37" s="457">
        <v>18</v>
      </c>
      <c r="D37" s="189">
        <f t="shared" si="0"/>
        <v>35</v>
      </c>
      <c r="E37" s="457">
        <v>14</v>
      </c>
      <c r="F37" s="457">
        <v>14</v>
      </c>
      <c r="G37" s="189">
        <f t="shared" si="1"/>
        <v>28</v>
      </c>
      <c r="H37" s="190">
        <v>3</v>
      </c>
      <c r="I37" s="190">
        <v>4</v>
      </c>
      <c r="J37" s="191">
        <f t="shared" si="2"/>
        <v>7</v>
      </c>
      <c r="K37" s="457">
        <v>10</v>
      </c>
      <c r="L37" s="457">
        <v>5</v>
      </c>
      <c r="M37" s="189">
        <f t="shared" si="3"/>
        <v>15</v>
      </c>
      <c r="N37" s="457">
        <v>0</v>
      </c>
      <c r="O37" s="457">
        <v>2</v>
      </c>
      <c r="P37" s="189">
        <f t="shared" si="4"/>
        <v>2</v>
      </c>
      <c r="Q37" s="84" t="s">
        <v>86</v>
      </c>
    </row>
    <row r="38" spans="1:17" ht="18" customHeight="1">
      <c r="A38" s="84" t="s">
        <v>85</v>
      </c>
      <c r="B38" s="186">
        <v>28</v>
      </c>
      <c r="C38" s="186">
        <v>35</v>
      </c>
      <c r="D38" s="187">
        <f t="shared" si="0"/>
        <v>63</v>
      </c>
      <c r="E38" s="186">
        <v>45</v>
      </c>
      <c r="F38" s="186">
        <v>50</v>
      </c>
      <c r="G38" s="187">
        <f t="shared" si="1"/>
        <v>95</v>
      </c>
      <c r="H38" s="186">
        <v>3</v>
      </c>
      <c r="I38" s="186">
        <v>1</v>
      </c>
      <c r="J38" s="187">
        <f t="shared" si="2"/>
        <v>4</v>
      </c>
      <c r="K38" s="186">
        <v>12</v>
      </c>
      <c r="L38" s="186">
        <v>9</v>
      </c>
      <c r="M38" s="187">
        <f t="shared" si="3"/>
        <v>21</v>
      </c>
      <c r="N38" s="186">
        <v>0</v>
      </c>
      <c r="O38" s="186">
        <v>3</v>
      </c>
      <c r="P38" s="187">
        <f t="shared" si="4"/>
        <v>3</v>
      </c>
      <c r="Q38" s="84" t="s">
        <v>1169</v>
      </c>
    </row>
    <row r="39" spans="1:17" ht="18" customHeight="1">
      <c r="A39" s="84" t="s">
        <v>84</v>
      </c>
      <c r="B39" s="186">
        <v>34</v>
      </c>
      <c r="C39" s="186">
        <v>21</v>
      </c>
      <c r="D39" s="187">
        <f t="shared" si="0"/>
        <v>55</v>
      </c>
      <c r="E39" s="186">
        <v>27</v>
      </c>
      <c r="F39" s="186">
        <v>4</v>
      </c>
      <c r="G39" s="187">
        <f t="shared" si="1"/>
        <v>31</v>
      </c>
      <c r="H39" s="186">
        <v>10</v>
      </c>
      <c r="I39" s="186">
        <v>5</v>
      </c>
      <c r="J39" s="187">
        <f t="shared" si="2"/>
        <v>15</v>
      </c>
      <c r="K39" s="186">
        <v>20</v>
      </c>
      <c r="L39" s="186">
        <v>6</v>
      </c>
      <c r="M39" s="187">
        <f t="shared" si="3"/>
        <v>26</v>
      </c>
      <c r="N39" s="186">
        <v>1</v>
      </c>
      <c r="O39" s="186">
        <v>4</v>
      </c>
      <c r="P39" s="187">
        <f t="shared" si="4"/>
        <v>5</v>
      </c>
      <c r="Q39" s="84" t="s">
        <v>83</v>
      </c>
    </row>
    <row r="40" spans="1:17" ht="18" customHeight="1">
      <c r="A40" s="84" t="s">
        <v>322</v>
      </c>
      <c r="B40" s="188">
        <v>48</v>
      </c>
      <c r="C40" s="188">
        <v>23</v>
      </c>
      <c r="D40" s="187">
        <f t="shared" si="0"/>
        <v>71</v>
      </c>
      <c r="E40" s="188">
        <v>38</v>
      </c>
      <c r="F40" s="188">
        <v>6</v>
      </c>
      <c r="G40" s="187">
        <f t="shared" si="1"/>
        <v>44</v>
      </c>
      <c r="H40" s="188">
        <v>9</v>
      </c>
      <c r="I40" s="188">
        <v>1</v>
      </c>
      <c r="J40" s="187">
        <f t="shared" si="2"/>
        <v>10</v>
      </c>
      <c r="K40" s="188">
        <v>20</v>
      </c>
      <c r="L40" s="188">
        <v>4</v>
      </c>
      <c r="M40" s="187">
        <f t="shared" si="3"/>
        <v>24</v>
      </c>
      <c r="N40" s="188">
        <v>2</v>
      </c>
      <c r="O40" s="188">
        <v>1</v>
      </c>
      <c r="P40" s="187">
        <f t="shared" si="4"/>
        <v>3</v>
      </c>
      <c r="Q40" s="84" t="s">
        <v>81</v>
      </c>
    </row>
    <row r="41" spans="1:17" ht="18" customHeight="1">
      <c r="A41" s="84" t="s">
        <v>80</v>
      </c>
      <c r="B41" s="186">
        <v>25</v>
      </c>
      <c r="C41" s="186">
        <v>48</v>
      </c>
      <c r="D41" s="187">
        <f t="shared" si="0"/>
        <v>73</v>
      </c>
      <c r="E41" s="186">
        <v>32</v>
      </c>
      <c r="F41" s="186">
        <v>28</v>
      </c>
      <c r="G41" s="187">
        <f t="shared" si="1"/>
        <v>60</v>
      </c>
      <c r="H41" s="186">
        <v>5</v>
      </c>
      <c r="I41" s="186">
        <v>0</v>
      </c>
      <c r="J41" s="187">
        <f t="shared" si="2"/>
        <v>5</v>
      </c>
      <c r="K41" s="186">
        <v>31</v>
      </c>
      <c r="L41" s="186">
        <v>48</v>
      </c>
      <c r="M41" s="187">
        <f t="shared" si="3"/>
        <v>79</v>
      </c>
      <c r="N41" s="186">
        <v>0</v>
      </c>
      <c r="O41" s="186">
        <v>0</v>
      </c>
      <c r="P41" s="187">
        <f t="shared" si="4"/>
        <v>0</v>
      </c>
      <c r="Q41" s="84" t="s">
        <v>79</v>
      </c>
    </row>
    <row r="42" spans="1:17" ht="18" customHeight="1">
      <c r="A42" s="84" t="s">
        <v>78</v>
      </c>
      <c r="B42" s="457">
        <v>14</v>
      </c>
      <c r="C42" s="457">
        <v>30</v>
      </c>
      <c r="D42" s="189">
        <f t="shared" si="0"/>
        <v>44</v>
      </c>
      <c r="E42" s="457">
        <v>5</v>
      </c>
      <c r="F42" s="457">
        <v>11</v>
      </c>
      <c r="G42" s="189">
        <f t="shared" si="1"/>
        <v>16</v>
      </c>
      <c r="H42" s="190">
        <v>2</v>
      </c>
      <c r="I42" s="190">
        <v>3</v>
      </c>
      <c r="J42" s="191">
        <f t="shared" si="2"/>
        <v>5</v>
      </c>
      <c r="K42" s="457">
        <v>3</v>
      </c>
      <c r="L42" s="457">
        <v>4</v>
      </c>
      <c r="M42" s="189">
        <f t="shared" si="3"/>
        <v>7</v>
      </c>
      <c r="N42" s="457">
        <v>0</v>
      </c>
      <c r="O42" s="457">
        <v>3</v>
      </c>
      <c r="P42" s="189">
        <f t="shared" si="4"/>
        <v>3</v>
      </c>
      <c r="Q42" s="84" t="s">
        <v>77</v>
      </c>
    </row>
    <row r="43" spans="1:17" ht="18" customHeight="1">
      <c r="A43" s="84" t="s">
        <v>303</v>
      </c>
      <c r="B43" s="186">
        <v>457</v>
      </c>
      <c r="C43" s="186">
        <v>196</v>
      </c>
      <c r="D43" s="187">
        <f t="shared" si="0"/>
        <v>653</v>
      </c>
      <c r="E43" s="186">
        <v>2032</v>
      </c>
      <c r="F43" s="186">
        <v>93</v>
      </c>
      <c r="G43" s="187">
        <f t="shared" si="1"/>
        <v>2125</v>
      </c>
      <c r="H43" s="186">
        <v>0</v>
      </c>
      <c r="I43" s="186">
        <v>9</v>
      </c>
      <c r="J43" s="187">
        <f t="shared" si="2"/>
        <v>9</v>
      </c>
      <c r="K43" s="186">
        <v>384</v>
      </c>
      <c r="L43" s="186">
        <v>80</v>
      </c>
      <c r="M43" s="187">
        <f t="shared" si="3"/>
        <v>464</v>
      </c>
      <c r="N43" s="186">
        <v>22</v>
      </c>
      <c r="O43" s="186">
        <v>22</v>
      </c>
      <c r="P43" s="187">
        <f t="shared" si="4"/>
        <v>44</v>
      </c>
      <c r="Q43" s="84" t="s">
        <v>75</v>
      </c>
    </row>
    <row r="44" spans="1:17" ht="18" customHeight="1">
      <c r="A44" s="97" t="s">
        <v>321</v>
      </c>
      <c r="B44" s="192">
        <f t="shared" ref="B44:L44" si="5">SUM(B8:B43)</f>
        <v>4248</v>
      </c>
      <c r="C44" s="192">
        <f t="shared" si="5"/>
        <v>3705</v>
      </c>
      <c r="D44" s="192">
        <f t="shared" si="5"/>
        <v>7953</v>
      </c>
      <c r="E44" s="192">
        <f t="shared" si="5"/>
        <v>3672</v>
      </c>
      <c r="F44" s="192">
        <f t="shared" si="5"/>
        <v>1300</v>
      </c>
      <c r="G44" s="192">
        <f t="shared" si="5"/>
        <v>4972</v>
      </c>
      <c r="H44" s="192">
        <f t="shared" si="5"/>
        <v>803</v>
      </c>
      <c r="I44" s="192">
        <f t="shared" si="5"/>
        <v>642</v>
      </c>
      <c r="J44" s="192">
        <f t="shared" si="5"/>
        <v>1445</v>
      </c>
      <c r="K44" s="192">
        <f t="shared" si="5"/>
        <v>1737</v>
      </c>
      <c r="L44" s="192">
        <f t="shared" si="5"/>
        <v>602</v>
      </c>
      <c r="M44" s="192">
        <f t="shared" si="3"/>
        <v>2339</v>
      </c>
      <c r="N44" s="192">
        <f>SUM(N8:N43)</f>
        <v>187</v>
      </c>
      <c r="O44" s="192">
        <f>SUM(O8:O43)</f>
        <v>347</v>
      </c>
      <c r="P44" s="192">
        <f>SUM(P8:P43)</f>
        <v>534</v>
      </c>
      <c r="Q44" s="98" t="s">
        <v>8</v>
      </c>
    </row>
    <row r="45" spans="1:17" ht="35.25" customHeight="1">
      <c r="A45" s="801"/>
      <c r="B45" s="801"/>
      <c r="C45" s="801"/>
      <c r="D45" s="801"/>
      <c r="E45" s="801"/>
      <c r="F45" s="801"/>
      <c r="G45" s="801"/>
      <c r="H45" s="801"/>
      <c r="I45" s="801"/>
      <c r="J45" s="801"/>
      <c r="K45" s="801"/>
      <c r="L45" s="801"/>
      <c r="M45" s="801"/>
      <c r="N45" s="801"/>
      <c r="O45" s="801"/>
      <c r="P45" s="801"/>
      <c r="Q45" s="801"/>
    </row>
    <row r="46" spans="1:17" ht="30" customHeight="1">
      <c r="A46" s="595" t="s">
        <v>1565</v>
      </c>
      <c r="B46" s="729"/>
      <c r="C46" s="729"/>
      <c r="D46" s="729"/>
      <c r="E46" s="729"/>
      <c r="F46" s="729"/>
      <c r="G46" s="729"/>
      <c r="H46" s="729"/>
      <c r="I46" s="729"/>
      <c r="J46" s="729"/>
      <c r="K46" s="729"/>
      <c r="L46" s="729"/>
      <c r="M46" s="729"/>
      <c r="N46" s="614" t="s">
        <v>798</v>
      </c>
      <c r="O46" s="614"/>
      <c r="P46" s="614"/>
      <c r="Q46" s="614"/>
    </row>
    <row r="47" spans="1:17" ht="39.75" customHeight="1">
      <c r="A47" s="796" t="s">
        <v>232</v>
      </c>
      <c r="B47" s="773" t="s">
        <v>655</v>
      </c>
      <c r="C47" s="773"/>
      <c r="D47" s="773"/>
      <c r="E47" s="773" t="s">
        <v>1161</v>
      </c>
      <c r="F47" s="773"/>
      <c r="G47" s="773"/>
      <c r="H47" s="773" t="s">
        <v>530</v>
      </c>
      <c r="I47" s="773"/>
      <c r="J47" s="773"/>
      <c r="K47" s="773" t="s">
        <v>329</v>
      </c>
      <c r="L47" s="773"/>
      <c r="M47" s="773"/>
      <c r="N47" s="773" t="s">
        <v>654</v>
      </c>
      <c r="O47" s="773"/>
      <c r="P47" s="773"/>
      <c r="Q47" s="796" t="s">
        <v>231</v>
      </c>
    </row>
    <row r="48" spans="1:17" ht="48.75" customHeight="1">
      <c r="A48" s="797"/>
      <c r="B48" s="799" t="s">
        <v>645</v>
      </c>
      <c r="C48" s="799"/>
      <c r="D48" s="799"/>
      <c r="E48" s="799" t="s">
        <v>1162</v>
      </c>
      <c r="F48" s="799"/>
      <c r="G48" s="799"/>
      <c r="H48" s="803" t="s">
        <v>647</v>
      </c>
      <c r="I48" s="803"/>
      <c r="J48" s="803"/>
      <c r="K48" s="799" t="s">
        <v>648</v>
      </c>
      <c r="L48" s="799"/>
      <c r="M48" s="799"/>
      <c r="N48" s="799" t="s">
        <v>650</v>
      </c>
      <c r="O48" s="799"/>
      <c r="P48" s="799"/>
      <c r="Q48" s="797"/>
    </row>
    <row r="49" spans="1:17" ht="18" customHeight="1">
      <c r="A49" s="797"/>
      <c r="B49" s="95" t="s">
        <v>188</v>
      </c>
      <c r="C49" s="95" t="s">
        <v>189</v>
      </c>
      <c r="D49" s="95" t="s">
        <v>9</v>
      </c>
      <c r="E49" s="95" t="s">
        <v>188</v>
      </c>
      <c r="F49" s="95" t="s">
        <v>189</v>
      </c>
      <c r="G49" s="95" t="s">
        <v>9</v>
      </c>
      <c r="H49" s="95" t="s">
        <v>188</v>
      </c>
      <c r="I49" s="95" t="s">
        <v>189</v>
      </c>
      <c r="J49" s="95" t="s">
        <v>9</v>
      </c>
      <c r="K49" s="95" t="s">
        <v>188</v>
      </c>
      <c r="L49" s="95" t="s">
        <v>189</v>
      </c>
      <c r="M49" s="95" t="s">
        <v>9</v>
      </c>
      <c r="N49" s="95" t="s">
        <v>188</v>
      </c>
      <c r="O49" s="95" t="s">
        <v>189</v>
      </c>
      <c r="P49" s="95" t="s">
        <v>9</v>
      </c>
      <c r="Q49" s="797"/>
    </row>
    <row r="50" spans="1:17" ht="18" customHeight="1">
      <c r="A50" s="798"/>
      <c r="B50" s="95" t="s">
        <v>186</v>
      </c>
      <c r="C50" s="95" t="s">
        <v>187</v>
      </c>
      <c r="D50" s="95" t="s">
        <v>8</v>
      </c>
      <c r="E50" s="95" t="s">
        <v>186</v>
      </c>
      <c r="F50" s="95" t="s">
        <v>187</v>
      </c>
      <c r="G50" s="95" t="s">
        <v>8</v>
      </c>
      <c r="H50" s="95" t="s">
        <v>186</v>
      </c>
      <c r="I50" s="95" t="s">
        <v>187</v>
      </c>
      <c r="J50" s="95" t="s">
        <v>8</v>
      </c>
      <c r="K50" s="95" t="s">
        <v>186</v>
      </c>
      <c r="L50" s="95" t="s">
        <v>187</v>
      </c>
      <c r="M50" s="95" t="s">
        <v>8</v>
      </c>
      <c r="N50" s="95" t="s">
        <v>186</v>
      </c>
      <c r="O50" s="95" t="s">
        <v>187</v>
      </c>
      <c r="P50" s="95" t="s">
        <v>8</v>
      </c>
      <c r="Q50" s="798"/>
    </row>
    <row r="51" spans="1:17" ht="18" customHeight="1">
      <c r="A51" s="84" t="s">
        <v>144</v>
      </c>
      <c r="B51" s="186">
        <v>27</v>
      </c>
      <c r="C51" s="186">
        <v>5</v>
      </c>
      <c r="D51" s="187">
        <f t="shared" ref="D51:D86" si="6">SUM(B51:C51)</f>
        <v>32</v>
      </c>
      <c r="E51" s="186">
        <v>1</v>
      </c>
      <c r="F51" s="186">
        <v>0</v>
      </c>
      <c r="G51" s="187">
        <f t="shared" ref="G51:G86" si="7">SUM(E51:F51)</f>
        <v>1</v>
      </c>
      <c r="H51" s="186">
        <v>28</v>
      </c>
      <c r="I51" s="186">
        <v>109</v>
      </c>
      <c r="J51" s="187">
        <f t="shared" ref="J51:J86" si="8">SUM(H51:I51)</f>
        <v>137</v>
      </c>
      <c r="K51" s="186">
        <v>56</v>
      </c>
      <c r="L51" s="186">
        <v>84</v>
      </c>
      <c r="M51" s="187">
        <f t="shared" ref="M51:M86" si="9">SUM(K51:L51)</f>
        <v>140</v>
      </c>
      <c r="N51" s="186">
        <v>2</v>
      </c>
      <c r="O51" s="186">
        <v>4</v>
      </c>
      <c r="P51" s="187">
        <f t="shared" ref="P51:P86" si="10">SUM(N51:O51)</f>
        <v>6</v>
      </c>
      <c r="Q51" s="84" t="s">
        <v>143</v>
      </c>
    </row>
    <row r="52" spans="1:17" ht="18" customHeight="1">
      <c r="A52" s="84" t="s">
        <v>220</v>
      </c>
      <c r="B52" s="188">
        <v>41</v>
      </c>
      <c r="C52" s="188">
        <v>7</v>
      </c>
      <c r="D52" s="187">
        <f t="shared" si="6"/>
        <v>48</v>
      </c>
      <c r="E52" s="188">
        <v>2</v>
      </c>
      <c r="F52" s="188">
        <v>0</v>
      </c>
      <c r="G52" s="187">
        <f t="shared" si="7"/>
        <v>2</v>
      </c>
      <c r="H52" s="188">
        <v>1</v>
      </c>
      <c r="I52" s="188">
        <v>0</v>
      </c>
      <c r="J52" s="187">
        <f t="shared" si="8"/>
        <v>1</v>
      </c>
      <c r="K52" s="188">
        <v>0</v>
      </c>
      <c r="L52" s="188">
        <v>0</v>
      </c>
      <c r="M52" s="187">
        <f t="shared" si="9"/>
        <v>0</v>
      </c>
      <c r="N52" s="188">
        <v>7</v>
      </c>
      <c r="O52" s="188">
        <v>0</v>
      </c>
      <c r="P52" s="187">
        <f t="shared" si="10"/>
        <v>7</v>
      </c>
      <c r="Q52" s="84" t="s">
        <v>141</v>
      </c>
    </row>
    <row r="53" spans="1:17" ht="18" customHeight="1">
      <c r="A53" s="84" t="s">
        <v>327</v>
      </c>
      <c r="B53" s="186">
        <v>28</v>
      </c>
      <c r="C53" s="186">
        <v>36</v>
      </c>
      <c r="D53" s="187">
        <f t="shared" si="6"/>
        <v>64</v>
      </c>
      <c r="E53" s="186">
        <v>0</v>
      </c>
      <c r="F53" s="186">
        <v>0</v>
      </c>
      <c r="G53" s="187">
        <f t="shared" si="7"/>
        <v>0</v>
      </c>
      <c r="H53" s="186">
        <v>0</v>
      </c>
      <c r="I53" s="186">
        <v>0</v>
      </c>
      <c r="J53" s="187">
        <f t="shared" si="8"/>
        <v>0</v>
      </c>
      <c r="K53" s="186">
        <v>0</v>
      </c>
      <c r="L53" s="186">
        <v>0</v>
      </c>
      <c r="M53" s="187">
        <f t="shared" si="9"/>
        <v>0</v>
      </c>
      <c r="N53" s="186">
        <v>1</v>
      </c>
      <c r="O53" s="186">
        <v>1</v>
      </c>
      <c r="P53" s="187">
        <f t="shared" si="10"/>
        <v>2</v>
      </c>
      <c r="Q53" s="84" t="s">
        <v>139</v>
      </c>
    </row>
    <row r="54" spans="1:17" ht="18" customHeight="1">
      <c r="A54" s="84" t="s">
        <v>138</v>
      </c>
      <c r="B54" s="457">
        <v>5</v>
      </c>
      <c r="C54" s="457">
        <v>17</v>
      </c>
      <c r="D54" s="189">
        <f t="shared" si="6"/>
        <v>22</v>
      </c>
      <c r="E54" s="457">
        <v>0</v>
      </c>
      <c r="F54" s="457">
        <v>0</v>
      </c>
      <c r="G54" s="189">
        <f t="shared" si="7"/>
        <v>0</v>
      </c>
      <c r="H54" s="190">
        <v>0</v>
      </c>
      <c r="I54" s="190">
        <v>0</v>
      </c>
      <c r="J54" s="191">
        <f t="shared" si="8"/>
        <v>0</v>
      </c>
      <c r="K54" s="457">
        <v>0</v>
      </c>
      <c r="L54" s="457">
        <v>0</v>
      </c>
      <c r="M54" s="189">
        <f t="shared" si="9"/>
        <v>0</v>
      </c>
      <c r="N54" s="457">
        <v>0</v>
      </c>
      <c r="O54" s="457">
        <v>0</v>
      </c>
      <c r="P54" s="189">
        <f t="shared" si="10"/>
        <v>0</v>
      </c>
      <c r="Q54" s="84" t="s">
        <v>268</v>
      </c>
    </row>
    <row r="55" spans="1:17" ht="18" customHeight="1">
      <c r="A55" s="84" t="s">
        <v>266</v>
      </c>
      <c r="B55" s="186">
        <v>5</v>
      </c>
      <c r="C55" s="186">
        <v>17</v>
      </c>
      <c r="D55" s="187">
        <f t="shared" si="6"/>
        <v>22</v>
      </c>
      <c r="E55" s="186">
        <v>0</v>
      </c>
      <c r="F55" s="186">
        <v>0</v>
      </c>
      <c r="G55" s="187">
        <f t="shared" si="7"/>
        <v>0</v>
      </c>
      <c r="H55" s="186">
        <v>0</v>
      </c>
      <c r="I55" s="186">
        <v>0</v>
      </c>
      <c r="J55" s="187">
        <f t="shared" si="8"/>
        <v>0</v>
      </c>
      <c r="K55" s="186">
        <v>0</v>
      </c>
      <c r="L55" s="186">
        <v>0</v>
      </c>
      <c r="M55" s="187">
        <f t="shared" si="9"/>
        <v>0</v>
      </c>
      <c r="N55" s="186">
        <v>0</v>
      </c>
      <c r="O55" s="186">
        <v>0</v>
      </c>
      <c r="P55" s="187">
        <f t="shared" si="10"/>
        <v>0</v>
      </c>
      <c r="Q55" s="84" t="s">
        <v>135</v>
      </c>
    </row>
    <row r="56" spans="1:17" ht="18" customHeight="1">
      <c r="A56" s="84" t="s">
        <v>134</v>
      </c>
      <c r="B56" s="457">
        <v>3</v>
      </c>
      <c r="C56" s="457">
        <v>7</v>
      </c>
      <c r="D56" s="189">
        <f t="shared" si="6"/>
        <v>10</v>
      </c>
      <c r="E56" s="457">
        <v>0</v>
      </c>
      <c r="F56" s="457">
        <v>0</v>
      </c>
      <c r="G56" s="189">
        <f t="shared" si="7"/>
        <v>0</v>
      </c>
      <c r="H56" s="190">
        <v>0</v>
      </c>
      <c r="I56" s="190">
        <v>0</v>
      </c>
      <c r="J56" s="191">
        <f t="shared" si="8"/>
        <v>0</v>
      </c>
      <c r="K56" s="457">
        <v>0</v>
      </c>
      <c r="L56" s="457">
        <v>0</v>
      </c>
      <c r="M56" s="189">
        <f t="shared" si="9"/>
        <v>0</v>
      </c>
      <c r="N56" s="457">
        <v>0</v>
      </c>
      <c r="O56" s="457">
        <v>0</v>
      </c>
      <c r="P56" s="189">
        <f t="shared" si="10"/>
        <v>0</v>
      </c>
      <c r="Q56" s="84" t="s">
        <v>133</v>
      </c>
    </row>
    <row r="57" spans="1:17" ht="18" customHeight="1">
      <c r="A57" s="84" t="s">
        <v>132</v>
      </c>
      <c r="B57" s="186">
        <v>7</v>
      </c>
      <c r="C57" s="186">
        <v>11</v>
      </c>
      <c r="D57" s="187">
        <f t="shared" si="6"/>
        <v>18</v>
      </c>
      <c r="E57" s="186">
        <v>0</v>
      </c>
      <c r="F57" s="186">
        <v>0</v>
      </c>
      <c r="G57" s="187">
        <f t="shared" si="7"/>
        <v>0</v>
      </c>
      <c r="H57" s="186">
        <v>0</v>
      </c>
      <c r="I57" s="186">
        <v>0</v>
      </c>
      <c r="J57" s="187">
        <f t="shared" si="8"/>
        <v>0</v>
      </c>
      <c r="K57" s="186">
        <v>0</v>
      </c>
      <c r="L57" s="186">
        <v>0</v>
      </c>
      <c r="M57" s="187">
        <f t="shared" si="9"/>
        <v>0</v>
      </c>
      <c r="N57" s="186">
        <v>0</v>
      </c>
      <c r="O57" s="186">
        <v>0</v>
      </c>
      <c r="P57" s="187">
        <f t="shared" si="10"/>
        <v>0</v>
      </c>
      <c r="Q57" s="84" t="s">
        <v>131</v>
      </c>
    </row>
    <row r="58" spans="1:17" ht="18" customHeight="1">
      <c r="A58" s="84" t="s">
        <v>130</v>
      </c>
      <c r="B58" s="188">
        <v>3</v>
      </c>
      <c r="C58" s="188">
        <v>3</v>
      </c>
      <c r="D58" s="187">
        <f t="shared" si="6"/>
        <v>6</v>
      </c>
      <c r="E58" s="188">
        <v>0</v>
      </c>
      <c r="F58" s="188">
        <v>0</v>
      </c>
      <c r="G58" s="187">
        <f t="shared" si="7"/>
        <v>0</v>
      </c>
      <c r="H58" s="188">
        <v>0</v>
      </c>
      <c r="I58" s="188">
        <v>0</v>
      </c>
      <c r="J58" s="187">
        <f t="shared" si="8"/>
        <v>0</v>
      </c>
      <c r="K58" s="188">
        <v>0</v>
      </c>
      <c r="L58" s="188">
        <v>0</v>
      </c>
      <c r="M58" s="187">
        <f t="shared" si="9"/>
        <v>0</v>
      </c>
      <c r="N58" s="188">
        <v>0</v>
      </c>
      <c r="O58" s="188">
        <v>0</v>
      </c>
      <c r="P58" s="187">
        <f t="shared" si="10"/>
        <v>0</v>
      </c>
      <c r="Q58" s="84" t="s">
        <v>129</v>
      </c>
    </row>
    <row r="59" spans="1:17" ht="18" customHeight="1">
      <c r="A59" s="84" t="s">
        <v>326</v>
      </c>
      <c r="B59" s="186">
        <v>2</v>
      </c>
      <c r="C59" s="186">
        <v>5</v>
      </c>
      <c r="D59" s="187">
        <f t="shared" si="6"/>
        <v>7</v>
      </c>
      <c r="E59" s="186">
        <v>0</v>
      </c>
      <c r="F59" s="186">
        <v>0</v>
      </c>
      <c r="G59" s="187">
        <f t="shared" si="7"/>
        <v>0</v>
      </c>
      <c r="H59" s="186">
        <v>0</v>
      </c>
      <c r="I59" s="186">
        <v>0</v>
      </c>
      <c r="J59" s="187">
        <f t="shared" si="8"/>
        <v>0</v>
      </c>
      <c r="K59" s="186">
        <v>0</v>
      </c>
      <c r="L59" s="186">
        <v>0</v>
      </c>
      <c r="M59" s="187">
        <f t="shared" si="9"/>
        <v>0</v>
      </c>
      <c r="N59" s="186">
        <v>0</v>
      </c>
      <c r="O59" s="186">
        <v>0</v>
      </c>
      <c r="P59" s="187">
        <f t="shared" si="10"/>
        <v>0</v>
      </c>
      <c r="Q59" s="84" t="s">
        <v>127</v>
      </c>
    </row>
    <row r="60" spans="1:17" ht="18" customHeight="1">
      <c r="A60" s="84" t="s">
        <v>126</v>
      </c>
      <c r="B60" s="457">
        <v>7</v>
      </c>
      <c r="C60" s="457">
        <v>9</v>
      </c>
      <c r="D60" s="189">
        <f t="shared" si="6"/>
        <v>16</v>
      </c>
      <c r="E60" s="457">
        <v>0</v>
      </c>
      <c r="F60" s="457">
        <v>0</v>
      </c>
      <c r="G60" s="189">
        <f t="shared" si="7"/>
        <v>0</v>
      </c>
      <c r="H60" s="190">
        <v>0</v>
      </c>
      <c r="I60" s="190">
        <v>0</v>
      </c>
      <c r="J60" s="191">
        <f t="shared" si="8"/>
        <v>0</v>
      </c>
      <c r="K60" s="457">
        <v>0</v>
      </c>
      <c r="L60" s="457">
        <v>0</v>
      </c>
      <c r="M60" s="189">
        <f t="shared" si="9"/>
        <v>0</v>
      </c>
      <c r="N60" s="457">
        <v>0</v>
      </c>
      <c r="O60" s="457">
        <v>0</v>
      </c>
      <c r="P60" s="189">
        <f t="shared" si="10"/>
        <v>0</v>
      </c>
      <c r="Q60" s="84" t="s">
        <v>125</v>
      </c>
    </row>
    <row r="61" spans="1:17" ht="18" customHeight="1">
      <c r="A61" s="84" t="s">
        <v>124</v>
      </c>
      <c r="B61" s="186">
        <v>6</v>
      </c>
      <c r="C61" s="186">
        <v>10</v>
      </c>
      <c r="D61" s="187">
        <f t="shared" si="6"/>
        <v>16</v>
      </c>
      <c r="E61" s="186">
        <v>0</v>
      </c>
      <c r="F61" s="186">
        <v>0</v>
      </c>
      <c r="G61" s="187">
        <f t="shared" si="7"/>
        <v>0</v>
      </c>
      <c r="H61" s="186">
        <v>0</v>
      </c>
      <c r="I61" s="186">
        <v>0</v>
      </c>
      <c r="J61" s="187">
        <f t="shared" si="8"/>
        <v>0</v>
      </c>
      <c r="K61" s="186">
        <v>0</v>
      </c>
      <c r="L61" s="186">
        <v>0</v>
      </c>
      <c r="M61" s="187">
        <f t="shared" si="9"/>
        <v>0</v>
      </c>
      <c r="N61" s="186">
        <v>0</v>
      </c>
      <c r="O61" s="186">
        <v>0</v>
      </c>
      <c r="P61" s="187">
        <f t="shared" si="10"/>
        <v>0</v>
      </c>
      <c r="Q61" s="84" t="s">
        <v>123</v>
      </c>
    </row>
    <row r="62" spans="1:17" ht="18" customHeight="1">
      <c r="A62" s="84" t="s">
        <v>122</v>
      </c>
      <c r="B62" s="186">
        <v>12</v>
      </c>
      <c r="C62" s="186">
        <v>9</v>
      </c>
      <c r="D62" s="187">
        <f t="shared" si="6"/>
        <v>21</v>
      </c>
      <c r="E62" s="186">
        <v>0</v>
      </c>
      <c r="F62" s="186">
        <v>0</v>
      </c>
      <c r="G62" s="187">
        <f t="shared" si="7"/>
        <v>0</v>
      </c>
      <c r="H62" s="186">
        <v>0</v>
      </c>
      <c r="I62" s="186">
        <v>0</v>
      </c>
      <c r="J62" s="187">
        <f t="shared" si="8"/>
        <v>0</v>
      </c>
      <c r="K62" s="186">
        <v>0</v>
      </c>
      <c r="L62" s="186">
        <v>0</v>
      </c>
      <c r="M62" s="187">
        <f t="shared" si="9"/>
        <v>0</v>
      </c>
      <c r="N62" s="186">
        <v>0</v>
      </c>
      <c r="O62" s="186">
        <v>0</v>
      </c>
      <c r="P62" s="187">
        <f t="shared" si="10"/>
        <v>0</v>
      </c>
      <c r="Q62" s="84" t="s">
        <v>121</v>
      </c>
    </row>
    <row r="63" spans="1:17" ht="18" customHeight="1">
      <c r="A63" s="84" t="s">
        <v>120</v>
      </c>
      <c r="B63" s="188">
        <v>7</v>
      </c>
      <c r="C63" s="188">
        <v>2</v>
      </c>
      <c r="D63" s="187">
        <f t="shared" si="6"/>
        <v>9</v>
      </c>
      <c r="E63" s="188">
        <v>0</v>
      </c>
      <c r="F63" s="188">
        <v>0</v>
      </c>
      <c r="G63" s="187">
        <f t="shared" si="7"/>
        <v>0</v>
      </c>
      <c r="H63" s="188">
        <v>0</v>
      </c>
      <c r="I63" s="188">
        <v>0</v>
      </c>
      <c r="J63" s="187">
        <f t="shared" si="8"/>
        <v>0</v>
      </c>
      <c r="K63" s="188">
        <v>0</v>
      </c>
      <c r="L63" s="188">
        <v>0</v>
      </c>
      <c r="M63" s="187">
        <f t="shared" si="9"/>
        <v>0</v>
      </c>
      <c r="N63" s="188">
        <v>0</v>
      </c>
      <c r="O63" s="188">
        <v>0</v>
      </c>
      <c r="P63" s="187">
        <f t="shared" si="10"/>
        <v>0</v>
      </c>
      <c r="Q63" s="84" t="s">
        <v>119</v>
      </c>
    </row>
    <row r="64" spans="1:17" ht="18" customHeight="1">
      <c r="A64" s="84" t="s">
        <v>243</v>
      </c>
      <c r="B64" s="186">
        <v>1</v>
      </c>
      <c r="C64" s="186">
        <v>3</v>
      </c>
      <c r="D64" s="187">
        <f t="shared" si="6"/>
        <v>4</v>
      </c>
      <c r="E64" s="186">
        <v>0</v>
      </c>
      <c r="F64" s="186">
        <v>0</v>
      </c>
      <c r="G64" s="187">
        <f t="shared" si="7"/>
        <v>0</v>
      </c>
      <c r="H64" s="186">
        <v>0</v>
      </c>
      <c r="I64" s="186">
        <v>0</v>
      </c>
      <c r="J64" s="187">
        <f t="shared" si="8"/>
        <v>0</v>
      </c>
      <c r="K64" s="186">
        <v>0</v>
      </c>
      <c r="L64" s="186">
        <v>0</v>
      </c>
      <c r="M64" s="187">
        <f t="shared" si="9"/>
        <v>0</v>
      </c>
      <c r="N64" s="186">
        <v>0</v>
      </c>
      <c r="O64" s="186">
        <v>0</v>
      </c>
      <c r="P64" s="187">
        <f t="shared" si="10"/>
        <v>0</v>
      </c>
      <c r="Q64" s="84" t="s">
        <v>117</v>
      </c>
    </row>
    <row r="65" spans="1:17" ht="18" customHeight="1">
      <c r="A65" s="84" t="s">
        <v>116</v>
      </c>
      <c r="B65" s="457">
        <v>5</v>
      </c>
      <c r="C65" s="457">
        <v>5</v>
      </c>
      <c r="D65" s="189">
        <f t="shared" si="6"/>
        <v>10</v>
      </c>
      <c r="E65" s="457">
        <v>0</v>
      </c>
      <c r="F65" s="457">
        <v>0</v>
      </c>
      <c r="G65" s="189">
        <f t="shared" si="7"/>
        <v>0</v>
      </c>
      <c r="H65" s="190">
        <v>0</v>
      </c>
      <c r="I65" s="190">
        <v>0</v>
      </c>
      <c r="J65" s="191">
        <f t="shared" si="8"/>
        <v>0</v>
      </c>
      <c r="K65" s="457">
        <v>0</v>
      </c>
      <c r="L65" s="457">
        <v>0</v>
      </c>
      <c r="M65" s="189">
        <f t="shared" si="9"/>
        <v>0</v>
      </c>
      <c r="N65" s="457">
        <v>0</v>
      </c>
      <c r="O65" s="457">
        <v>0</v>
      </c>
      <c r="P65" s="189">
        <f t="shared" si="10"/>
        <v>0</v>
      </c>
      <c r="Q65" s="84" t="s">
        <v>115</v>
      </c>
    </row>
    <row r="66" spans="1:17" ht="18" customHeight="1">
      <c r="A66" s="480" t="s">
        <v>114</v>
      </c>
      <c r="B66" s="186">
        <v>7</v>
      </c>
      <c r="C66" s="186">
        <v>4</v>
      </c>
      <c r="D66" s="187">
        <f t="shared" si="6"/>
        <v>11</v>
      </c>
      <c r="E66" s="186">
        <v>0</v>
      </c>
      <c r="F66" s="186">
        <v>0</v>
      </c>
      <c r="G66" s="187">
        <f t="shared" si="7"/>
        <v>0</v>
      </c>
      <c r="H66" s="186">
        <v>0</v>
      </c>
      <c r="I66" s="186">
        <v>0</v>
      </c>
      <c r="J66" s="187">
        <f t="shared" si="8"/>
        <v>0</v>
      </c>
      <c r="K66" s="186">
        <v>0</v>
      </c>
      <c r="L66" s="186">
        <v>0</v>
      </c>
      <c r="M66" s="187">
        <f t="shared" si="9"/>
        <v>0</v>
      </c>
      <c r="N66" s="186">
        <v>0</v>
      </c>
      <c r="O66" s="186">
        <v>0</v>
      </c>
      <c r="P66" s="187">
        <f t="shared" si="10"/>
        <v>0</v>
      </c>
      <c r="Q66" s="84" t="s">
        <v>113</v>
      </c>
    </row>
    <row r="67" spans="1:17" ht="18" customHeight="1">
      <c r="A67" s="84" t="s">
        <v>325</v>
      </c>
      <c r="B67" s="186">
        <v>28</v>
      </c>
      <c r="C67" s="186">
        <v>0</v>
      </c>
      <c r="D67" s="187">
        <f t="shared" si="6"/>
        <v>28</v>
      </c>
      <c r="E67" s="186">
        <v>0</v>
      </c>
      <c r="F67" s="186">
        <v>0</v>
      </c>
      <c r="G67" s="187">
        <f t="shared" si="7"/>
        <v>0</v>
      </c>
      <c r="H67" s="186">
        <v>0</v>
      </c>
      <c r="I67" s="186">
        <v>0</v>
      </c>
      <c r="J67" s="187">
        <f t="shared" si="8"/>
        <v>0</v>
      </c>
      <c r="K67" s="186">
        <v>0</v>
      </c>
      <c r="L67" s="186">
        <v>0</v>
      </c>
      <c r="M67" s="187">
        <f t="shared" si="9"/>
        <v>0</v>
      </c>
      <c r="N67" s="186">
        <v>0</v>
      </c>
      <c r="O67" s="186">
        <v>0</v>
      </c>
      <c r="P67" s="187">
        <f t="shared" si="10"/>
        <v>0</v>
      </c>
      <c r="Q67" s="471" t="s">
        <v>1520</v>
      </c>
    </row>
    <row r="68" spans="1:17" ht="18" customHeight="1">
      <c r="A68" s="84" t="s">
        <v>324</v>
      </c>
      <c r="B68" s="188">
        <v>3</v>
      </c>
      <c r="C68" s="188">
        <v>1</v>
      </c>
      <c r="D68" s="187">
        <f t="shared" si="6"/>
        <v>4</v>
      </c>
      <c r="E68" s="188">
        <v>0</v>
      </c>
      <c r="F68" s="188">
        <v>0</v>
      </c>
      <c r="G68" s="187">
        <f t="shared" si="7"/>
        <v>0</v>
      </c>
      <c r="H68" s="188">
        <v>0</v>
      </c>
      <c r="I68" s="188">
        <v>0</v>
      </c>
      <c r="J68" s="187">
        <f t="shared" si="8"/>
        <v>0</v>
      </c>
      <c r="K68" s="188">
        <v>0</v>
      </c>
      <c r="L68" s="188">
        <v>0</v>
      </c>
      <c r="M68" s="187">
        <f t="shared" si="9"/>
        <v>0</v>
      </c>
      <c r="N68" s="188">
        <v>0</v>
      </c>
      <c r="O68" s="188">
        <v>0</v>
      </c>
      <c r="P68" s="187">
        <f t="shared" si="10"/>
        <v>0</v>
      </c>
      <c r="Q68" s="334" t="s">
        <v>1168</v>
      </c>
    </row>
    <row r="69" spans="1:17" ht="18" customHeight="1">
      <c r="A69" s="84" t="s">
        <v>109</v>
      </c>
      <c r="B69" s="186">
        <v>1</v>
      </c>
      <c r="C69" s="186">
        <v>5</v>
      </c>
      <c r="D69" s="187">
        <f t="shared" si="6"/>
        <v>6</v>
      </c>
      <c r="E69" s="186">
        <v>0</v>
      </c>
      <c r="F69" s="186">
        <v>0</v>
      </c>
      <c r="G69" s="187">
        <f t="shared" si="7"/>
        <v>0</v>
      </c>
      <c r="H69" s="186">
        <v>0</v>
      </c>
      <c r="I69" s="186">
        <v>0</v>
      </c>
      <c r="J69" s="187">
        <f t="shared" si="8"/>
        <v>0</v>
      </c>
      <c r="K69" s="186">
        <v>0</v>
      </c>
      <c r="L69" s="186">
        <v>0</v>
      </c>
      <c r="M69" s="187">
        <f t="shared" si="9"/>
        <v>0</v>
      </c>
      <c r="N69" s="186">
        <v>1</v>
      </c>
      <c r="O69" s="186">
        <v>0</v>
      </c>
      <c r="P69" s="187">
        <f t="shared" si="10"/>
        <v>1</v>
      </c>
      <c r="Q69" s="84" t="s">
        <v>108</v>
      </c>
    </row>
    <row r="70" spans="1:17" ht="18" customHeight="1">
      <c r="A70" s="84" t="s">
        <v>107</v>
      </c>
      <c r="B70" s="457">
        <v>23</v>
      </c>
      <c r="C70" s="457">
        <v>4</v>
      </c>
      <c r="D70" s="189">
        <f t="shared" si="6"/>
        <v>27</v>
      </c>
      <c r="E70" s="457">
        <v>0</v>
      </c>
      <c r="F70" s="457">
        <v>0</v>
      </c>
      <c r="G70" s="189">
        <f t="shared" si="7"/>
        <v>0</v>
      </c>
      <c r="H70" s="190">
        <v>0</v>
      </c>
      <c r="I70" s="190">
        <v>0</v>
      </c>
      <c r="J70" s="191">
        <f t="shared" si="8"/>
        <v>0</v>
      </c>
      <c r="K70" s="457">
        <v>0</v>
      </c>
      <c r="L70" s="457">
        <v>0</v>
      </c>
      <c r="M70" s="189">
        <f t="shared" si="9"/>
        <v>0</v>
      </c>
      <c r="N70" s="457">
        <v>0</v>
      </c>
      <c r="O70" s="457">
        <v>0</v>
      </c>
      <c r="P70" s="189">
        <f t="shared" si="10"/>
        <v>0</v>
      </c>
      <c r="Q70" s="84" t="s">
        <v>106</v>
      </c>
    </row>
    <row r="71" spans="1:17" ht="18" customHeight="1">
      <c r="A71" s="84" t="s">
        <v>105</v>
      </c>
      <c r="B71" s="186">
        <v>31</v>
      </c>
      <c r="C71" s="186">
        <v>12</v>
      </c>
      <c r="D71" s="187">
        <f t="shared" si="6"/>
        <v>43</v>
      </c>
      <c r="E71" s="186">
        <v>0</v>
      </c>
      <c r="F71" s="186">
        <v>0</v>
      </c>
      <c r="G71" s="187">
        <f t="shared" si="7"/>
        <v>0</v>
      </c>
      <c r="H71" s="186">
        <v>0</v>
      </c>
      <c r="I71" s="186">
        <v>0</v>
      </c>
      <c r="J71" s="187">
        <f t="shared" si="8"/>
        <v>0</v>
      </c>
      <c r="K71" s="186">
        <v>0</v>
      </c>
      <c r="L71" s="186">
        <v>0</v>
      </c>
      <c r="M71" s="187">
        <f t="shared" si="9"/>
        <v>0</v>
      </c>
      <c r="N71" s="186">
        <v>0</v>
      </c>
      <c r="O71" s="186">
        <v>0</v>
      </c>
      <c r="P71" s="187">
        <f t="shared" si="10"/>
        <v>0</v>
      </c>
      <c r="Q71" s="84" t="s">
        <v>104</v>
      </c>
    </row>
    <row r="72" spans="1:17" ht="18" customHeight="1">
      <c r="A72" s="84" t="s">
        <v>103</v>
      </c>
      <c r="B72" s="186">
        <v>32</v>
      </c>
      <c r="C72" s="186">
        <v>19</v>
      </c>
      <c r="D72" s="187">
        <f t="shared" si="6"/>
        <v>51</v>
      </c>
      <c r="E72" s="186">
        <v>0</v>
      </c>
      <c r="F72" s="186">
        <v>0</v>
      </c>
      <c r="G72" s="187">
        <f t="shared" si="7"/>
        <v>0</v>
      </c>
      <c r="H72" s="186">
        <v>0</v>
      </c>
      <c r="I72" s="186">
        <v>0</v>
      </c>
      <c r="J72" s="187">
        <f t="shared" si="8"/>
        <v>0</v>
      </c>
      <c r="K72" s="186">
        <v>0</v>
      </c>
      <c r="L72" s="186">
        <v>0</v>
      </c>
      <c r="M72" s="187">
        <f t="shared" si="9"/>
        <v>0</v>
      </c>
      <c r="N72" s="186">
        <v>0</v>
      </c>
      <c r="O72" s="186">
        <v>0</v>
      </c>
      <c r="P72" s="187">
        <f t="shared" si="10"/>
        <v>0</v>
      </c>
      <c r="Q72" s="84" t="s">
        <v>102</v>
      </c>
    </row>
    <row r="73" spans="1:17" ht="18" customHeight="1">
      <c r="A73" s="84" t="s">
        <v>244</v>
      </c>
      <c r="B73" s="188">
        <v>40</v>
      </c>
      <c r="C73" s="188">
        <v>22</v>
      </c>
      <c r="D73" s="187">
        <f t="shared" si="6"/>
        <v>62</v>
      </c>
      <c r="E73" s="188">
        <v>0</v>
      </c>
      <c r="F73" s="188">
        <v>0</v>
      </c>
      <c r="G73" s="187">
        <f t="shared" si="7"/>
        <v>0</v>
      </c>
      <c r="H73" s="188">
        <v>0</v>
      </c>
      <c r="I73" s="188">
        <v>0</v>
      </c>
      <c r="J73" s="187">
        <f t="shared" si="8"/>
        <v>0</v>
      </c>
      <c r="K73" s="188">
        <v>0</v>
      </c>
      <c r="L73" s="188">
        <v>0</v>
      </c>
      <c r="M73" s="187">
        <f t="shared" si="9"/>
        <v>0</v>
      </c>
      <c r="N73" s="188">
        <v>0</v>
      </c>
      <c r="O73" s="188">
        <v>0</v>
      </c>
      <c r="P73" s="187">
        <f t="shared" si="10"/>
        <v>0</v>
      </c>
      <c r="Q73" s="84" t="s">
        <v>263</v>
      </c>
    </row>
    <row r="74" spans="1:17" ht="18" customHeight="1">
      <c r="A74" s="480" t="s">
        <v>99</v>
      </c>
      <c r="B74" s="186">
        <v>6</v>
      </c>
      <c r="C74" s="186">
        <v>2</v>
      </c>
      <c r="D74" s="187">
        <f t="shared" si="6"/>
        <v>8</v>
      </c>
      <c r="E74" s="186">
        <v>0</v>
      </c>
      <c r="F74" s="186">
        <v>0</v>
      </c>
      <c r="G74" s="187">
        <f t="shared" si="7"/>
        <v>0</v>
      </c>
      <c r="H74" s="186">
        <v>0</v>
      </c>
      <c r="I74" s="186">
        <v>0</v>
      </c>
      <c r="J74" s="187">
        <f t="shared" si="8"/>
        <v>0</v>
      </c>
      <c r="K74" s="186">
        <v>0</v>
      </c>
      <c r="L74" s="186">
        <v>0</v>
      </c>
      <c r="M74" s="187">
        <f t="shared" si="9"/>
        <v>0</v>
      </c>
      <c r="N74" s="186">
        <v>0</v>
      </c>
      <c r="O74" s="186">
        <v>0</v>
      </c>
      <c r="P74" s="187">
        <f t="shared" si="10"/>
        <v>0</v>
      </c>
      <c r="Q74" s="84" t="s">
        <v>98</v>
      </c>
    </row>
    <row r="75" spans="1:17" ht="18" customHeight="1">
      <c r="A75" s="84" t="s">
        <v>97</v>
      </c>
      <c r="B75" s="457">
        <v>0</v>
      </c>
      <c r="C75" s="457">
        <v>0</v>
      </c>
      <c r="D75" s="189">
        <f t="shared" si="6"/>
        <v>0</v>
      </c>
      <c r="E75" s="457">
        <v>0</v>
      </c>
      <c r="F75" s="457">
        <v>0</v>
      </c>
      <c r="G75" s="189">
        <f t="shared" si="7"/>
        <v>0</v>
      </c>
      <c r="H75" s="190">
        <v>0</v>
      </c>
      <c r="I75" s="190">
        <v>0</v>
      </c>
      <c r="J75" s="191">
        <f t="shared" si="8"/>
        <v>0</v>
      </c>
      <c r="K75" s="457">
        <v>0</v>
      </c>
      <c r="L75" s="457">
        <v>0</v>
      </c>
      <c r="M75" s="189">
        <f t="shared" si="9"/>
        <v>0</v>
      </c>
      <c r="N75" s="457">
        <v>0</v>
      </c>
      <c r="O75" s="457">
        <v>0</v>
      </c>
      <c r="P75" s="189">
        <f t="shared" si="10"/>
        <v>0</v>
      </c>
      <c r="Q75" s="84" t="s">
        <v>323</v>
      </c>
    </row>
    <row r="76" spans="1:17" ht="18" customHeight="1">
      <c r="A76" s="84" t="s">
        <v>95</v>
      </c>
      <c r="B76" s="186">
        <v>63</v>
      </c>
      <c r="C76" s="186">
        <v>83</v>
      </c>
      <c r="D76" s="187">
        <f t="shared" si="6"/>
        <v>146</v>
      </c>
      <c r="E76" s="186">
        <v>0</v>
      </c>
      <c r="F76" s="186">
        <v>0</v>
      </c>
      <c r="G76" s="187">
        <f t="shared" si="7"/>
        <v>0</v>
      </c>
      <c r="H76" s="186">
        <v>1</v>
      </c>
      <c r="I76" s="186">
        <v>4</v>
      </c>
      <c r="J76" s="187">
        <f t="shared" si="8"/>
        <v>5</v>
      </c>
      <c r="K76" s="186">
        <v>11</v>
      </c>
      <c r="L76" s="186">
        <v>0</v>
      </c>
      <c r="M76" s="187">
        <f t="shared" si="9"/>
        <v>11</v>
      </c>
      <c r="N76" s="186">
        <v>0</v>
      </c>
      <c r="O76" s="186">
        <v>0</v>
      </c>
      <c r="P76" s="187">
        <f t="shared" si="10"/>
        <v>0</v>
      </c>
      <c r="Q76" s="84" t="s">
        <v>94</v>
      </c>
    </row>
    <row r="77" spans="1:17" ht="18" customHeight="1">
      <c r="A77" s="84" t="s">
        <v>93</v>
      </c>
      <c r="B77" s="186">
        <v>29</v>
      </c>
      <c r="C77" s="186">
        <v>17</v>
      </c>
      <c r="D77" s="187">
        <f t="shared" si="6"/>
        <v>46</v>
      </c>
      <c r="E77" s="186">
        <v>0</v>
      </c>
      <c r="F77" s="186">
        <v>0</v>
      </c>
      <c r="G77" s="187">
        <f t="shared" si="7"/>
        <v>0</v>
      </c>
      <c r="H77" s="186">
        <v>0</v>
      </c>
      <c r="I77" s="186">
        <v>0</v>
      </c>
      <c r="J77" s="187">
        <f t="shared" si="8"/>
        <v>0</v>
      </c>
      <c r="K77" s="186">
        <v>3</v>
      </c>
      <c r="L77" s="186">
        <v>1</v>
      </c>
      <c r="M77" s="187">
        <f t="shared" si="9"/>
        <v>4</v>
      </c>
      <c r="N77" s="186">
        <v>0</v>
      </c>
      <c r="O77" s="186">
        <v>0</v>
      </c>
      <c r="P77" s="187">
        <f t="shared" si="10"/>
        <v>0</v>
      </c>
      <c r="Q77" s="84" t="s">
        <v>92</v>
      </c>
    </row>
    <row r="78" spans="1:17" ht="18" customHeight="1">
      <c r="A78" s="84" t="s">
        <v>91</v>
      </c>
      <c r="B78" s="188">
        <v>7</v>
      </c>
      <c r="C78" s="188">
        <v>2</v>
      </c>
      <c r="D78" s="187">
        <f t="shared" si="6"/>
        <v>9</v>
      </c>
      <c r="E78" s="188">
        <v>0</v>
      </c>
      <c r="F78" s="188">
        <v>0</v>
      </c>
      <c r="G78" s="187">
        <f t="shared" si="7"/>
        <v>0</v>
      </c>
      <c r="H78" s="188">
        <v>0</v>
      </c>
      <c r="I78" s="188">
        <v>0</v>
      </c>
      <c r="J78" s="187">
        <f t="shared" si="8"/>
        <v>0</v>
      </c>
      <c r="K78" s="188">
        <v>0</v>
      </c>
      <c r="L78" s="188">
        <v>0</v>
      </c>
      <c r="M78" s="187">
        <f t="shared" si="9"/>
        <v>0</v>
      </c>
      <c r="N78" s="188">
        <v>0</v>
      </c>
      <c r="O78" s="188">
        <v>0</v>
      </c>
      <c r="P78" s="187">
        <f t="shared" si="10"/>
        <v>0</v>
      </c>
      <c r="Q78" s="84" t="s">
        <v>90</v>
      </c>
    </row>
    <row r="79" spans="1:17" ht="18" customHeight="1">
      <c r="A79" s="84" t="s">
        <v>89</v>
      </c>
      <c r="B79" s="186">
        <v>7</v>
      </c>
      <c r="C79" s="186">
        <v>3</v>
      </c>
      <c r="D79" s="187">
        <f t="shared" si="6"/>
        <v>10</v>
      </c>
      <c r="E79" s="186">
        <v>0</v>
      </c>
      <c r="F79" s="186">
        <v>0</v>
      </c>
      <c r="G79" s="187">
        <f t="shared" si="7"/>
        <v>0</v>
      </c>
      <c r="H79" s="186">
        <v>0</v>
      </c>
      <c r="I79" s="186">
        <v>0</v>
      </c>
      <c r="J79" s="187">
        <f t="shared" si="8"/>
        <v>0</v>
      </c>
      <c r="K79" s="186">
        <v>0</v>
      </c>
      <c r="L79" s="186">
        <v>0</v>
      </c>
      <c r="M79" s="187">
        <f t="shared" si="9"/>
        <v>0</v>
      </c>
      <c r="N79" s="186">
        <v>0</v>
      </c>
      <c r="O79" s="186">
        <v>0</v>
      </c>
      <c r="P79" s="187">
        <f t="shared" si="10"/>
        <v>0</v>
      </c>
      <c r="Q79" s="84" t="s">
        <v>88</v>
      </c>
    </row>
    <row r="80" spans="1:17" ht="18" customHeight="1">
      <c r="A80" s="84" t="s">
        <v>87</v>
      </c>
      <c r="B80" s="457">
        <v>2</v>
      </c>
      <c r="C80" s="457">
        <v>0</v>
      </c>
      <c r="D80" s="189">
        <f t="shared" si="6"/>
        <v>2</v>
      </c>
      <c r="E80" s="457">
        <v>0</v>
      </c>
      <c r="F80" s="457">
        <v>0</v>
      </c>
      <c r="G80" s="189">
        <f t="shared" si="7"/>
        <v>0</v>
      </c>
      <c r="H80" s="190">
        <v>0</v>
      </c>
      <c r="I80" s="190">
        <v>0</v>
      </c>
      <c r="J80" s="191">
        <f t="shared" si="8"/>
        <v>0</v>
      </c>
      <c r="K80" s="457">
        <v>0</v>
      </c>
      <c r="L80" s="457">
        <v>0</v>
      </c>
      <c r="M80" s="189">
        <f t="shared" si="9"/>
        <v>0</v>
      </c>
      <c r="N80" s="457">
        <v>0</v>
      </c>
      <c r="O80" s="457">
        <v>0</v>
      </c>
      <c r="P80" s="189">
        <f t="shared" si="10"/>
        <v>0</v>
      </c>
      <c r="Q80" s="84" t="s">
        <v>86</v>
      </c>
    </row>
    <row r="81" spans="1:17" ht="18" customHeight="1">
      <c r="A81" s="84" t="s">
        <v>85</v>
      </c>
      <c r="B81" s="186">
        <v>4</v>
      </c>
      <c r="C81" s="186">
        <v>2</v>
      </c>
      <c r="D81" s="187">
        <f t="shared" si="6"/>
        <v>6</v>
      </c>
      <c r="E81" s="186">
        <v>0</v>
      </c>
      <c r="F81" s="186">
        <v>0</v>
      </c>
      <c r="G81" s="187">
        <f t="shared" si="7"/>
        <v>0</v>
      </c>
      <c r="H81" s="186">
        <v>0</v>
      </c>
      <c r="I81" s="186">
        <v>0</v>
      </c>
      <c r="J81" s="187">
        <f t="shared" si="8"/>
        <v>0</v>
      </c>
      <c r="K81" s="186">
        <v>0</v>
      </c>
      <c r="L81" s="186">
        <v>0</v>
      </c>
      <c r="M81" s="187">
        <f t="shared" si="9"/>
        <v>0</v>
      </c>
      <c r="N81" s="186">
        <v>0</v>
      </c>
      <c r="O81" s="186">
        <v>0</v>
      </c>
      <c r="P81" s="187">
        <f t="shared" si="10"/>
        <v>0</v>
      </c>
      <c r="Q81" s="84" t="s">
        <v>1169</v>
      </c>
    </row>
    <row r="82" spans="1:17" ht="18" customHeight="1">
      <c r="A82" s="84" t="s">
        <v>84</v>
      </c>
      <c r="B82" s="186">
        <v>9</v>
      </c>
      <c r="C82" s="186">
        <v>5</v>
      </c>
      <c r="D82" s="187">
        <f t="shared" si="6"/>
        <v>14</v>
      </c>
      <c r="E82" s="186">
        <v>0</v>
      </c>
      <c r="F82" s="186">
        <v>0</v>
      </c>
      <c r="G82" s="187">
        <f t="shared" si="7"/>
        <v>0</v>
      </c>
      <c r="H82" s="186">
        <v>0</v>
      </c>
      <c r="I82" s="186">
        <v>0</v>
      </c>
      <c r="J82" s="187">
        <f t="shared" si="8"/>
        <v>0</v>
      </c>
      <c r="K82" s="186">
        <v>0</v>
      </c>
      <c r="L82" s="186">
        <v>0</v>
      </c>
      <c r="M82" s="187">
        <f t="shared" si="9"/>
        <v>0</v>
      </c>
      <c r="N82" s="186">
        <v>0</v>
      </c>
      <c r="O82" s="186">
        <v>0</v>
      </c>
      <c r="P82" s="187">
        <f t="shared" si="10"/>
        <v>0</v>
      </c>
      <c r="Q82" s="84" t="s">
        <v>83</v>
      </c>
    </row>
    <row r="83" spans="1:17" ht="18" customHeight="1">
      <c r="A83" s="84" t="s">
        <v>322</v>
      </c>
      <c r="B83" s="188">
        <v>5</v>
      </c>
      <c r="C83" s="188">
        <v>5</v>
      </c>
      <c r="D83" s="187">
        <f t="shared" si="6"/>
        <v>10</v>
      </c>
      <c r="E83" s="188">
        <v>0</v>
      </c>
      <c r="F83" s="188">
        <v>0</v>
      </c>
      <c r="G83" s="187">
        <f t="shared" si="7"/>
        <v>0</v>
      </c>
      <c r="H83" s="188">
        <v>0</v>
      </c>
      <c r="I83" s="188">
        <v>0</v>
      </c>
      <c r="J83" s="187">
        <f t="shared" si="8"/>
        <v>0</v>
      </c>
      <c r="K83" s="188">
        <v>0</v>
      </c>
      <c r="L83" s="188">
        <v>0</v>
      </c>
      <c r="M83" s="187">
        <f t="shared" si="9"/>
        <v>0</v>
      </c>
      <c r="N83" s="188">
        <v>0</v>
      </c>
      <c r="O83" s="188">
        <v>0</v>
      </c>
      <c r="P83" s="187">
        <f t="shared" si="10"/>
        <v>0</v>
      </c>
      <c r="Q83" s="84" t="s">
        <v>81</v>
      </c>
    </row>
    <row r="84" spans="1:17" ht="18" customHeight="1">
      <c r="A84" s="84" t="s">
        <v>80</v>
      </c>
      <c r="B84" s="186">
        <v>19</v>
      </c>
      <c r="C84" s="186">
        <v>1</v>
      </c>
      <c r="D84" s="187">
        <f t="shared" si="6"/>
        <v>20</v>
      </c>
      <c r="E84" s="186">
        <v>0</v>
      </c>
      <c r="F84" s="186">
        <v>0</v>
      </c>
      <c r="G84" s="187">
        <f t="shared" si="7"/>
        <v>0</v>
      </c>
      <c r="H84" s="186">
        <v>0</v>
      </c>
      <c r="I84" s="186">
        <v>0</v>
      </c>
      <c r="J84" s="187">
        <f t="shared" si="8"/>
        <v>0</v>
      </c>
      <c r="K84" s="186">
        <v>0</v>
      </c>
      <c r="L84" s="186">
        <v>0</v>
      </c>
      <c r="M84" s="187">
        <f t="shared" si="9"/>
        <v>0</v>
      </c>
      <c r="N84" s="186">
        <v>0</v>
      </c>
      <c r="O84" s="186">
        <v>0</v>
      </c>
      <c r="P84" s="187">
        <f t="shared" si="10"/>
        <v>0</v>
      </c>
      <c r="Q84" s="84" t="s">
        <v>79</v>
      </c>
    </row>
    <row r="85" spans="1:17" ht="18" customHeight="1">
      <c r="A85" s="84" t="s">
        <v>78</v>
      </c>
      <c r="B85" s="457">
        <v>2</v>
      </c>
      <c r="C85" s="457">
        <v>0</v>
      </c>
      <c r="D85" s="189">
        <f t="shared" si="6"/>
        <v>2</v>
      </c>
      <c r="E85" s="457">
        <v>0</v>
      </c>
      <c r="F85" s="457">
        <v>0</v>
      </c>
      <c r="G85" s="189">
        <f t="shared" si="7"/>
        <v>0</v>
      </c>
      <c r="H85" s="190">
        <v>0</v>
      </c>
      <c r="I85" s="190">
        <v>0</v>
      </c>
      <c r="J85" s="191">
        <f t="shared" si="8"/>
        <v>0</v>
      </c>
      <c r="K85" s="457">
        <v>0</v>
      </c>
      <c r="L85" s="457">
        <v>0</v>
      </c>
      <c r="M85" s="189">
        <f t="shared" si="9"/>
        <v>0</v>
      </c>
      <c r="N85" s="457">
        <v>0</v>
      </c>
      <c r="O85" s="457">
        <v>0</v>
      </c>
      <c r="P85" s="189">
        <f t="shared" si="10"/>
        <v>0</v>
      </c>
      <c r="Q85" s="84" t="s">
        <v>77</v>
      </c>
    </row>
    <row r="86" spans="1:17" ht="18" customHeight="1">
      <c r="A86" s="84" t="s">
        <v>303</v>
      </c>
      <c r="B86" s="186">
        <v>58</v>
      </c>
      <c r="C86" s="186">
        <v>27</v>
      </c>
      <c r="D86" s="187">
        <f t="shared" si="6"/>
        <v>85</v>
      </c>
      <c r="E86" s="186">
        <v>1</v>
      </c>
      <c r="F86" s="186">
        <v>0</v>
      </c>
      <c r="G86" s="187">
        <f t="shared" si="7"/>
        <v>1</v>
      </c>
      <c r="H86" s="186">
        <v>0</v>
      </c>
      <c r="I86" s="186">
        <v>0</v>
      </c>
      <c r="J86" s="187">
        <f t="shared" si="8"/>
        <v>0</v>
      </c>
      <c r="K86" s="186">
        <v>0</v>
      </c>
      <c r="L86" s="186">
        <v>0</v>
      </c>
      <c r="M86" s="187">
        <f t="shared" si="9"/>
        <v>0</v>
      </c>
      <c r="N86" s="186">
        <v>0</v>
      </c>
      <c r="O86" s="186">
        <v>0</v>
      </c>
      <c r="P86" s="187">
        <f t="shared" si="10"/>
        <v>0</v>
      </c>
      <c r="Q86" s="84" t="s">
        <v>75</v>
      </c>
    </row>
    <row r="87" spans="1:17" ht="18" customHeight="1">
      <c r="A87" s="97" t="s">
        <v>321</v>
      </c>
      <c r="B87" s="192">
        <f t="shared" ref="B87:M87" si="11">SUM(B51:B86)</f>
        <v>535</v>
      </c>
      <c r="C87" s="192">
        <f t="shared" si="11"/>
        <v>360</v>
      </c>
      <c r="D87" s="192">
        <f t="shared" si="11"/>
        <v>895</v>
      </c>
      <c r="E87" s="192">
        <f t="shared" si="11"/>
        <v>4</v>
      </c>
      <c r="F87" s="192">
        <f t="shared" si="11"/>
        <v>0</v>
      </c>
      <c r="G87" s="192">
        <f t="shared" si="11"/>
        <v>4</v>
      </c>
      <c r="H87" s="192">
        <f t="shared" si="11"/>
        <v>30</v>
      </c>
      <c r="I87" s="192">
        <f t="shared" si="11"/>
        <v>113</v>
      </c>
      <c r="J87" s="192">
        <f t="shared" si="11"/>
        <v>143</v>
      </c>
      <c r="K87" s="192">
        <f t="shared" si="11"/>
        <v>70</v>
      </c>
      <c r="L87" s="192">
        <f t="shared" si="11"/>
        <v>85</v>
      </c>
      <c r="M87" s="192">
        <f t="shared" si="11"/>
        <v>155</v>
      </c>
      <c r="N87" s="192">
        <f>SUM(N51:N86)</f>
        <v>11</v>
      </c>
      <c r="O87" s="192">
        <f>SUM(O51:O86)</f>
        <v>5</v>
      </c>
      <c r="P87" s="192">
        <f>SUM(P51:P86)</f>
        <v>16</v>
      </c>
      <c r="Q87" s="98" t="s">
        <v>8</v>
      </c>
    </row>
    <row r="88" spans="1:17" ht="30.75" customHeight="1">
      <c r="A88" s="319"/>
      <c r="B88" s="319"/>
      <c r="C88" s="319"/>
      <c r="D88" s="319"/>
      <c r="E88" s="319"/>
      <c r="F88" s="319"/>
      <c r="G88" s="319"/>
      <c r="H88" s="319"/>
      <c r="I88" s="319"/>
      <c r="J88" s="319"/>
      <c r="K88" s="319"/>
      <c r="L88" s="319"/>
      <c r="M88" s="789"/>
      <c r="N88" s="789"/>
      <c r="O88" s="789"/>
      <c r="P88" s="789"/>
      <c r="Q88" s="789"/>
    </row>
    <row r="89" spans="1:17" ht="27.75" customHeight="1">
      <c r="A89" s="595" t="s">
        <v>1565</v>
      </c>
      <c r="B89" s="729"/>
      <c r="C89" s="729"/>
      <c r="D89" s="729"/>
      <c r="E89" s="729"/>
      <c r="F89" s="729"/>
      <c r="G89" s="729"/>
      <c r="H89" s="729"/>
      <c r="I89" s="729"/>
      <c r="J89" s="729"/>
      <c r="K89" s="729"/>
      <c r="L89" s="729"/>
      <c r="M89" s="729"/>
      <c r="N89" s="614" t="s">
        <v>798</v>
      </c>
      <c r="O89" s="614"/>
      <c r="P89" s="614"/>
      <c r="Q89" s="614"/>
    </row>
    <row r="90" spans="1:17" ht="74.25" customHeight="1">
      <c r="A90" s="796" t="s">
        <v>232</v>
      </c>
      <c r="B90" s="773" t="s">
        <v>317</v>
      </c>
      <c r="C90" s="773"/>
      <c r="D90" s="773"/>
      <c r="E90" s="773" t="s">
        <v>311</v>
      </c>
      <c r="F90" s="773"/>
      <c r="G90" s="773"/>
      <c r="H90" s="773" t="s">
        <v>328</v>
      </c>
      <c r="I90" s="773"/>
      <c r="J90" s="773"/>
      <c r="K90" s="792" t="s">
        <v>231</v>
      </c>
      <c r="L90" s="793"/>
      <c r="M90" s="793"/>
      <c r="N90" s="793"/>
      <c r="O90" s="793"/>
      <c r="P90" s="793"/>
      <c r="Q90" s="793"/>
    </row>
    <row r="91" spans="1:17" ht="46.5" customHeight="1">
      <c r="A91" s="797"/>
      <c r="B91" s="799" t="s">
        <v>649</v>
      </c>
      <c r="C91" s="799"/>
      <c r="D91" s="799"/>
      <c r="E91" s="799" t="s">
        <v>646</v>
      </c>
      <c r="F91" s="799"/>
      <c r="G91" s="799"/>
      <c r="H91" s="800" t="s">
        <v>8</v>
      </c>
      <c r="I91" s="800"/>
      <c r="J91" s="800"/>
      <c r="K91" s="792"/>
      <c r="L91" s="793"/>
      <c r="M91" s="793"/>
      <c r="N91" s="793"/>
      <c r="O91" s="793"/>
      <c r="P91" s="793"/>
      <c r="Q91" s="793"/>
    </row>
    <row r="92" spans="1:17" ht="18" customHeight="1">
      <c r="A92" s="797"/>
      <c r="B92" s="95" t="s">
        <v>188</v>
      </c>
      <c r="C92" s="95" t="s">
        <v>189</v>
      </c>
      <c r="D92" s="95" t="s">
        <v>9</v>
      </c>
      <c r="E92" s="95" t="s">
        <v>188</v>
      </c>
      <c r="F92" s="95" t="s">
        <v>189</v>
      </c>
      <c r="G92" s="95" t="s">
        <v>9</v>
      </c>
      <c r="H92" s="95" t="s">
        <v>188</v>
      </c>
      <c r="I92" s="95" t="s">
        <v>189</v>
      </c>
      <c r="J92" s="95" t="s">
        <v>9</v>
      </c>
      <c r="K92" s="792"/>
      <c r="L92" s="793"/>
      <c r="M92" s="793"/>
      <c r="N92" s="793"/>
      <c r="O92" s="793"/>
      <c r="P92" s="793"/>
      <c r="Q92" s="793"/>
    </row>
    <row r="93" spans="1:17" ht="18" customHeight="1">
      <c r="A93" s="798"/>
      <c r="B93" s="95" t="s">
        <v>186</v>
      </c>
      <c r="C93" s="95" t="s">
        <v>187</v>
      </c>
      <c r="D93" s="95" t="s">
        <v>8</v>
      </c>
      <c r="E93" s="95" t="s">
        <v>186</v>
      </c>
      <c r="F93" s="95" t="s">
        <v>187</v>
      </c>
      <c r="G93" s="95" t="s">
        <v>8</v>
      </c>
      <c r="H93" s="95" t="s">
        <v>186</v>
      </c>
      <c r="I93" s="95" t="s">
        <v>187</v>
      </c>
      <c r="J93" s="95" t="s">
        <v>8</v>
      </c>
      <c r="K93" s="792"/>
      <c r="L93" s="793"/>
      <c r="M93" s="793"/>
      <c r="N93" s="793"/>
      <c r="O93" s="793"/>
      <c r="P93" s="793"/>
      <c r="Q93" s="793"/>
    </row>
    <row r="94" spans="1:17" ht="18" customHeight="1">
      <c r="A94" s="84" t="s">
        <v>144</v>
      </c>
      <c r="B94" s="186">
        <v>2</v>
      </c>
      <c r="C94" s="186">
        <v>2</v>
      </c>
      <c r="D94" s="187">
        <f t="shared" ref="D94:D129" si="12">SUM(B94:C94)</f>
        <v>4</v>
      </c>
      <c r="E94" s="186">
        <v>46</v>
      </c>
      <c r="F94" s="186">
        <v>113</v>
      </c>
      <c r="G94" s="187">
        <f t="shared" ref="G94:G130" si="13">SUM(E94:F94)</f>
        <v>159</v>
      </c>
      <c r="H94" s="186">
        <f t="shared" ref="H94:H129" si="14">SUM(B8+E8+H8+K8+N8+B51+E51+H51+K51+N51+B94+E94)</f>
        <v>320</v>
      </c>
      <c r="I94" s="186">
        <f t="shared" ref="I94:I129" si="15">SUM(C8+F8+I8+L8+O8+C51+F51+I51+L51+O51+C94+F94)</f>
        <v>495</v>
      </c>
      <c r="J94" s="187">
        <f t="shared" ref="J94:J129" si="16">SUM(D8+G8+J8+M8+P8+D51+G51+J51+M51+P51+D94+G94)</f>
        <v>815</v>
      </c>
      <c r="K94" s="791" t="s">
        <v>143</v>
      </c>
      <c r="L94" s="791"/>
      <c r="M94" s="791"/>
      <c r="N94" s="791"/>
      <c r="O94" s="791"/>
      <c r="P94" s="791"/>
      <c r="Q94" s="791"/>
    </row>
    <row r="95" spans="1:17" ht="18" customHeight="1">
      <c r="A95" s="84" t="s">
        <v>220</v>
      </c>
      <c r="B95" s="188">
        <v>6</v>
      </c>
      <c r="C95" s="188">
        <v>3</v>
      </c>
      <c r="D95" s="187">
        <f t="shared" si="12"/>
        <v>9</v>
      </c>
      <c r="E95" s="188">
        <v>513</v>
      </c>
      <c r="F95" s="188">
        <v>189</v>
      </c>
      <c r="G95" s="187">
        <f t="shared" si="13"/>
        <v>702</v>
      </c>
      <c r="H95" s="188">
        <f t="shared" si="14"/>
        <v>1878</v>
      </c>
      <c r="I95" s="188">
        <f t="shared" si="15"/>
        <v>360</v>
      </c>
      <c r="J95" s="187">
        <f t="shared" si="16"/>
        <v>2238</v>
      </c>
      <c r="K95" s="791" t="s">
        <v>141</v>
      </c>
      <c r="L95" s="791"/>
      <c r="M95" s="791"/>
      <c r="N95" s="791"/>
      <c r="O95" s="791"/>
      <c r="P95" s="791"/>
      <c r="Q95" s="791"/>
    </row>
    <row r="96" spans="1:17" ht="18" customHeight="1">
      <c r="A96" s="84" t="s">
        <v>327</v>
      </c>
      <c r="B96" s="186">
        <v>0</v>
      </c>
      <c r="C96" s="186">
        <v>8</v>
      </c>
      <c r="D96" s="187">
        <f t="shared" si="12"/>
        <v>8</v>
      </c>
      <c r="E96" s="186">
        <v>100</v>
      </c>
      <c r="F96" s="186">
        <v>57</v>
      </c>
      <c r="G96" s="187">
        <f t="shared" si="13"/>
        <v>157</v>
      </c>
      <c r="H96" s="186">
        <f t="shared" si="14"/>
        <v>618</v>
      </c>
      <c r="I96" s="186">
        <f t="shared" si="15"/>
        <v>471</v>
      </c>
      <c r="J96" s="187">
        <f t="shared" si="16"/>
        <v>1089</v>
      </c>
      <c r="K96" s="791" t="s">
        <v>139</v>
      </c>
      <c r="L96" s="791"/>
      <c r="M96" s="791"/>
      <c r="N96" s="791"/>
      <c r="O96" s="791"/>
      <c r="P96" s="791"/>
      <c r="Q96" s="791"/>
    </row>
    <row r="97" spans="1:17" ht="18" customHeight="1">
      <c r="A97" s="84" t="s">
        <v>138</v>
      </c>
      <c r="B97" s="457">
        <v>0</v>
      </c>
      <c r="C97" s="457">
        <v>2</v>
      </c>
      <c r="D97" s="189">
        <f t="shared" si="12"/>
        <v>2</v>
      </c>
      <c r="E97" s="457">
        <v>95</v>
      </c>
      <c r="F97" s="457">
        <v>61</v>
      </c>
      <c r="G97" s="189">
        <f t="shared" si="13"/>
        <v>156</v>
      </c>
      <c r="H97" s="190">
        <f t="shared" si="14"/>
        <v>488</v>
      </c>
      <c r="I97" s="190">
        <f t="shared" si="15"/>
        <v>331</v>
      </c>
      <c r="J97" s="191">
        <f t="shared" si="16"/>
        <v>819</v>
      </c>
      <c r="K97" s="791" t="s">
        <v>268</v>
      </c>
      <c r="L97" s="791"/>
      <c r="M97" s="791"/>
      <c r="N97" s="791"/>
      <c r="O97" s="791"/>
      <c r="P97" s="791"/>
      <c r="Q97" s="791"/>
    </row>
    <row r="98" spans="1:17" ht="18" customHeight="1">
      <c r="A98" s="84" t="s">
        <v>266</v>
      </c>
      <c r="B98" s="186">
        <v>0</v>
      </c>
      <c r="C98" s="186">
        <v>6</v>
      </c>
      <c r="D98" s="187">
        <f t="shared" si="12"/>
        <v>6</v>
      </c>
      <c r="E98" s="186">
        <v>52</v>
      </c>
      <c r="F98" s="186">
        <v>22</v>
      </c>
      <c r="G98" s="187">
        <f t="shared" si="13"/>
        <v>74</v>
      </c>
      <c r="H98" s="186">
        <f t="shared" si="14"/>
        <v>305</v>
      </c>
      <c r="I98" s="186">
        <f t="shared" si="15"/>
        <v>205</v>
      </c>
      <c r="J98" s="187">
        <f t="shared" si="16"/>
        <v>510</v>
      </c>
      <c r="K98" s="791" t="s">
        <v>135</v>
      </c>
      <c r="L98" s="791"/>
      <c r="M98" s="791"/>
      <c r="N98" s="791"/>
      <c r="O98" s="791"/>
      <c r="P98" s="791"/>
      <c r="Q98" s="791"/>
    </row>
    <row r="99" spans="1:17" ht="18" customHeight="1">
      <c r="A99" s="84" t="s">
        <v>134</v>
      </c>
      <c r="B99" s="457">
        <v>0</v>
      </c>
      <c r="C99" s="457">
        <v>2</v>
      </c>
      <c r="D99" s="189">
        <f t="shared" si="12"/>
        <v>2</v>
      </c>
      <c r="E99" s="457">
        <v>29</v>
      </c>
      <c r="F99" s="457">
        <v>12</v>
      </c>
      <c r="G99" s="189">
        <f t="shared" si="13"/>
        <v>41</v>
      </c>
      <c r="H99" s="190">
        <f t="shared" si="14"/>
        <v>190</v>
      </c>
      <c r="I99" s="190">
        <f t="shared" si="15"/>
        <v>83</v>
      </c>
      <c r="J99" s="191">
        <f t="shared" si="16"/>
        <v>273</v>
      </c>
      <c r="K99" s="791" t="s">
        <v>133</v>
      </c>
      <c r="L99" s="791"/>
      <c r="M99" s="791"/>
      <c r="N99" s="791"/>
      <c r="O99" s="791"/>
      <c r="P99" s="791"/>
      <c r="Q99" s="791"/>
    </row>
    <row r="100" spans="1:17" ht="18" customHeight="1">
      <c r="A100" s="84" t="s">
        <v>132</v>
      </c>
      <c r="B100" s="186">
        <v>0</v>
      </c>
      <c r="C100" s="186">
        <v>0</v>
      </c>
      <c r="D100" s="187">
        <f t="shared" si="12"/>
        <v>0</v>
      </c>
      <c r="E100" s="186">
        <v>4</v>
      </c>
      <c r="F100" s="186">
        <v>6</v>
      </c>
      <c r="G100" s="187">
        <f t="shared" si="13"/>
        <v>10</v>
      </c>
      <c r="H100" s="186">
        <f t="shared" si="14"/>
        <v>68</v>
      </c>
      <c r="I100" s="186">
        <f t="shared" si="15"/>
        <v>105</v>
      </c>
      <c r="J100" s="187">
        <f t="shared" si="16"/>
        <v>173</v>
      </c>
      <c r="K100" s="791" t="s">
        <v>131</v>
      </c>
      <c r="L100" s="791"/>
      <c r="M100" s="791"/>
      <c r="N100" s="791"/>
      <c r="O100" s="791"/>
      <c r="P100" s="791"/>
      <c r="Q100" s="791"/>
    </row>
    <row r="101" spans="1:17" ht="18" customHeight="1">
      <c r="A101" s="84" t="s">
        <v>130</v>
      </c>
      <c r="B101" s="188">
        <v>0</v>
      </c>
      <c r="C101" s="188">
        <v>0</v>
      </c>
      <c r="D101" s="187">
        <f t="shared" si="12"/>
        <v>0</v>
      </c>
      <c r="E101" s="188">
        <v>25</v>
      </c>
      <c r="F101" s="188">
        <v>5</v>
      </c>
      <c r="G101" s="187">
        <f t="shared" si="13"/>
        <v>30</v>
      </c>
      <c r="H101" s="188">
        <f t="shared" si="14"/>
        <v>88</v>
      </c>
      <c r="I101" s="188">
        <f t="shared" si="15"/>
        <v>95</v>
      </c>
      <c r="J101" s="187">
        <f t="shared" si="16"/>
        <v>183</v>
      </c>
      <c r="K101" s="791" t="s">
        <v>129</v>
      </c>
      <c r="L101" s="791"/>
      <c r="M101" s="791"/>
      <c r="N101" s="791"/>
      <c r="O101" s="791"/>
      <c r="P101" s="791"/>
      <c r="Q101" s="791"/>
    </row>
    <row r="102" spans="1:17" ht="18" customHeight="1">
      <c r="A102" s="84" t="s">
        <v>326</v>
      </c>
      <c r="B102" s="186">
        <v>0</v>
      </c>
      <c r="C102" s="186">
        <v>0</v>
      </c>
      <c r="D102" s="187">
        <f t="shared" si="12"/>
        <v>0</v>
      </c>
      <c r="E102" s="186">
        <v>12</v>
      </c>
      <c r="F102" s="186">
        <v>3</v>
      </c>
      <c r="G102" s="187">
        <f t="shared" si="13"/>
        <v>15</v>
      </c>
      <c r="H102" s="186">
        <f t="shared" si="14"/>
        <v>86</v>
      </c>
      <c r="I102" s="186">
        <f t="shared" si="15"/>
        <v>49</v>
      </c>
      <c r="J102" s="187">
        <f t="shared" si="16"/>
        <v>135</v>
      </c>
      <c r="K102" s="791" t="s">
        <v>127</v>
      </c>
      <c r="L102" s="791"/>
      <c r="M102" s="791"/>
      <c r="N102" s="791"/>
      <c r="O102" s="791"/>
      <c r="P102" s="791"/>
      <c r="Q102" s="791"/>
    </row>
    <row r="103" spans="1:17" ht="18" customHeight="1">
      <c r="A103" s="84" t="s">
        <v>126</v>
      </c>
      <c r="B103" s="457">
        <v>1</v>
      </c>
      <c r="C103" s="457">
        <v>3</v>
      </c>
      <c r="D103" s="189">
        <f t="shared" si="12"/>
        <v>4</v>
      </c>
      <c r="E103" s="457">
        <v>58</v>
      </c>
      <c r="F103" s="457">
        <v>22</v>
      </c>
      <c r="G103" s="189">
        <f t="shared" si="13"/>
        <v>80</v>
      </c>
      <c r="H103" s="190">
        <f t="shared" si="14"/>
        <v>238</v>
      </c>
      <c r="I103" s="190">
        <f t="shared" si="15"/>
        <v>142</v>
      </c>
      <c r="J103" s="191">
        <f t="shared" si="16"/>
        <v>380</v>
      </c>
      <c r="K103" s="791" t="s">
        <v>125</v>
      </c>
      <c r="L103" s="791"/>
      <c r="M103" s="791"/>
      <c r="N103" s="791"/>
      <c r="O103" s="791"/>
      <c r="P103" s="791"/>
      <c r="Q103" s="791"/>
    </row>
    <row r="104" spans="1:17" ht="18" customHeight="1">
      <c r="A104" s="84" t="s">
        <v>124</v>
      </c>
      <c r="B104" s="186">
        <v>0</v>
      </c>
      <c r="C104" s="186">
        <v>4</v>
      </c>
      <c r="D104" s="187">
        <f t="shared" si="12"/>
        <v>4</v>
      </c>
      <c r="E104" s="186">
        <v>52</v>
      </c>
      <c r="F104" s="186">
        <v>29</v>
      </c>
      <c r="G104" s="187">
        <f t="shared" si="13"/>
        <v>81</v>
      </c>
      <c r="H104" s="186">
        <f t="shared" si="14"/>
        <v>190</v>
      </c>
      <c r="I104" s="186">
        <f t="shared" si="15"/>
        <v>180</v>
      </c>
      <c r="J104" s="187">
        <f t="shared" si="16"/>
        <v>370</v>
      </c>
      <c r="K104" s="791" t="s">
        <v>123</v>
      </c>
      <c r="L104" s="791"/>
      <c r="M104" s="791"/>
      <c r="N104" s="791"/>
      <c r="O104" s="791"/>
      <c r="P104" s="791"/>
      <c r="Q104" s="791"/>
    </row>
    <row r="105" spans="1:17" ht="18" customHeight="1">
      <c r="A105" s="84" t="s">
        <v>122</v>
      </c>
      <c r="B105" s="186">
        <v>0</v>
      </c>
      <c r="C105" s="186">
        <v>4</v>
      </c>
      <c r="D105" s="187">
        <f t="shared" si="12"/>
        <v>4</v>
      </c>
      <c r="E105" s="186">
        <v>58</v>
      </c>
      <c r="F105" s="186">
        <v>74</v>
      </c>
      <c r="G105" s="187">
        <f t="shared" si="13"/>
        <v>132</v>
      </c>
      <c r="H105" s="186">
        <f t="shared" si="14"/>
        <v>354</v>
      </c>
      <c r="I105" s="186">
        <f t="shared" si="15"/>
        <v>493</v>
      </c>
      <c r="J105" s="187">
        <f t="shared" si="16"/>
        <v>847</v>
      </c>
      <c r="K105" s="791" t="s">
        <v>121</v>
      </c>
      <c r="L105" s="791"/>
      <c r="M105" s="791"/>
      <c r="N105" s="791"/>
      <c r="O105" s="791"/>
      <c r="P105" s="791"/>
      <c r="Q105" s="791"/>
    </row>
    <row r="106" spans="1:17" ht="18" customHeight="1">
      <c r="A106" s="84" t="s">
        <v>120</v>
      </c>
      <c r="B106" s="188">
        <v>0</v>
      </c>
      <c r="C106" s="188">
        <v>3</v>
      </c>
      <c r="D106" s="187">
        <f t="shared" si="12"/>
        <v>3</v>
      </c>
      <c r="E106" s="188">
        <v>27</v>
      </c>
      <c r="F106" s="188">
        <v>33</v>
      </c>
      <c r="G106" s="187">
        <f t="shared" si="13"/>
        <v>60</v>
      </c>
      <c r="H106" s="188">
        <f t="shared" si="14"/>
        <v>212</v>
      </c>
      <c r="I106" s="188">
        <f t="shared" si="15"/>
        <v>339</v>
      </c>
      <c r="J106" s="187">
        <f t="shared" si="16"/>
        <v>551</v>
      </c>
      <c r="K106" s="791" t="s">
        <v>119</v>
      </c>
      <c r="L106" s="791"/>
      <c r="M106" s="791"/>
      <c r="N106" s="791"/>
      <c r="O106" s="791"/>
      <c r="P106" s="791"/>
      <c r="Q106" s="791"/>
    </row>
    <row r="107" spans="1:17" ht="18" customHeight="1">
      <c r="A107" s="84" t="s">
        <v>243</v>
      </c>
      <c r="B107" s="186">
        <v>0</v>
      </c>
      <c r="C107" s="186">
        <v>1</v>
      </c>
      <c r="D107" s="187">
        <f t="shared" si="12"/>
        <v>1</v>
      </c>
      <c r="E107" s="186">
        <v>3</v>
      </c>
      <c r="F107" s="186">
        <v>7</v>
      </c>
      <c r="G107" s="187">
        <f t="shared" si="13"/>
        <v>10</v>
      </c>
      <c r="H107" s="186">
        <f t="shared" si="14"/>
        <v>45</v>
      </c>
      <c r="I107" s="186">
        <f t="shared" si="15"/>
        <v>44</v>
      </c>
      <c r="J107" s="187">
        <f t="shared" si="16"/>
        <v>89</v>
      </c>
      <c r="K107" s="791" t="s">
        <v>117</v>
      </c>
      <c r="L107" s="791"/>
      <c r="M107" s="791"/>
      <c r="N107" s="791"/>
      <c r="O107" s="791"/>
      <c r="P107" s="791"/>
      <c r="Q107" s="791"/>
    </row>
    <row r="108" spans="1:17" ht="18" customHeight="1">
      <c r="A108" s="84" t="s">
        <v>116</v>
      </c>
      <c r="B108" s="457">
        <v>0</v>
      </c>
      <c r="C108" s="457">
        <v>4</v>
      </c>
      <c r="D108" s="189">
        <f t="shared" si="12"/>
        <v>4</v>
      </c>
      <c r="E108" s="457">
        <v>41</v>
      </c>
      <c r="F108" s="457">
        <v>11</v>
      </c>
      <c r="G108" s="189">
        <f t="shared" si="13"/>
        <v>52</v>
      </c>
      <c r="H108" s="190">
        <f t="shared" si="14"/>
        <v>166</v>
      </c>
      <c r="I108" s="190">
        <f t="shared" si="15"/>
        <v>81</v>
      </c>
      <c r="J108" s="191">
        <f t="shared" si="16"/>
        <v>247</v>
      </c>
      <c r="K108" s="791" t="s">
        <v>115</v>
      </c>
      <c r="L108" s="791"/>
      <c r="M108" s="791"/>
      <c r="N108" s="791"/>
      <c r="O108" s="791"/>
      <c r="P108" s="791"/>
      <c r="Q108" s="791"/>
    </row>
    <row r="109" spans="1:17" ht="18" customHeight="1">
      <c r="A109" s="480" t="s">
        <v>114</v>
      </c>
      <c r="B109" s="186">
        <v>0</v>
      </c>
      <c r="C109" s="186">
        <v>2</v>
      </c>
      <c r="D109" s="187">
        <f t="shared" si="12"/>
        <v>2</v>
      </c>
      <c r="E109" s="186">
        <v>22</v>
      </c>
      <c r="F109" s="186">
        <v>4</v>
      </c>
      <c r="G109" s="187">
        <f t="shared" si="13"/>
        <v>26</v>
      </c>
      <c r="H109" s="186">
        <f t="shared" si="14"/>
        <v>213</v>
      </c>
      <c r="I109" s="186">
        <f t="shared" si="15"/>
        <v>61</v>
      </c>
      <c r="J109" s="187">
        <f t="shared" si="16"/>
        <v>274</v>
      </c>
      <c r="K109" s="791" t="s">
        <v>113</v>
      </c>
      <c r="L109" s="791"/>
      <c r="M109" s="791"/>
      <c r="N109" s="791"/>
      <c r="O109" s="791"/>
      <c r="P109" s="791"/>
      <c r="Q109" s="791"/>
    </row>
    <row r="110" spans="1:17" ht="18" customHeight="1">
      <c r="A110" s="84" t="s">
        <v>325</v>
      </c>
      <c r="B110" s="186">
        <v>0</v>
      </c>
      <c r="C110" s="186">
        <v>0</v>
      </c>
      <c r="D110" s="187">
        <f t="shared" si="12"/>
        <v>0</v>
      </c>
      <c r="E110" s="186">
        <v>12</v>
      </c>
      <c r="F110" s="186">
        <v>4</v>
      </c>
      <c r="G110" s="187">
        <f t="shared" si="13"/>
        <v>16</v>
      </c>
      <c r="H110" s="186">
        <f t="shared" si="14"/>
        <v>104</v>
      </c>
      <c r="I110" s="186">
        <f t="shared" si="15"/>
        <v>63</v>
      </c>
      <c r="J110" s="187">
        <f t="shared" si="16"/>
        <v>167</v>
      </c>
      <c r="K110" s="791" t="s">
        <v>1520</v>
      </c>
      <c r="L110" s="791"/>
      <c r="M110" s="791"/>
      <c r="N110" s="791"/>
      <c r="O110" s="791"/>
      <c r="P110" s="791"/>
      <c r="Q110" s="791"/>
    </row>
    <row r="111" spans="1:17" ht="18" customHeight="1">
      <c r="A111" s="84" t="s">
        <v>324</v>
      </c>
      <c r="B111" s="188">
        <v>0</v>
      </c>
      <c r="C111" s="188">
        <v>0</v>
      </c>
      <c r="D111" s="187">
        <f t="shared" si="12"/>
        <v>0</v>
      </c>
      <c r="E111" s="188">
        <v>6</v>
      </c>
      <c r="F111" s="188">
        <v>5</v>
      </c>
      <c r="G111" s="187">
        <f t="shared" si="13"/>
        <v>11</v>
      </c>
      <c r="H111" s="188">
        <f t="shared" si="14"/>
        <v>84</v>
      </c>
      <c r="I111" s="188">
        <f t="shared" si="15"/>
        <v>30</v>
      </c>
      <c r="J111" s="187">
        <f t="shared" si="16"/>
        <v>114</v>
      </c>
      <c r="K111" s="791" t="s">
        <v>1168</v>
      </c>
      <c r="L111" s="791"/>
      <c r="M111" s="791"/>
      <c r="N111" s="791"/>
      <c r="O111" s="791"/>
      <c r="P111" s="791"/>
      <c r="Q111" s="791"/>
    </row>
    <row r="112" spans="1:17" ht="18" customHeight="1">
      <c r="A112" s="84" t="s">
        <v>109</v>
      </c>
      <c r="B112" s="186">
        <v>1</v>
      </c>
      <c r="C112" s="186">
        <v>4</v>
      </c>
      <c r="D112" s="187">
        <f t="shared" si="12"/>
        <v>5</v>
      </c>
      <c r="E112" s="186">
        <v>76</v>
      </c>
      <c r="F112" s="186">
        <v>66</v>
      </c>
      <c r="G112" s="187">
        <f t="shared" si="13"/>
        <v>142</v>
      </c>
      <c r="H112" s="186">
        <f t="shared" si="14"/>
        <v>436</v>
      </c>
      <c r="I112" s="186">
        <f t="shared" si="15"/>
        <v>286</v>
      </c>
      <c r="J112" s="187">
        <f t="shared" si="16"/>
        <v>722</v>
      </c>
      <c r="K112" s="791" t="s">
        <v>108</v>
      </c>
      <c r="L112" s="791"/>
      <c r="M112" s="791"/>
      <c r="N112" s="791"/>
      <c r="O112" s="791"/>
      <c r="P112" s="791"/>
      <c r="Q112" s="791"/>
    </row>
    <row r="113" spans="1:17" ht="18" customHeight="1">
      <c r="A113" s="84" t="s">
        <v>107</v>
      </c>
      <c r="B113" s="457">
        <v>0</v>
      </c>
      <c r="C113" s="457">
        <v>1</v>
      </c>
      <c r="D113" s="189">
        <f t="shared" si="12"/>
        <v>1</v>
      </c>
      <c r="E113" s="457">
        <v>37</v>
      </c>
      <c r="F113" s="457">
        <v>32</v>
      </c>
      <c r="G113" s="189">
        <f t="shared" si="13"/>
        <v>69</v>
      </c>
      <c r="H113" s="190">
        <f t="shared" si="14"/>
        <v>156</v>
      </c>
      <c r="I113" s="190">
        <f t="shared" si="15"/>
        <v>91</v>
      </c>
      <c r="J113" s="191">
        <f t="shared" si="16"/>
        <v>247</v>
      </c>
      <c r="K113" s="791" t="s">
        <v>106</v>
      </c>
      <c r="L113" s="791"/>
      <c r="M113" s="791"/>
      <c r="N113" s="791"/>
      <c r="O113" s="791"/>
      <c r="P113" s="791"/>
      <c r="Q113" s="791"/>
    </row>
    <row r="114" spans="1:17" ht="18" customHeight="1">
      <c r="A114" s="84" t="s">
        <v>105</v>
      </c>
      <c r="B114" s="186">
        <v>0</v>
      </c>
      <c r="C114" s="186">
        <v>0</v>
      </c>
      <c r="D114" s="187">
        <f t="shared" si="12"/>
        <v>0</v>
      </c>
      <c r="E114" s="186">
        <v>28</v>
      </c>
      <c r="F114" s="186">
        <v>123</v>
      </c>
      <c r="G114" s="187">
        <f t="shared" si="13"/>
        <v>151</v>
      </c>
      <c r="H114" s="186">
        <f t="shared" si="14"/>
        <v>277</v>
      </c>
      <c r="I114" s="186">
        <f t="shared" si="15"/>
        <v>724</v>
      </c>
      <c r="J114" s="187">
        <f t="shared" si="16"/>
        <v>1001</v>
      </c>
      <c r="K114" s="791" t="s">
        <v>104</v>
      </c>
      <c r="L114" s="791"/>
      <c r="M114" s="791"/>
      <c r="N114" s="791"/>
      <c r="O114" s="791"/>
      <c r="P114" s="791"/>
      <c r="Q114" s="791"/>
    </row>
    <row r="115" spans="1:17" ht="18" customHeight="1">
      <c r="A115" s="84" t="s">
        <v>103</v>
      </c>
      <c r="B115" s="186">
        <v>0</v>
      </c>
      <c r="C115" s="186">
        <v>1</v>
      </c>
      <c r="D115" s="187">
        <f t="shared" si="12"/>
        <v>1</v>
      </c>
      <c r="E115" s="186">
        <v>10</v>
      </c>
      <c r="F115" s="186">
        <v>17</v>
      </c>
      <c r="G115" s="187">
        <f t="shared" si="13"/>
        <v>27</v>
      </c>
      <c r="H115" s="186">
        <f t="shared" si="14"/>
        <v>65</v>
      </c>
      <c r="I115" s="186">
        <f t="shared" si="15"/>
        <v>43</v>
      </c>
      <c r="J115" s="187">
        <f t="shared" si="16"/>
        <v>108</v>
      </c>
      <c r="K115" s="791" t="s">
        <v>102</v>
      </c>
      <c r="L115" s="791"/>
      <c r="M115" s="791"/>
      <c r="N115" s="791"/>
      <c r="O115" s="791"/>
      <c r="P115" s="791"/>
      <c r="Q115" s="791"/>
    </row>
    <row r="116" spans="1:17" ht="18" customHeight="1">
      <c r="A116" s="84" t="s">
        <v>244</v>
      </c>
      <c r="B116" s="188">
        <v>0</v>
      </c>
      <c r="C116" s="188">
        <v>0</v>
      </c>
      <c r="D116" s="187">
        <f t="shared" si="12"/>
        <v>0</v>
      </c>
      <c r="E116" s="188">
        <v>122</v>
      </c>
      <c r="F116" s="188">
        <v>134</v>
      </c>
      <c r="G116" s="187">
        <f t="shared" si="13"/>
        <v>256</v>
      </c>
      <c r="H116" s="188">
        <f t="shared" si="14"/>
        <v>756</v>
      </c>
      <c r="I116" s="188">
        <f t="shared" si="15"/>
        <v>679</v>
      </c>
      <c r="J116" s="187">
        <f t="shared" si="16"/>
        <v>1435</v>
      </c>
      <c r="K116" s="791" t="s">
        <v>263</v>
      </c>
      <c r="L116" s="791"/>
      <c r="M116" s="791"/>
      <c r="N116" s="791"/>
      <c r="O116" s="791"/>
      <c r="P116" s="791"/>
      <c r="Q116" s="791"/>
    </row>
    <row r="117" spans="1:17" ht="18" customHeight="1">
      <c r="A117" s="480" t="s">
        <v>99</v>
      </c>
      <c r="B117" s="186">
        <v>0</v>
      </c>
      <c r="C117" s="186">
        <v>1</v>
      </c>
      <c r="D117" s="187">
        <f t="shared" si="12"/>
        <v>1</v>
      </c>
      <c r="E117" s="186">
        <v>31</v>
      </c>
      <c r="F117" s="186">
        <v>8</v>
      </c>
      <c r="G117" s="187">
        <f t="shared" si="13"/>
        <v>39</v>
      </c>
      <c r="H117" s="186">
        <f t="shared" si="14"/>
        <v>176</v>
      </c>
      <c r="I117" s="186">
        <f t="shared" si="15"/>
        <v>79</v>
      </c>
      <c r="J117" s="187">
        <f t="shared" si="16"/>
        <v>255</v>
      </c>
      <c r="K117" s="791" t="s">
        <v>98</v>
      </c>
      <c r="L117" s="791"/>
      <c r="M117" s="791"/>
      <c r="N117" s="791"/>
      <c r="O117" s="791"/>
      <c r="P117" s="791"/>
      <c r="Q117" s="791"/>
    </row>
    <row r="118" spans="1:17" ht="18" customHeight="1">
      <c r="A118" s="84" t="s">
        <v>97</v>
      </c>
      <c r="B118" s="457">
        <v>0</v>
      </c>
      <c r="C118" s="457">
        <v>0</v>
      </c>
      <c r="D118" s="189">
        <f t="shared" si="12"/>
        <v>0</v>
      </c>
      <c r="E118" s="457">
        <v>0</v>
      </c>
      <c r="F118" s="457">
        <v>1</v>
      </c>
      <c r="G118" s="189">
        <f t="shared" si="13"/>
        <v>1</v>
      </c>
      <c r="H118" s="190">
        <f t="shared" si="14"/>
        <v>8</v>
      </c>
      <c r="I118" s="190">
        <f t="shared" si="15"/>
        <v>1</v>
      </c>
      <c r="J118" s="191">
        <f t="shared" si="16"/>
        <v>9</v>
      </c>
      <c r="K118" s="791" t="s">
        <v>323</v>
      </c>
      <c r="L118" s="791"/>
      <c r="M118" s="791"/>
      <c r="N118" s="791"/>
      <c r="O118" s="791"/>
      <c r="P118" s="791"/>
      <c r="Q118" s="791"/>
    </row>
    <row r="119" spans="1:17" ht="18" customHeight="1">
      <c r="A119" s="84" t="s">
        <v>95</v>
      </c>
      <c r="B119" s="186">
        <v>0</v>
      </c>
      <c r="C119" s="186">
        <v>25</v>
      </c>
      <c r="D119" s="187">
        <f t="shared" si="12"/>
        <v>25</v>
      </c>
      <c r="E119" s="186">
        <v>147</v>
      </c>
      <c r="F119" s="186">
        <v>100</v>
      </c>
      <c r="G119" s="187">
        <f t="shared" si="13"/>
        <v>247</v>
      </c>
      <c r="H119" s="186">
        <f t="shared" si="14"/>
        <v>1229</v>
      </c>
      <c r="I119" s="186">
        <f t="shared" si="15"/>
        <v>892</v>
      </c>
      <c r="J119" s="187">
        <f t="shared" si="16"/>
        <v>2121</v>
      </c>
      <c r="K119" s="791" t="s">
        <v>94</v>
      </c>
      <c r="L119" s="791"/>
      <c r="M119" s="791"/>
      <c r="N119" s="791"/>
      <c r="O119" s="791"/>
      <c r="P119" s="791"/>
      <c r="Q119" s="791"/>
    </row>
    <row r="120" spans="1:17" ht="18" customHeight="1">
      <c r="A120" s="84" t="s">
        <v>93</v>
      </c>
      <c r="B120" s="186">
        <v>0</v>
      </c>
      <c r="C120" s="186">
        <v>11</v>
      </c>
      <c r="D120" s="187">
        <f t="shared" si="12"/>
        <v>11</v>
      </c>
      <c r="E120" s="186">
        <v>68</v>
      </c>
      <c r="F120" s="186">
        <v>78</v>
      </c>
      <c r="G120" s="187">
        <f t="shared" si="13"/>
        <v>146</v>
      </c>
      <c r="H120" s="186">
        <f t="shared" si="14"/>
        <v>507</v>
      </c>
      <c r="I120" s="186">
        <f t="shared" si="15"/>
        <v>624</v>
      </c>
      <c r="J120" s="187">
        <f t="shared" si="16"/>
        <v>1131</v>
      </c>
      <c r="K120" s="791" t="s">
        <v>92</v>
      </c>
      <c r="L120" s="791"/>
      <c r="M120" s="791"/>
      <c r="N120" s="791"/>
      <c r="O120" s="791"/>
      <c r="P120" s="791"/>
      <c r="Q120" s="791"/>
    </row>
    <row r="121" spans="1:17" ht="18" customHeight="1">
      <c r="A121" s="84" t="s">
        <v>91</v>
      </c>
      <c r="B121" s="188">
        <v>0</v>
      </c>
      <c r="C121" s="188">
        <v>0</v>
      </c>
      <c r="D121" s="187">
        <f t="shared" si="12"/>
        <v>0</v>
      </c>
      <c r="E121" s="188">
        <v>26</v>
      </c>
      <c r="F121" s="188">
        <v>50</v>
      </c>
      <c r="G121" s="187">
        <f t="shared" si="13"/>
        <v>76</v>
      </c>
      <c r="H121" s="188">
        <f t="shared" si="14"/>
        <v>205</v>
      </c>
      <c r="I121" s="188">
        <f t="shared" si="15"/>
        <v>414</v>
      </c>
      <c r="J121" s="187">
        <f t="shared" si="16"/>
        <v>619</v>
      </c>
      <c r="K121" s="791" t="s">
        <v>90</v>
      </c>
      <c r="L121" s="791"/>
      <c r="M121" s="791"/>
      <c r="N121" s="791"/>
      <c r="O121" s="791"/>
      <c r="P121" s="791"/>
      <c r="Q121" s="791"/>
    </row>
    <row r="122" spans="1:17" ht="18" customHeight="1">
      <c r="A122" s="84" t="s">
        <v>89</v>
      </c>
      <c r="B122" s="186">
        <v>0</v>
      </c>
      <c r="C122" s="186">
        <v>1</v>
      </c>
      <c r="D122" s="187">
        <f t="shared" si="12"/>
        <v>1</v>
      </c>
      <c r="E122" s="186">
        <v>16</v>
      </c>
      <c r="F122" s="186">
        <v>12</v>
      </c>
      <c r="G122" s="187">
        <f t="shared" si="13"/>
        <v>28</v>
      </c>
      <c r="H122" s="186">
        <f t="shared" si="14"/>
        <v>108</v>
      </c>
      <c r="I122" s="186">
        <f t="shared" si="15"/>
        <v>234</v>
      </c>
      <c r="J122" s="187">
        <f t="shared" si="16"/>
        <v>342</v>
      </c>
      <c r="K122" s="791" t="s">
        <v>88</v>
      </c>
      <c r="L122" s="791"/>
      <c r="M122" s="791"/>
      <c r="N122" s="791"/>
      <c r="O122" s="791"/>
      <c r="P122" s="791"/>
      <c r="Q122" s="791"/>
    </row>
    <row r="123" spans="1:17" ht="18" customHeight="1">
      <c r="A123" s="84" t="s">
        <v>87</v>
      </c>
      <c r="B123" s="457">
        <v>0</v>
      </c>
      <c r="C123" s="457">
        <v>0</v>
      </c>
      <c r="D123" s="189">
        <f t="shared" si="12"/>
        <v>0</v>
      </c>
      <c r="E123" s="457">
        <v>10</v>
      </c>
      <c r="F123" s="457">
        <v>5</v>
      </c>
      <c r="G123" s="189">
        <f t="shared" si="13"/>
        <v>15</v>
      </c>
      <c r="H123" s="190">
        <f t="shared" si="14"/>
        <v>56</v>
      </c>
      <c r="I123" s="190">
        <f t="shared" si="15"/>
        <v>48</v>
      </c>
      <c r="J123" s="191">
        <f t="shared" si="16"/>
        <v>104</v>
      </c>
      <c r="K123" s="791" t="s">
        <v>86</v>
      </c>
      <c r="L123" s="791"/>
      <c r="M123" s="791"/>
      <c r="N123" s="791"/>
      <c r="O123" s="791"/>
      <c r="P123" s="791"/>
      <c r="Q123" s="791"/>
    </row>
    <row r="124" spans="1:17" ht="18" customHeight="1">
      <c r="A124" s="84" t="s">
        <v>85</v>
      </c>
      <c r="B124" s="186">
        <v>0</v>
      </c>
      <c r="C124" s="186">
        <v>0</v>
      </c>
      <c r="D124" s="187">
        <f t="shared" si="12"/>
        <v>0</v>
      </c>
      <c r="E124" s="186">
        <v>11</v>
      </c>
      <c r="F124" s="186">
        <v>8</v>
      </c>
      <c r="G124" s="187">
        <f t="shared" si="13"/>
        <v>19</v>
      </c>
      <c r="H124" s="186">
        <f t="shared" si="14"/>
        <v>103</v>
      </c>
      <c r="I124" s="186">
        <f t="shared" si="15"/>
        <v>108</v>
      </c>
      <c r="J124" s="187">
        <f t="shared" si="16"/>
        <v>211</v>
      </c>
      <c r="K124" s="791" t="s">
        <v>1169</v>
      </c>
      <c r="L124" s="791"/>
      <c r="M124" s="791"/>
      <c r="N124" s="791"/>
      <c r="O124" s="791"/>
      <c r="P124" s="791"/>
      <c r="Q124" s="791"/>
    </row>
    <row r="125" spans="1:17" ht="18" customHeight="1">
      <c r="A125" s="84" t="s">
        <v>84</v>
      </c>
      <c r="B125" s="186">
        <v>0</v>
      </c>
      <c r="C125" s="186">
        <v>3</v>
      </c>
      <c r="D125" s="187">
        <f t="shared" si="12"/>
        <v>3</v>
      </c>
      <c r="E125" s="186">
        <v>16</v>
      </c>
      <c r="F125" s="186">
        <v>6</v>
      </c>
      <c r="G125" s="187">
        <f t="shared" si="13"/>
        <v>22</v>
      </c>
      <c r="H125" s="186">
        <f t="shared" si="14"/>
        <v>117</v>
      </c>
      <c r="I125" s="186">
        <f t="shared" si="15"/>
        <v>54</v>
      </c>
      <c r="J125" s="187">
        <f t="shared" si="16"/>
        <v>171</v>
      </c>
      <c r="K125" s="791" t="s">
        <v>83</v>
      </c>
      <c r="L125" s="791"/>
      <c r="M125" s="791"/>
      <c r="N125" s="791"/>
      <c r="O125" s="791"/>
      <c r="P125" s="791"/>
      <c r="Q125" s="791"/>
    </row>
    <row r="126" spans="1:17" ht="18" customHeight="1">
      <c r="A126" s="84" t="s">
        <v>322</v>
      </c>
      <c r="B126" s="188">
        <v>0</v>
      </c>
      <c r="C126" s="188">
        <v>1</v>
      </c>
      <c r="D126" s="187">
        <f t="shared" si="12"/>
        <v>1</v>
      </c>
      <c r="E126" s="188">
        <v>19</v>
      </c>
      <c r="F126" s="188">
        <v>6</v>
      </c>
      <c r="G126" s="187">
        <f t="shared" si="13"/>
        <v>25</v>
      </c>
      <c r="H126" s="188">
        <f t="shared" si="14"/>
        <v>141</v>
      </c>
      <c r="I126" s="188">
        <f t="shared" si="15"/>
        <v>47</v>
      </c>
      <c r="J126" s="187">
        <f t="shared" si="16"/>
        <v>188</v>
      </c>
      <c r="K126" s="791" t="s">
        <v>81</v>
      </c>
      <c r="L126" s="791"/>
      <c r="M126" s="791"/>
      <c r="N126" s="791"/>
      <c r="O126" s="791"/>
      <c r="P126" s="791"/>
      <c r="Q126" s="791"/>
    </row>
    <row r="127" spans="1:17" ht="18" customHeight="1">
      <c r="A127" s="84" t="s">
        <v>80</v>
      </c>
      <c r="B127" s="186">
        <v>0</v>
      </c>
      <c r="C127" s="186">
        <v>0</v>
      </c>
      <c r="D127" s="187">
        <f t="shared" si="12"/>
        <v>0</v>
      </c>
      <c r="E127" s="186">
        <v>11</v>
      </c>
      <c r="F127" s="186">
        <v>25</v>
      </c>
      <c r="G127" s="187">
        <f t="shared" si="13"/>
        <v>36</v>
      </c>
      <c r="H127" s="186">
        <f t="shared" si="14"/>
        <v>123</v>
      </c>
      <c r="I127" s="186">
        <f t="shared" si="15"/>
        <v>150</v>
      </c>
      <c r="J127" s="187">
        <f t="shared" si="16"/>
        <v>273</v>
      </c>
      <c r="K127" s="791" t="s">
        <v>79</v>
      </c>
      <c r="L127" s="791"/>
      <c r="M127" s="791"/>
      <c r="N127" s="791"/>
      <c r="O127" s="791"/>
      <c r="P127" s="791"/>
      <c r="Q127" s="791"/>
    </row>
    <row r="128" spans="1:17" ht="18" customHeight="1">
      <c r="A128" s="84" t="s">
        <v>78</v>
      </c>
      <c r="B128" s="457">
        <v>0</v>
      </c>
      <c r="C128" s="457">
        <v>0</v>
      </c>
      <c r="D128" s="189">
        <f t="shared" si="12"/>
        <v>0</v>
      </c>
      <c r="E128" s="457">
        <v>15</v>
      </c>
      <c r="F128" s="457">
        <v>7</v>
      </c>
      <c r="G128" s="189">
        <f t="shared" si="13"/>
        <v>22</v>
      </c>
      <c r="H128" s="190">
        <f t="shared" si="14"/>
        <v>41</v>
      </c>
      <c r="I128" s="190">
        <f t="shared" si="15"/>
        <v>58</v>
      </c>
      <c r="J128" s="191">
        <f t="shared" si="16"/>
        <v>99</v>
      </c>
      <c r="K128" s="791" t="s">
        <v>77</v>
      </c>
      <c r="L128" s="791"/>
      <c r="M128" s="791"/>
      <c r="N128" s="791"/>
      <c r="O128" s="791"/>
      <c r="P128" s="791"/>
      <c r="Q128" s="791"/>
    </row>
    <row r="129" spans="1:17" ht="18" customHeight="1">
      <c r="A129" s="84" t="s">
        <v>303</v>
      </c>
      <c r="B129" s="186">
        <v>0</v>
      </c>
      <c r="C129" s="186">
        <v>0</v>
      </c>
      <c r="D129" s="187">
        <f t="shared" si="12"/>
        <v>0</v>
      </c>
      <c r="E129" s="186">
        <v>281</v>
      </c>
      <c r="F129" s="186">
        <v>69</v>
      </c>
      <c r="G129" s="187">
        <f t="shared" si="13"/>
        <v>350</v>
      </c>
      <c r="H129" s="186">
        <f t="shared" si="14"/>
        <v>3235</v>
      </c>
      <c r="I129" s="186">
        <f t="shared" si="15"/>
        <v>496</v>
      </c>
      <c r="J129" s="187">
        <f t="shared" si="16"/>
        <v>3731</v>
      </c>
      <c r="K129" s="791" t="s">
        <v>75</v>
      </c>
      <c r="L129" s="791"/>
      <c r="M129" s="791"/>
      <c r="N129" s="791"/>
      <c r="O129" s="791"/>
      <c r="P129" s="791"/>
      <c r="Q129" s="791"/>
    </row>
    <row r="130" spans="1:17" ht="18" customHeight="1">
      <c r="A130" s="97" t="s">
        <v>321</v>
      </c>
      <c r="B130" s="192">
        <f>SUM(B94:B129)</f>
        <v>10</v>
      </c>
      <c r="C130" s="192">
        <f>SUM(C94:C129)</f>
        <v>92</v>
      </c>
      <c r="D130" s="192">
        <f>SUM(D94:D129)</f>
        <v>102</v>
      </c>
      <c r="E130" s="192">
        <f>SUM(E94:E129)</f>
        <v>2079</v>
      </c>
      <c r="F130" s="192">
        <f>SUM(F94:F129)</f>
        <v>1404</v>
      </c>
      <c r="G130" s="192">
        <f t="shared" si="13"/>
        <v>3483</v>
      </c>
      <c r="H130" s="192">
        <f>SUM(H94:H129)</f>
        <v>13386</v>
      </c>
      <c r="I130" s="192">
        <f>SUM(I94:I129)</f>
        <v>8655</v>
      </c>
      <c r="J130" s="192">
        <f>SUM(J94:J129)</f>
        <v>22041</v>
      </c>
      <c r="K130" s="794" t="s">
        <v>8</v>
      </c>
      <c r="L130" s="795"/>
      <c r="M130" s="795"/>
      <c r="N130" s="795"/>
      <c r="O130" s="795"/>
      <c r="P130" s="795"/>
      <c r="Q130" s="795"/>
    </row>
  </sheetData>
  <mergeCells count="79">
    <mergeCell ref="H48:J48"/>
    <mergeCell ref="K48:M48"/>
    <mergeCell ref="N48:P48"/>
    <mergeCell ref="A1:Q1"/>
    <mergeCell ref="A2:Q2"/>
    <mergeCell ref="A3:M3"/>
    <mergeCell ref="N3:Q3"/>
    <mergeCell ref="A4:A7"/>
    <mergeCell ref="B4:D4"/>
    <mergeCell ref="E4:G4"/>
    <mergeCell ref="H4:J4"/>
    <mergeCell ref="K4:M4"/>
    <mergeCell ref="N4:P4"/>
    <mergeCell ref="Q4:Q7"/>
    <mergeCell ref="B5:D5"/>
    <mergeCell ref="E5:G5"/>
    <mergeCell ref="H5:J5"/>
    <mergeCell ref="K5:M5"/>
    <mergeCell ref="N5:P5"/>
    <mergeCell ref="H90:J90"/>
    <mergeCell ref="B91:D91"/>
    <mergeCell ref="E91:G91"/>
    <mergeCell ref="H91:J91"/>
    <mergeCell ref="A45:Q45"/>
    <mergeCell ref="A46:M46"/>
    <mergeCell ref="N46:Q46"/>
    <mergeCell ref="A47:A50"/>
    <mergeCell ref="B47:D47"/>
    <mergeCell ref="E47:G47"/>
    <mergeCell ref="H47:J47"/>
    <mergeCell ref="K47:M47"/>
    <mergeCell ref="N47:P47"/>
    <mergeCell ref="Q47:Q50"/>
    <mergeCell ref="B48:D48"/>
    <mergeCell ref="E48:G48"/>
    <mergeCell ref="M88:Q88"/>
    <mergeCell ref="K121:Q121"/>
    <mergeCell ref="K104:Q104"/>
    <mergeCell ref="K111:Q111"/>
    <mergeCell ref="K112:Q112"/>
    <mergeCell ref="K113:Q113"/>
    <mergeCell ref="K114:Q114"/>
    <mergeCell ref="K115:Q115"/>
    <mergeCell ref="K110:Q110"/>
    <mergeCell ref="A89:M89"/>
    <mergeCell ref="N89:Q89"/>
    <mergeCell ref="K99:Q99"/>
    <mergeCell ref="K100:Q100"/>
    <mergeCell ref="A90:A93"/>
    <mergeCell ref="B90:D90"/>
    <mergeCell ref="E90:G90"/>
    <mergeCell ref="K101:Q101"/>
    <mergeCell ref="K102:Q102"/>
    <mergeCell ref="K103:Q103"/>
    <mergeCell ref="K127:Q127"/>
    <mergeCell ref="K128:Q128"/>
    <mergeCell ref="K123:Q123"/>
    <mergeCell ref="K124:Q124"/>
    <mergeCell ref="K125:Q125"/>
    <mergeCell ref="K129:Q129"/>
    <mergeCell ref="K130:Q130"/>
    <mergeCell ref="K105:Q105"/>
    <mergeCell ref="K106:Q106"/>
    <mergeCell ref="K107:Q107"/>
    <mergeCell ref="K108:Q108"/>
    <mergeCell ref="K109:Q109"/>
    <mergeCell ref="K126:Q126"/>
    <mergeCell ref="K116:Q116"/>
    <mergeCell ref="K117:Q117"/>
    <mergeCell ref="K118:Q118"/>
    <mergeCell ref="K119:Q119"/>
    <mergeCell ref="K120:Q120"/>
    <mergeCell ref="K122:Q122"/>
    <mergeCell ref="K98:Q98"/>
    <mergeCell ref="K90:Q93"/>
    <mergeCell ref="K94:Q94"/>
    <mergeCell ref="K95:Q95"/>
    <mergeCell ref="K96:Q96"/>
    <mergeCell ref="K97:Q97"/>
  </mergeCells>
  <printOptions horizontalCentered="1" verticalCentered="1"/>
  <pageMargins left="0.59055118110236227" right="0.59055118110236227" top="0.39370078740157483" bottom="0.39370078740157483" header="0.51181102362204722" footer="0.51181102362204722"/>
  <pageSetup paperSize="9" scale="45" orientation="landscape" r:id="rId1"/>
  <headerFooter alignWithMargins="0"/>
  <rowBreaks count="2" manualBreakCount="2">
    <brk id="45" max="16" man="1"/>
    <brk id="88" max="1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S78"/>
  <sheetViews>
    <sheetView showGridLines="0" rightToLeft="1" topLeftCell="A19" zoomScaleNormal="100" zoomScaleSheetLayoutView="80" workbookViewId="0">
      <selection activeCell="C4" sqref="C4:D4"/>
    </sheetView>
  </sheetViews>
  <sheetFormatPr defaultColWidth="7.7109375" defaultRowHeight="12.75"/>
  <cols>
    <col min="1" max="1" width="21.7109375" style="208" customWidth="1"/>
    <col min="2" max="2" width="13.7109375" style="37" customWidth="1"/>
    <col min="3" max="7" width="11.7109375" style="37" customWidth="1"/>
    <col min="8" max="8" width="13.7109375" style="37" customWidth="1"/>
    <col min="9" max="9" width="21.7109375" style="208" customWidth="1"/>
    <col min="10" max="10" width="19.28515625" style="37" customWidth="1"/>
    <col min="11" max="11" width="10" style="37" customWidth="1"/>
    <col min="12" max="258" width="7.7109375" style="37"/>
    <col min="259" max="259" width="12.85546875" style="37" customWidth="1"/>
    <col min="260" max="260" width="11.42578125" style="37" customWidth="1"/>
    <col min="261" max="262" width="7.42578125" style="37" customWidth="1"/>
    <col min="263" max="263" width="7.28515625" style="37" customWidth="1"/>
    <col min="264" max="265" width="7.7109375" style="37" customWidth="1"/>
    <col min="266" max="266" width="19.28515625" style="37" customWidth="1"/>
    <col min="267" max="267" width="10" style="37" customWidth="1"/>
    <col min="268" max="514" width="7.7109375" style="37"/>
    <col min="515" max="515" width="12.85546875" style="37" customWidth="1"/>
    <col min="516" max="516" width="11.42578125" style="37" customWidth="1"/>
    <col min="517" max="518" width="7.42578125" style="37" customWidth="1"/>
    <col min="519" max="519" width="7.28515625" style="37" customWidth="1"/>
    <col min="520" max="521" width="7.7109375" style="37" customWidth="1"/>
    <col min="522" max="522" width="19.28515625" style="37" customWidth="1"/>
    <col min="523" max="523" width="10" style="37" customWidth="1"/>
    <col min="524" max="770" width="7.7109375" style="37"/>
    <col min="771" max="771" width="12.85546875" style="37" customWidth="1"/>
    <col min="772" max="772" width="11.42578125" style="37" customWidth="1"/>
    <col min="773" max="774" width="7.42578125" style="37" customWidth="1"/>
    <col min="775" max="775" width="7.28515625" style="37" customWidth="1"/>
    <col min="776" max="777" width="7.7109375" style="37" customWidth="1"/>
    <col min="778" max="778" width="19.28515625" style="37" customWidth="1"/>
    <col min="779" max="779" width="10" style="37" customWidth="1"/>
    <col min="780" max="1026" width="7.7109375" style="37"/>
    <col min="1027" max="1027" width="12.85546875" style="37" customWidth="1"/>
    <col min="1028" max="1028" width="11.42578125" style="37" customWidth="1"/>
    <col min="1029" max="1030" width="7.42578125" style="37" customWidth="1"/>
    <col min="1031" max="1031" width="7.28515625" style="37" customWidth="1"/>
    <col min="1032" max="1033" width="7.7109375" style="37" customWidth="1"/>
    <col min="1034" max="1034" width="19.28515625" style="37" customWidth="1"/>
    <col min="1035" max="1035" width="10" style="37" customWidth="1"/>
    <col min="1036" max="1282" width="7.7109375" style="37"/>
    <col min="1283" max="1283" width="12.85546875" style="37" customWidth="1"/>
    <col min="1284" max="1284" width="11.42578125" style="37" customWidth="1"/>
    <col min="1285" max="1286" width="7.42578125" style="37" customWidth="1"/>
    <col min="1287" max="1287" width="7.28515625" style="37" customWidth="1"/>
    <col min="1288" max="1289" width="7.7109375" style="37" customWidth="1"/>
    <col min="1290" max="1290" width="19.28515625" style="37" customWidth="1"/>
    <col min="1291" max="1291" width="10" style="37" customWidth="1"/>
    <col min="1292" max="1538" width="7.7109375" style="37"/>
    <col min="1539" max="1539" width="12.85546875" style="37" customWidth="1"/>
    <col min="1540" max="1540" width="11.42578125" style="37" customWidth="1"/>
    <col min="1541" max="1542" width="7.42578125" style="37" customWidth="1"/>
    <col min="1543" max="1543" width="7.28515625" style="37" customWidth="1"/>
    <col min="1544" max="1545" width="7.7109375" style="37" customWidth="1"/>
    <col min="1546" max="1546" width="19.28515625" style="37" customWidth="1"/>
    <col min="1547" max="1547" width="10" style="37" customWidth="1"/>
    <col min="1548" max="1794" width="7.7109375" style="37"/>
    <col min="1795" max="1795" width="12.85546875" style="37" customWidth="1"/>
    <col min="1796" max="1796" width="11.42578125" style="37" customWidth="1"/>
    <col min="1797" max="1798" width="7.42578125" style="37" customWidth="1"/>
    <col min="1799" max="1799" width="7.28515625" style="37" customWidth="1"/>
    <col min="1800" max="1801" width="7.7109375" style="37" customWidth="1"/>
    <col min="1802" max="1802" width="19.28515625" style="37" customWidth="1"/>
    <col min="1803" max="1803" width="10" style="37" customWidth="1"/>
    <col min="1804" max="2050" width="7.7109375" style="37"/>
    <col min="2051" max="2051" width="12.85546875" style="37" customWidth="1"/>
    <col min="2052" max="2052" width="11.42578125" style="37" customWidth="1"/>
    <col min="2053" max="2054" width="7.42578125" style="37" customWidth="1"/>
    <col min="2055" max="2055" width="7.28515625" style="37" customWidth="1"/>
    <col min="2056" max="2057" width="7.7109375" style="37" customWidth="1"/>
    <col min="2058" max="2058" width="19.28515625" style="37" customWidth="1"/>
    <col min="2059" max="2059" width="10" style="37" customWidth="1"/>
    <col min="2060" max="2306" width="7.7109375" style="37"/>
    <col min="2307" max="2307" width="12.85546875" style="37" customWidth="1"/>
    <col min="2308" max="2308" width="11.42578125" style="37" customWidth="1"/>
    <col min="2309" max="2310" width="7.42578125" style="37" customWidth="1"/>
    <col min="2311" max="2311" width="7.28515625" style="37" customWidth="1"/>
    <col min="2312" max="2313" width="7.7109375" style="37" customWidth="1"/>
    <col min="2314" max="2314" width="19.28515625" style="37" customWidth="1"/>
    <col min="2315" max="2315" width="10" style="37" customWidth="1"/>
    <col min="2316" max="2562" width="7.7109375" style="37"/>
    <col min="2563" max="2563" width="12.85546875" style="37" customWidth="1"/>
    <col min="2564" max="2564" width="11.42578125" style="37" customWidth="1"/>
    <col min="2565" max="2566" width="7.42578125" style="37" customWidth="1"/>
    <col min="2567" max="2567" width="7.28515625" style="37" customWidth="1"/>
    <col min="2568" max="2569" width="7.7109375" style="37" customWidth="1"/>
    <col min="2570" max="2570" width="19.28515625" style="37" customWidth="1"/>
    <col min="2571" max="2571" width="10" style="37" customWidth="1"/>
    <col min="2572" max="2818" width="7.7109375" style="37"/>
    <col min="2819" max="2819" width="12.85546875" style="37" customWidth="1"/>
    <col min="2820" max="2820" width="11.42578125" style="37" customWidth="1"/>
    <col min="2821" max="2822" width="7.42578125" style="37" customWidth="1"/>
    <col min="2823" max="2823" width="7.28515625" style="37" customWidth="1"/>
    <col min="2824" max="2825" width="7.7109375" style="37" customWidth="1"/>
    <col min="2826" max="2826" width="19.28515625" style="37" customWidth="1"/>
    <col min="2827" max="2827" width="10" style="37" customWidth="1"/>
    <col min="2828" max="3074" width="7.7109375" style="37"/>
    <col min="3075" max="3075" width="12.85546875" style="37" customWidth="1"/>
    <col min="3076" max="3076" width="11.42578125" style="37" customWidth="1"/>
    <col min="3077" max="3078" width="7.42578125" style="37" customWidth="1"/>
    <col min="3079" max="3079" width="7.28515625" style="37" customWidth="1"/>
    <col min="3080" max="3081" width="7.7109375" style="37" customWidth="1"/>
    <col min="3082" max="3082" width="19.28515625" style="37" customWidth="1"/>
    <col min="3083" max="3083" width="10" style="37" customWidth="1"/>
    <col min="3084" max="3330" width="7.7109375" style="37"/>
    <col min="3331" max="3331" width="12.85546875" style="37" customWidth="1"/>
    <col min="3332" max="3332" width="11.42578125" style="37" customWidth="1"/>
    <col min="3333" max="3334" width="7.42578125" style="37" customWidth="1"/>
    <col min="3335" max="3335" width="7.28515625" style="37" customWidth="1"/>
    <col min="3336" max="3337" width="7.7109375" style="37" customWidth="1"/>
    <col min="3338" max="3338" width="19.28515625" style="37" customWidth="1"/>
    <col min="3339" max="3339" width="10" style="37" customWidth="1"/>
    <col min="3340" max="3586" width="7.7109375" style="37"/>
    <col min="3587" max="3587" width="12.85546875" style="37" customWidth="1"/>
    <col min="3588" max="3588" width="11.42578125" style="37" customWidth="1"/>
    <col min="3589" max="3590" width="7.42578125" style="37" customWidth="1"/>
    <col min="3591" max="3591" width="7.28515625" style="37" customWidth="1"/>
    <col min="3592" max="3593" width="7.7109375" style="37" customWidth="1"/>
    <col min="3594" max="3594" width="19.28515625" style="37" customWidth="1"/>
    <col min="3595" max="3595" width="10" style="37" customWidth="1"/>
    <col min="3596" max="3842" width="7.7109375" style="37"/>
    <col min="3843" max="3843" width="12.85546875" style="37" customWidth="1"/>
    <col min="3844" max="3844" width="11.42578125" style="37" customWidth="1"/>
    <col min="3845" max="3846" width="7.42578125" style="37" customWidth="1"/>
    <col min="3847" max="3847" width="7.28515625" style="37" customWidth="1"/>
    <col min="3848" max="3849" width="7.7109375" style="37" customWidth="1"/>
    <col min="3850" max="3850" width="19.28515625" style="37" customWidth="1"/>
    <col min="3851" max="3851" width="10" style="37" customWidth="1"/>
    <col min="3852" max="4098" width="7.7109375" style="37"/>
    <col min="4099" max="4099" width="12.85546875" style="37" customWidth="1"/>
    <col min="4100" max="4100" width="11.42578125" style="37" customWidth="1"/>
    <col min="4101" max="4102" width="7.42578125" style="37" customWidth="1"/>
    <col min="4103" max="4103" width="7.28515625" style="37" customWidth="1"/>
    <col min="4104" max="4105" width="7.7109375" style="37" customWidth="1"/>
    <col min="4106" max="4106" width="19.28515625" style="37" customWidth="1"/>
    <col min="4107" max="4107" width="10" style="37" customWidth="1"/>
    <col min="4108" max="4354" width="7.7109375" style="37"/>
    <col min="4355" max="4355" width="12.85546875" style="37" customWidth="1"/>
    <col min="4356" max="4356" width="11.42578125" style="37" customWidth="1"/>
    <col min="4357" max="4358" width="7.42578125" style="37" customWidth="1"/>
    <col min="4359" max="4359" width="7.28515625" style="37" customWidth="1"/>
    <col min="4360" max="4361" width="7.7109375" style="37" customWidth="1"/>
    <col min="4362" max="4362" width="19.28515625" style="37" customWidth="1"/>
    <col min="4363" max="4363" width="10" style="37" customWidth="1"/>
    <col min="4364" max="4610" width="7.7109375" style="37"/>
    <col min="4611" max="4611" width="12.85546875" style="37" customWidth="1"/>
    <col min="4612" max="4612" width="11.42578125" style="37" customWidth="1"/>
    <col min="4613" max="4614" width="7.42578125" style="37" customWidth="1"/>
    <col min="4615" max="4615" width="7.28515625" style="37" customWidth="1"/>
    <col min="4616" max="4617" width="7.7109375" style="37" customWidth="1"/>
    <col min="4618" max="4618" width="19.28515625" style="37" customWidth="1"/>
    <col min="4619" max="4619" width="10" style="37" customWidth="1"/>
    <col min="4620" max="4866" width="7.7109375" style="37"/>
    <col min="4867" max="4867" width="12.85546875" style="37" customWidth="1"/>
    <col min="4868" max="4868" width="11.42578125" style="37" customWidth="1"/>
    <col min="4869" max="4870" width="7.42578125" style="37" customWidth="1"/>
    <col min="4871" max="4871" width="7.28515625" style="37" customWidth="1"/>
    <col min="4872" max="4873" width="7.7109375" style="37" customWidth="1"/>
    <col min="4874" max="4874" width="19.28515625" style="37" customWidth="1"/>
    <col min="4875" max="4875" width="10" style="37" customWidth="1"/>
    <col min="4876" max="5122" width="7.7109375" style="37"/>
    <col min="5123" max="5123" width="12.85546875" style="37" customWidth="1"/>
    <col min="5124" max="5124" width="11.42578125" style="37" customWidth="1"/>
    <col min="5125" max="5126" width="7.42578125" style="37" customWidth="1"/>
    <col min="5127" max="5127" width="7.28515625" style="37" customWidth="1"/>
    <col min="5128" max="5129" width="7.7109375" style="37" customWidth="1"/>
    <col min="5130" max="5130" width="19.28515625" style="37" customWidth="1"/>
    <col min="5131" max="5131" width="10" style="37" customWidth="1"/>
    <col min="5132" max="5378" width="7.7109375" style="37"/>
    <col min="5379" max="5379" width="12.85546875" style="37" customWidth="1"/>
    <col min="5380" max="5380" width="11.42578125" style="37" customWidth="1"/>
    <col min="5381" max="5382" width="7.42578125" style="37" customWidth="1"/>
    <col min="5383" max="5383" width="7.28515625" style="37" customWidth="1"/>
    <col min="5384" max="5385" width="7.7109375" style="37" customWidth="1"/>
    <col min="5386" max="5386" width="19.28515625" style="37" customWidth="1"/>
    <col min="5387" max="5387" width="10" style="37" customWidth="1"/>
    <col min="5388" max="5634" width="7.7109375" style="37"/>
    <col min="5635" max="5635" width="12.85546875" style="37" customWidth="1"/>
    <col min="5636" max="5636" width="11.42578125" style="37" customWidth="1"/>
    <col min="5637" max="5638" width="7.42578125" style="37" customWidth="1"/>
    <col min="5639" max="5639" width="7.28515625" style="37" customWidth="1"/>
    <col min="5640" max="5641" width="7.7109375" style="37" customWidth="1"/>
    <col min="5642" max="5642" width="19.28515625" style="37" customWidth="1"/>
    <col min="5643" max="5643" width="10" style="37" customWidth="1"/>
    <col min="5644" max="5890" width="7.7109375" style="37"/>
    <col min="5891" max="5891" width="12.85546875" style="37" customWidth="1"/>
    <col min="5892" max="5892" width="11.42578125" style="37" customWidth="1"/>
    <col min="5893" max="5894" width="7.42578125" style="37" customWidth="1"/>
    <col min="5895" max="5895" width="7.28515625" style="37" customWidth="1"/>
    <col min="5896" max="5897" width="7.7109375" style="37" customWidth="1"/>
    <col min="5898" max="5898" width="19.28515625" style="37" customWidth="1"/>
    <col min="5899" max="5899" width="10" style="37" customWidth="1"/>
    <col min="5900" max="6146" width="7.7109375" style="37"/>
    <col min="6147" max="6147" width="12.85546875" style="37" customWidth="1"/>
    <col min="6148" max="6148" width="11.42578125" style="37" customWidth="1"/>
    <col min="6149" max="6150" width="7.42578125" style="37" customWidth="1"/>
    <col min="6151" max="6151" width="7.28515625" style="37" customWidth="1"/>
    <col min="6152" max="6153" width="7.7109375" style="37" customWidth="1"/>
    <col min="6154" max="6154" width="19.28515625" style="37" customWidth="1"/>
    <col min="6155" max="6155" width="10" style="37" customWidth="1"/>
    <col min="6156" max="6402" width="7.7109375" style="37"/>
    <col min="6403" max="6403" width="12.85546875" style="37" customWidth="1"/>
    <col min="6404" max="6404" width="11.42578125" style="37" customWidth="1"/>
    <col min="6405" max="6406" width="7.42578125" style="37" customWidth="1"/>
    <col min="6407" max="6407" width="7.28515625" style="37" customWidth="1"/>
    <col min="6408" max="6409" width="7.7109375" style="37" customWidth="1"/>
    <col min="6410" max="6410" width="19.28515625" style="37" customWidth="1"/>
    <col min="6411" max="6411" width="10" style="37" customWidth="1"/>
    <col min="6412" max="6658" width="7.7109375" style="37"/>
    <col min="6659" max="6659" width="12.85546875" style="37" customWidth="1"/>
    <col min="6660" max="6660" width="11.42578125" style="37" customWidth="1"/>
    <col min="6661" max="6662" width="7.42578125" style="37" customWidth="1"/>
    <col min="6663" max="6663" width="7.28515625" style="37" customWidth="1"/>
    <col min="6664" max="6665" width="7.7109375" style="37" customWidth="1"/>
    <col min="6666" max="6666" width="19.28515625" style="37" customWidth="1"/>
    <col min="6667" max="6667" width="10" style="37" customWidth="1"/>
    <col min="6668" max="6914" width="7.7109375" style="37"/>
    <col min="6915" max="6915" width="12.85546875" style="37" customWidth="1"/>
    <col min="6916" max="6916" width="11.42578125" style="37" customWidth="1"/>
    <col min="6917" max="6918" width="7.42578125" style="37" customWidth="1"/>
    <col min="6919" max="6919" width="7.28515625" style="37" customWidth="1"/>
    <col min="6920" max="6921" width="7.7109375" style="37" customWidth="1"/>
    <col min="6922" max="6922" width="19.28515625" style="37" customWidth="1"/>
    <col min="6923" max="6923" width="10" style="37" customWidth="1"/>
    <col min="6924" max="7170" width="7.7109375" style="37"/>
    <col min="7171" max="7171" width="12.85546875" style="37" customWidth="1"/>
    <col min="7172" max="7172" width="11.42578125" style="37" customWidth="1"/>
    <col min="7173" max="7174" width="7.42578125" style="37" customWidth="1"/>
    <col min="7175" max="7175" width="7.28515625" style="37" customWidth="1"/>
    <col min="7176" max="7177" width="7.7109375" style="37" customWidth="1"/>
    <col min="7178" max="7178" width="19.28515625" style="37" customWidth="1"/>
    <col min="7179" max="7179" width="10" style="37" customWidth="1"/>
    <col min="7180" max="7426" width="7.7109375" style="37"/>
    <col min="7427" max="7427" width="12.85546875" style="37" customWidth="1"/>
    <col min="7428" max="7428" width="11.42578125" style="37" customWidth="1"/>
    <col min="7429" max="7430" width="7.42578125" style="37" customWidth="1"/>
    <col min="7431" max="7431" width="7.28515625" style="37" customWidth="1"/>
    <col min="7432" max="7433" width="7.7109375" style="37" customWidth="1"/>
    <col min="7434" max="7434" width="19.28515625" style="37" customWidth="1"/>
    <col min="7435" max="7435" width="10" style="37" customWidth="1"/>
    <col min="7436" max="7682" width="7.7109375" style="37"/>
    <col min="7683" max="7683" width="12.85546875" style="37" customWidth="1"/>
    <col min="7684" max="7684" width="11.42578125" style="37" customWidth="1"/>
    <col min="7685" max="7686" width="7.42578125" style="37" customWidth="1"/>
    <col min="7687" max="7687" width="7.28515625" style="37" customWidth="1"/>
    <col min="7688" max="7689" width="7.7109375" style="37" customWidth="1"/>
    <col min="7690" max="7690" width="19.28515625" style="37" customWidth="1"/>
    <col min="7691" max="7691" width="10" style="37" customWidth="1"/>
    <col min="7692" max="7938" width="7.7109375" style="37"/>
    <col min="7939" max="7939" width="12.85546875" style="37" customWidth="1"/>
    <col min="7940" max="7940" width="11.42578125" style="37" customWidth="1"/>
    <col min="7941" max="7942" width="7.42578125" style="37" customWidth="1"/>
    <col min="7943" max="7943" width="7.28515625" style="37" customWidth="1"/>
    <col min="7944" max="7945" width="7.7109375" style="37" customWidth="1"/>
    <col min="7946" max="7946" width="19.28515625" style="37" customWidth="1"/>
    <col min="7947" max="7947" width="10" style="37" customWidth="1"/>
    <col min="7948" max="8194" width="7.7109375" style="37"/>
    <col min="8195" max="8195" width="12.85546875" style="37" customWidth="1"/>
    <col min="8196" max="8196" width="11.42578125" style="37" customWidth="1"/>
    <col min="8197" max="8198" width="7.42578125" style="37" customWidth="1"/>
    <col min="8199" max="8199" width="7.28515625" style="37" customWidth="1"/>
    <col min="8200" max="8201" width="7.7109375" style="37" customWidth="1"/>
    <col min="8202" max="8202" width="19.28515625" style="37" customWidth="1"/>
    <col min="8203" max="8203" width="10" style="37" customWidth="1"/>
    <col min="8204" max="8450" width="7.7109375" style="37"/>
    <col min="8451" max="8451" width="12.85546875" style="37" customWidth="1"/>
    <col min="8452" max="8452" width="11.42578125" style="37" customWidth="1"/>
    <col min="8453" max="8454" width="7.42578125" style="37" customWidth="1"/>
    <col min="8455" max="8455" width="7.28515625" style="37" customWidth="1"/>
    <col min="8456" max="8457" width="7.7109375" style="37" customWidth="1"/>
    <col min="8458" max="8458" width="19.28515625" style="37" customWidth="1"/>
    <col min="8459" max="8459" width="10" style="37" customWidth="1"/>
    <col min="8460" max="8706" width="7.7109375" style="37"/>
    <col min="8707" max="8707" width="12.85546875" style="37" customWidth="1"/>
    <col min="8708" max="8708" width="11.42578125" style="37" customWidth="1"/>
    <col min="8709" max="8710" width="7.42578125" style="37" customWidth="1"/>
    <col min="8711" max="8711" width="7.28515625" style="37" customWidth="1"/>
    <col min="8712" max="8713" width="7.7109375" style="37" customWidth="1"/>
    <col min="8714" max="8714" width="19.28515625" style="37" customWidth="1"/>
    <col min="8715" max="8715" width="10" style="37" customWidth="1"/>
    <col min="8716" max="8962" width="7.7109375" style="37"/>
    <col min="8963" max="8963" width="12.85546875" style="37" customWidth="1"/>
    <col min="8964" max="8964" width="11.42578125" style="37" customWidth="1"/>
    <col min="8965" max="8966" width="7.42578125" style="37" customWidth="1"/>
    <col min="8967" max="8967" width="7.28515625" style="37" customWidth="1"/>
    <col min="8968" max="8969" width="7.7109375" style="37" customWidth="1"/>
    <col min="8970" max="8970" width="19.28515625" style="37" customWidth="1"/>
    <col min="8971" max="8971" width="10" style="37" customWidth="1"/>
    <col min="8972" max="9218" width="7.7109375" style="37"/>
    <col min="9219" max="9219" width="12.85546875" style="37" customWidth="1"/>
    <col min="9220" max="9220" width="11.42578125" style="37" customWidth="1"/>
    <col min="9221" max="9222" width="7.42578125" style="37" customWidth="1"/>
    <col min="9223" max="9223" width="7.28515625" style="37" customWidth="1"/>
    <col min="9224" max="9225" width="7.7109375" style="37" customWidth="1"/>
    <col min="9226" max="9226" width="19.28515625" style="37" customWidth="1"/>
    <col min="9227" max="9227" width="10" style="37" customWidth="1"/>
    <col min="9228" max="9474" width="7.7109375" style="37"/>
    <col min="9475" max="9475" width="12.85546875" style="37" customWidth="1"/>
    <col min="9476" max="9476" width="11.42578125" style="37" customWidth="1"/>
    <col min="9477" max="9478" width="7.42578125" style="37" customWidth="1"/>
    <col min="9479" max="9479" width="7.28515625" style="37" customWidth="1"/>
    <col min="9480" max="9481" width="7.7109375" style="37" customWidth="1"/>
    <col min="9482" max="9482" width="19.28515625" style="37" customWidth="1"/>
    <col min="9483" max="9483" width="10" style="37" customWidth="1"/>
    <col min="9484" max="9730" width="7.7109375" style="37"/>
    <col min="9731" max="9731" width="12.85546875" style="37" customWidth="1"/>
    <col min="9732" max="9732" width="11.42578125" style="37" customWidth="1"/>
    <col min="9733" max="9734" width="7.42578125" style="37" customWidth="1"/>
    <col min="9735" max="9735" width="7.28515625" style="37" customWidth="1"/>
    <col min="9736" max="9737" width="7.7109375" style="37" customWidth="1"/>
    <col min="9738" max="9738" width="19.28515625" style="37" customWidth="1"/>
    <col min="9739" max="9739" width="10" style="37" customWidth="1"/>
    <col min="9740" max="9986" width="7.7109375" style="37"/>
    <col min="9987" max="9987" width="12.85546875" style="37" customWidth="1"/>
    <col min="9988" max="9988" width="11.42578125" style="37" customWidth="1"/>
    <col min="9989" max="9990" width="7.42578125" style="37" customWidth="1"/>
    <col min="9991" max="9991" width="7.28515625" style="37" customWidth="1"/>
    <col min="9992" max="9993" width="7.7109375" style="37" customWidth="1"/>
    <col min="9994" max="9994" width="19.28515625" style="37" customWidth="1"/>
    <col min="9995" max="9995" width="10" style="37" customWidth="1"/>
    <col min="9996" max="10242" width="7.7109375" style="37"/>
    <col min="10243" max="10243" width="12.85546875" style="37" customWidth="1"/>
    <col min="10244" max="10244" width="11.42578125" style="37" customWidth="1"/>
    <col min="10245" max="10246" width="7.42578125" style="37" customWidth="1"/>
    <col min="10247" max="10247" width="7.28515625" style="37" customWidth="1"/>
    <col min="10248" max="10249" width="7.7109375" style="37" customWidth="1"/>
    <col min="10250" max="10250" width="19.28515625" style="37" customWidth="1"/>
    <col min="10251" max="10251" width="10" style="37" customWidth="1"/>
    <col min="10252" max="10498" width="7.7109375" style="37"/>
    <col min="10499" max="10499" width="12.85546875" style="37" customWidth="1"/>
    <col min="10500" max="10500" width="11.42578125" style="37" customWidth="1"/>
    <col min="10501" max="10502" width="7.42578125" style="37" customWidth="1"/>
    <col min="10503" max="10503" width="7.28515625" style="37" customWidth="1"/>
    <col min="10504" max="10505" width="7.7109375" style="37" customWidth="1"/>
    <col min="10506" max="10506" width="19.28515625" style="37" customWidth="1"/>
    <col min="10507" max="10507" width="10" style="37" customWidth="1"/>
    <col min="10508" max="10754" width="7.7109375" style="37"/>
    <col min="10755" max="10755" width="12.85546875" style="37" customWidth="1"/>
    <col min="10756" max="10756" width="11.42578125" style="37" customWidth="1"/>
    <col min="10757" max="10758" width="7.42578125" style="37" customWidth="1"/>
    <col min="10759" max="10759" width="7.28515625" style="37" customWidth="1"/>
    <col min="10760" max="10761" width="7.7109375" style="37" customWidth="1"/>
    <col min="10762" max="10762" width="19.28515625" style="37" customWidth="1"/>
    <col min="10763" max="10763" width="10" style="37" customWidth="1"/>
    <col min="10764" max="11010" width="7.7109375" style="37"/>
    <col min="11011" max="11011" width="12.85546875" style="37" customWidth="1"/>
    <col min="11012" max="11012" width="11.42578125" style="37" customWidth="1"/>
    <col min="11013" max="11014" width="7.42578125" style="37" customWidth="1"/>
    <col min="11015" max="11015" width="7.28515625" style="37" customWidth="1"/>
    <col min="11016" max="11017" width="7.7109375" style="37" customWidth="1"/>
    <col min="11018" max="11018" width="19.28515625" style="37" customWidth="1"/>
    <col min="11019" max="11019" width="10" style="37" customWidth="1"/>
    <col min="11020" max="11266" width="7.7109375" style="37"/>
    <col min="11267" max="11267" width="12.85546875" style="37" customWidth="1"/>
    <col min="11268" max="11268" width="11.42578125" style="37" customWidth="1"/>
    <col min="11269" max="11270" width="7.42578125" style="37" customWidth="1"/>
    <col min="11271" max="11271" width="7.28515625" style="37" customWidth="1"/>
    <col min="11272" max="11273" width="7.7109375" style="37" customWidth="1"/>
    <col min="11274" max="11274" width="19.28515625" style="37" customWidth="1"/>
    <col min="11275" max="11275" width="10" style="37" customWidth="1"/>
    <col min="11276" max="11522" width="7.7109375" style="37"/>
    <col min="11523" max="11523" width="12.85546875" style="37" customWidth="1"/>
    <col min="11524" max="11524" width="11.42578125" style="37" customWidth="1"/>
    <col min="11525" max="11526" width="7.42578125" style="37" customWidth="1"/>
    <col min="11527" max="11527" width="7.28515625" style="37" customWidth="1"/>
    <col min="11528" max="11529" width="7.7109375" style="37" customWidth="1"/>
    <col min="11530" max="11530" width="19.28515625" style="37" customWidth="1"/>
    <col min="11531" max="11531" width="10" style="37" customWidth="1"/>
    <col min="11532" max="11778" width="7.7109375" style="37"/>
    <col min="11779" max="11779" width="12.85546875" style="37" customWidth="1"/>
    <col min="11780" max="11780" width="11.42578125" style="37" customWidth="1"/>
    <col min="11781" max="11782" width="7.42578125" style="37" customWidth="1"/>
    <col min="11783" max="11783" width="7.28515625" style="37" customWidth="1"/>
    <col min="11784" max="11785" width="7.7109375" style="37" customWidth="1"/>
    <col min="11786" max="11786" width="19.28515625" style="37" customWidth="1"/>
    <col min="11787" max="11787" width="10" style="37" customWidth="1"/>
    <col min="11788" max="12034" width="7.7109375" style="37"/>
    <col min="12035" max="12035" width="12.85546875" style="37" customWidth="1"/>
    <col min="12036" max="12036" width="11.42578125" style="37" customWidth="1"/>
    <col min="12037" max="12038" width="7.42578125" style="37" customWidth="1"/>
    <col min="12039" max="12039" width="7.28515625" style="37" customWidth="1"/>
    <col min="12040" max="12041" width="7.7109375" style="37" customWidth="1"/>
    <col min="12042" max="12042" width="19.28515625" style="37" customWidth="1"/>
    <col min="12043" max="12043" width="10" style="37" customWidth="1"/>
    <col min="12044" max="12290" width="7.7109375" style="37"/>
    <col min="12291" max="12291" width="12.85546875" style="37" customWidth="1"/>
    <col min="12292" max="12292" width="11.42578125" style="37" customWidth="1"/>
    <col min="12293" max="12294" width="7.42578125" style="37" customWidth="1"/>
    <col min="12295" max="12295" width="7.28515625" style="37" customWidth="1"/>
    <col min="12296" max="12297" width="7.7109375" style="37" customWidth="1"/>
    <col min="12298" max="12298" width="19.28515625" style="37" customWidth="1"/>
    <col min="12299" max="12299" width="10" style="37" customWidth="1"/>
    <col min="12300" max="12546" width="7.7109375" style="37"/>
    <col min="12547" max="12547" width="12.85546875" style="37" customWidth="1"/>
    <col min="12548" max="12548" width="11.42578125" style="37" customWidth="1"/>
    <col min="12549" max="12550" width="7.42578125" style="37" customWidth="1"/>
    <col min="12551" max="12551" width="7.28515625" style="37" customWidth="1"/>
    <col min="12552" max="12553" width="7.7109375" style="37" customWidth="1"/>
    <col min="12554" max="12554" width="19.28515625" style="37" customWidth="1"/>
    <col min="12555" max="12555" width="10" style="37" customWidth="1"/>
    <col min="12556" max="12802" width="7.7109375" style="37"/>
    <col min="12803" max="12803" width="12.85546875" style="37" customWidth="1"/>
    <col min="12804" max="12804" width="11.42578125" style="37" customWidth="1"/>
    <col min="12805" max="12806" width="7.42578125" style="37" customWidth="1"/>
    <col min="12807" max="12807" width="7.28515625" style="37" customWidth="1"/>
    <col min="12808" max="12809" width="7.7109375" style="37" customWidth="1"/>
    <col min="12810" max="12810" width="19.28515625" style="37" customWidth="1"/>
    <col min="12811" max="12811" width="10" style="37" customWidth="1"/>
    <col min="12812" max="13058" width="7.7109375" style="37"/>
    <col min="13059" max="13059" width="12.85546875" style="37" customWidth="1"/>
    <col min="13060" max="13060" width="11.42578125" style="37" customWidth="1"/>
    <col min="13061" max="13062" width="7.42578125" style="37" customWidth="1"/>
    <col min="13063" max="13063" width="7.28515625" style="37" customWidth="1"/>
    <col min="13064" max="13065" width="7.7109375" style="37" customWidth="1"/>
    <col min="13066" max="13066" width="19.28515625" style="37" customWidth="1"/>
    <col min="13067" max="13067" width="10" style="37" customWidth="1"/>
    <col min="13068" max="13314" width="7.7109375" style="37"/>
    <col min="13315" max="13315" width="12.85546875" style="37" customWidth="1"/>
    <col min="13316" max="13316" width="11.42578125" style="37" customWidth="1"/>
    <col min="13317" max="13318" width="7.42578125" style="37" customWidth="1"/>
    <col min="13319" max="13319" width="7.28515625" style="37" customWidth="1"/>
    <col min="13320" max="13321" width="7.7109375" style="37" customWidth="1"/>
    <col min="13322" max="13322" width="19.28515625" style="37" customWidth="1"/>
    <col min="13323" max="13323" width="10" style="37" customWidth="1"/>
    <col min="13324" max="13570" width="7.7109375" style="37"/>
    <col min="13571" max="13571" width="12.85546875" style="37" customWidth="1"/>
    <col min="13572" max="13572" width="11.42578125" style="37" customWidth="1"/>
    <col min="13573" max="13574" width="7.42578125" style="37" customWidth="1"/>
    <col min="13575" max="13575" width="7.28515625" style="37" customWidth="1"/>
    <col min="13576" max="13577" width="7.7109375" style="37" customWidth="1"/>
    <col min="13578" max="13578" width="19.28515625" style="37" customWidth="1"/>
    <col min="13579" max="13579" width="10" style="37" customWidth="1"/>
    <col min="13580" max="13826" width="7.7109375" style="37"/>
    <col min="13827" max="13827" width="12.85546875" style="37" customWidth="1"/>
    <col min="13828" max="13828" width="11.42578125" style="37" customWidth="1"/>
    <col min="13829" max="13830" width="7.42578125" style="37" customWidth="1"/>
    <col min="13831" max="13831" width="7.28515625" style="37" customWidth="1"/>
    <col min="13832" max="13833" width="7.7109375" style="37" customWidth="1"/>
    <col min="13834" max="13834" width="19.28515625" style="37" customWidth="1"/>
    <col min="13835" max="13835" width="10" style="37" customWidth="1"/>
    <col min="13836" max="14082" width="7.7109375" style="37"/>
    <col min="14083" max="14083" width="12.85546875" style="37" customWidth="1"/>
    <col min="14084" max="14084" width="11.42578125" style="37" customWidth="1"/>
    <col min="14085" max="14086" width="7.42578125" style="37" customWidth="1"/>
    <col min="14087" max="14087" width="7.28515625" style="37" customWidth="1"/>
    <col min="14088" max="14089" width="7.7109375" style="37" customWidth="1"/>
    <col min="14090" max="14090" width="19.28515625" style="37" customWidth="1"/>
    <col min="14091" max="14091" width="10" style="37" customWidth="1"/>
    <col min="14092" max="14338" width="7.7109375" style="37"/>
    <col min="14339" max="14339" width="12.85546875" style="37" customWidth="1"/>
    <col min="14340" max="14340" width="11.42578125" style="37" customWidth="1"/>
    <col min="14341" max="14342" width="7.42578125" style="37" customWidth="1"/>
    <col min="14343" max="14343" width="7.28515625" style="37" customWidth="1"/>
    <col min="14344" max="14345" width="7.7109375" style="37" customWidth="1"/>
    <col min="14346" max="14346" width="19.28515625" style="37" customWidth="1"/>
    <col min="14347" max="14347" width="10" style="37" customWidth="1"/>
    <col min="14348" max="14594" width="7.7109375" style="37"/>
    <col min="14595" max="14595" width="12.85546875" style="37" customWidth="1"/>
    <col min="14596" max="14596" width="11.42578125" style="37" customWidth="1"/>
    <col min="14597" max="14598" width="7.42578125" style="37" customWidth="1"/>
    <col min="14599" max="14599" width="7.28515625" style="37" customWidth="1"/>
    <col min="14600" max="14601" width="7.7109375" style="37" customWidth="1"/>
    <col min="14602" max="14602" width="19.28515625" style="37" customWidth="1"/>
    <col min="14603" max="14603" width="10" style="37" customWidth="1"/>
    <col min="14604" max="14850" width="7.7109375" style="37"/>
    <col min="14851" max="14851" width="12.85546875" style="37" customWidth="1"/>
    <col min="14852" max="14852" width="11.42578125" style="37" customWidth="1"/>
    <col min="14853" max="14854" width="7.42578125" style="37" customWidth="1"/>
    <col min="14855" max="14855" width="7.28515625" style="37" customWidth="1"/>
    <col min="14856" max="14857" width="7.7109375" style="37" customWidth="1"/>
    <col min="14858" max="14858" width="19.28515625" style="37" customWidth="1"/>
    <col min="14859" max="14859" width="10" style="37" customWidth="1"/>
    <col min="14860" max="15106" width="7.7109375" style="37"/>
    <col min="15107" max="15107" width="12.85546875" style="37" customWidth="1"/>
    <col min="15108" max="15108" width="11.42578125" style="37" customWidth="1"/>
    <col min="15109" max="15110" width="7.42578125" style="37" customWidth="1"/>
    <col min="15111" max="15111" width="7.28515625" style="37" customWidth="1"/>
    <col min="15112" max="15113" width="7.7109375" style="37" customWidth="1"/>
    <col min="15114" max="15114" width="19.28515625" style="37" customWidth="1"/>
    <col min="15115" max="15115" width="10" style="37" customWidth="1"/>
    <col min="15116" max="15362" width="7.7109375" style="37"/>
    <col min="15363" max="15363" width="12.85546875" style="37" customWidth="1"/>
    <col min="15364" max="15364" width="11.42578125" style="37" customWidth="1"/>
    <col min="15365" max="15366" width="7.42578125" style="37" customWidth="1"/>
    <col min="15367" max="15367" width="7.28515625" style="37" customWidth="1"/>
    <col min="15368" max="15369" width="7.7109375" style="37" customWidth="1"/>
    <col min="15370" max="15370" width="19.28515625" style="37" customWidth="1"/>
    <col min="15371" max="15371" width="10" style="37" customWidth="1"/>
    <col min="15372" max="15618" width="7.7109375" style="37"/>
    <col min="15619" max="15619" width="12.85546875" style="37" customWidth="1"/>
    <col min="15620" max="15620" width="11.42578125" style="37" customWidth="1"/>
    <col min="15621" max="15622" width="7.42578125" style="37" customWidth="1"/>
    <col min="15623" max="15623" width="7.28515625" style="37" customWidth="1"/>
    <col min="15624" max="15625" width="7.7109375" style="37" customWidth="1"/>
    <col min="15626" max="15626" width="19.28515625" style="37" customWidth="1"/>
    <col min="15627" max="15627" width="10" style="37" customWidth="1"/>
    <col min="15628" max="15874" width="7.7109375" style="37"/>
    <col min="15875" max="15875" width="12.85546875" style="37" customWidth="1"/>
    <col min="15876" max="15876" width="11.42578125" style="37" customWidth="1"/>
    <col min="15877" max="15878" width="7.42578125" style="37" customWidth="1"/>
    <col min="15879" max="15879" width="7.28515625" style="37" customWidth="1"/>
    <col min="15880" max="15881" width="7.7109375" style="37" customWidth="1"/>
    <col min="15882" max="15882" width="19.28515625" style="37" customWidth="1"/>
    <col min="15883" max="15883" width="10" style="37" customWidth="1"/>
    <col min="15884" max="16130" width="7.7109375" style="37"/>
    <col min="16131" max="16131" width="12.85546875" style="37" customWidth="1"/>
    <col min="16132" max="16132" width="11.42578125" style="37" customWidth="1"/>
    <col min="16133" max="16134" width="7.42578125" style="37" customWidth="1"/>
    <col min="16135" max="16135" width="7.28515625" style="37" customWidth="1"/>
    <col min="16136" max="16137" width="7.7109375" style="37" customWidth="1"/>
    <col min="16138" max="16138" width="19.28515625" style="37" customWidth="1"/>
    <col min="16139" max="16139" width="10" style="37" customWidth="1"/>
    <col min="16140" max="16384" width="7.7109375" style="37"/>
  </cols>
  <sheetData>
    <row r="1" spans="1:19" ht="33" customHeight="1">
      <c r="A1" s="657" t="s">
        <v>693</v>
      </c>
      <c r="B1" s="658"/>
      <c r="C1" s="658"/>
      <c r="D1" s="658"/>
      <c r="E1" s="658"/>
      <c r="F1" s="658"/>
      <c r="G1" s="658"/>
      <c r="H1" s="658"/>
      <c r="I1" s="658"/>
    </row>
    <row r="2" spans="1:19" ht="33" customHeight="1">
      <c r="A2" s="659" t="s">
        <v>692</v>
      </c>
      <c r="B2" s="659"/>
      <c r="C2" s="659"/>
      <c r="D2" s="659"/>
      <c r="E2" s="659"/>
      <c r="F2" s="659"/>
      <c r="G2" s="659"/>
      <c r="H2" s="659"/>
      <c r="I2" s="659"/>
    </row>
    <row r="3" spans="1:19" s="142" customFormat="1" ht="24" customHeight="1">
      <c r="A3" s="660" t="s">
        <v>799</v>
      </c>
      <c r="B3" s="660"/>
      <c r="C3" s="662" t="s">
        <v>1566</v>
      </c>
      <c r="D3" s="662" t="s">
        <v>294</v>
      </c>
      <c r="E3" s="662"/>
      <c r="F3" s="662"/>
      <c r="G3" s="662"/>
      <c r="H3" s="662"/>
      <c r="I3" s="663"/>
    </row>
    <row r="4" spans="1:19" ht="33" customHeight="1">
      <c r="A4" s="664" t="s">
        <v>190</v>
      </c>
      <c r="B4" s="665" t="s">
        <v>193</v>
      </c>
      <c r="C4" s="804" t="s">
        <v>669</v>
      </c>
      <c r="D4" s="805"/>
      <c r="E4" s="364"/>
      <c r="F4" s="364"/>
      <c r="G4" s="364" t="s">
        <v>18</v>
      </c>
      <c r="H4" s="665" t="s">
        <v>192</v>
      </c>
      <c r="I4" s="664" t="s">
        <v>69</v>
      </c>
    </row>
    <row r="5" spans="1:19" ht="33" customHeight="1">
      <c r="A5" s="664"/>
      <c r="B5" s="665"/>
      <c r="C5" s="206" t="s">
        <v>577</v>
      </c>
      <c r="D5" s="206" t="s">
        <v>578</v>
      </c>
      <c r="E5" s="206" t="s">
        <v>670</v>
      </c>
      <c r="F5" s="206" t="s">
        <v>858</v>
      </c>
      <c r="G5" s="451" t="s">
        <v>1180</v>
      </c>
      <c r="H5" s="665"/>
      <c r="I5" s="664"/>
    </row>
    <row r="6" spans="1:19" ht="33" customHeight="1">
      <c r="A6" s="656" t="s">
        <v>586</v>
      </c>
      <c r="B6" s="96" t="s">
        <v>188</v>
      </c>
      <c r="C6" s="82">
        <v>9364</v>
      </c>
      <c r="D6" s="82">
        <v>11201</v>
      </c>
      <c r="E6" s="82">
        <v>9721</v>
      </c>
      <c r="F6" s="82">
        <v>11809</v>
      </c>
      <c r="G6" s="450">
        <v>11508</v>
      </c>
      <c r="H6" s="96" t="s">
        <v>595</v>
      </c>
      <c r="I6" s="656" t="s">
        <v>679</v>
      </c>
      <c r="J6" s="207"/>
      <c r="K6" s="207"/>
      <c r="L6" s="207"/>
      <c r="M6" s="207"/>
      <c r="N6" s="207"/>
      <c r="O6" s="207"/>
      <c r="P6" s="207"/>
    </row>
    <row r="7" spans="1:19" ht="33" customHeight="1">
      <c r="A7" s="656"/>
      <c r="B7" s="96" t="s">
        <v>189</v>
      </c>
      <c r="C7" s="82">
        <v>9098</v>
      </c>
      <c r="D7" s="82">
        <v>9033</v>
      </c>
      <c r="E7" s="82">
        <v>8409</v>
      </c>
      <c r="F7" s="82">
        <v>7835</v>
      </c>
      <c r="G7" s="450">
        <v>8295</v>
      </c>
      <c r="H7" s="96" t="s">
        <v>596</v>
      </c>
      <c r="I7" s="656"/>
      <c r="J7" s="207"/>
      <c r="K7" s="207"/>
      <c r="L7" s="207"/>
      <c r="M7" s="207"/>
      <c r="N7" s="207"/>
      <c r="O7" s="207"/>
      <c r="P7" s="207"/>
    </row>
    <row r="8" spans="1:19" ht="33" customHeight="1">
      <c r="A8" s="656"/>
      <c r="B8" s="96" t="s">
        <v>9</v>
      </c>
      <c r="C8" s="79">
        <f>SUM(C6:C7)</f>
        <v>18462</v>
      </c>
      <c r="D8" s="79">
        <f>SUM(D6:D7)</f>
        <v>20234</v>
      </c>
      <c r="E8" s="79">
        <f>SUM(E6:E7)</f>
        <v>18130</v>
      </c>
      <c r="F8" s="79">
        <f>SUM(F6:F7)</f>
        <v>19644</v>
      </c>
      <c r="G8" s="449">
        <f>SUM(G6:G7)</f>
        <v>19803</v>
      </c>
      <c r="H8" s="96" t="s">
        <v>8</v>
      </c>
      <c r="I8" s="656"/>
      <c r="J8" s="207"/>
      <c r="K8" s="207"/>
      <c r="L8" s="207"/>
      <c r="M8" s="207"/>
      <c r="N8" s="207"/>
      <c r="O8" s="207"/>
      <c r="P8" s="207"/>
    </row>
    <row r="9" spans="1:19" ht="33" customHeight="1">
      <c r="A9" s="656" t="s">
        <v>587</v>
      </c>
      <c r="B9" s="96" t="s">
        <v>188</v>
      </c>
      <c r="C9" s="82">
        <v>1424</v>
      </c>
      <c r="D9" s="82">
        <v>1460</v>
      </c>
      <c r="E9" s="82">
        <v>1679</v>
      </c>
      <c r="F9" s="82">
        <v>1541</v>
      </c>
      <c r="G9" s="450">
        <v>1878</v>
      </c>
      <c r="H9" s="96" t="s">
        <v>595</v>
      </c>
      <c r="I9" s="656" t="s">
        <v>591</v>
      </c>
      <c r="J9" s="207"/>
      <c r="K9" s="207"/>
      <c r="L9" s="207"/>
    </row>
    <row r="10" spans="1:19" ht="33" customHeight="1">
      <c r="A10" s="656"/>
      <c r="B10" s="96" t="s">
        <v>189</v>
      </c>
      <c r="C10" s="82">
        <v>261</v>
      </c>
      <c r="D10" s="82">
        <v>308</v>
      </c>
      <c r="E10" s="82">
        <v>319</v>
      </c>
      <c r="F10" s="82">
        <v>312</v>
      </c>
      <c r="G10" s="450">
        <v>360</v>
      </c>
      <c r="H10" s="96" t="s">
        <v>596</v>
      </c>
      <c r="I10" s="656"/>
      <c r="J10" s="207"/>
      <c r="K10" s="207"/>
      <c r="L10" s="207"/>
    </row>
    <row r="11" spans="1:19" ht="33" customHeight="1">
      <c r="A11" s="656"/>
      <c r="B11" s="96" t="s">
        <v>9</v>
      </c>
      <c r="C11" s="79">
        <f>SUM(C9:C10)</f>
        <v>1685</v>
      </c>
      <c r="D11" s="79">
        <f>SUM(D9:D10)</f>
        <v>1768</v>
      </c>
      <c r="E11" s="79">
        <f>SUM(E9:E10)</f>
        <v>1998</v>
      </c>
      <c r="F11" s="79">
        <f>SUM(F9:F10)</f>
        <v>1853</v>
      </c>
      <c r="G11" s="449">
        <f>SUM(G9:G10)</f>
        <v>2238</v>
      </c>
      <c r="H11" s="96" t="s">
        <v>8</v>
      </c>
      <c r="I11" s="656"/>
      <c r="J11" s="207"/>
      <c r="K11" s="207"/>
      <c r="L11" s="207"/>
    </row>
    <row r="12" spans="1:19" ht="33" customHeight="1">
      <c r="A12" s="656" t="s">
        <v>588</v>
      </c>
      <c r="B12" s="96" t="s">
        <v>188</v>
      </c>
      <c r="C12" s="82">
        <f t="shared" ref="C12:G13" si="0">C6+C9</f>
        <v>10788</v>
      </c>
      <c r="D12" s="82">
        <f t="shared" si="0"/>
        <v>12661</v>
      </c>
      <c r="E12" s="82">
        <f t="shared" si="0"/>
        <v>11400</v>
      </c>
      <c r="F12" s="82">
        <f t="shared" si="0"/>
        <v>13350</v>
      </c>
      <c r="G12" s="450">
        <f t="shared" si="0"/>
        <v>13386</v>
      </c>
      <c r="H12" s="96" t="s">
        <v>595</v>
      </c>
      <c r="I12" s="656" t="s">
        <v>680</v>
      </c>
      <c r="J12" s="207"/>
      <c r="K12" s="207"/>
    </row>
    <row r="13" spans="1:19" ht="33" customHeight="1">
      <c r="A13" s="656"/>
      <c r="B13" s="96" t="s">
        <v>189</v>
      </c>
      <c r="C13" s="82">
        <f t="shared" si="0"/>
        <v>9359</v>
      </c>
      <c r="D13" s="82">
        <f t="shared" si="0"/>
        <v>9341</v>
      </c>
      <c r="E13" s="82">
        <f t="shared" si="0"/>
        <v>8728</v>
      </c>
      <c r="F13" s="82">
        <f t="shared" si="0"/>
        <v>8147</v>
      </c>
      <c r="G13" s="450">
        <f t="shared" si="0"/>
        <v>8655</v>
      </c>
      <c r="H13" s="96" t="s">
        <v>596</v>
      </c>
      <c r="I13" s="656"/>
      <c r="J13" s="207"/>
      <c r="K13" s="207"/>
    </row>
    <row r="14" spans="1:19" ht="33" customHeight="1">
      <c r="A14" s="656"/>
      <c r="B14" s="96" t="s">
        <v>9</v>
      </c>
      <c r="C14" s="79">
        <f>SUM(C12:C13)</f>
        <v>20147</v>
      </c>
      <c r="D14" s="79">
        <f>SUM(D12:D13)</f>
        <v>22002</v>
      </c>
      <c r="E14" s="79">
        <f>SUM(E12:E13)</f>
        <v>20128</v>
      </c>
      <c r="F14" s="79">
        <f>SUM(F12:F13)</f>
        <v>21497</v>
      </c>
      <c r="G14" s="449">
        <f>SUM(G12:G13)</f>
        <v>22041</v>
      </c>
      <c r="H14" s="96" t="s">
        <v>8</v>
      </c>
      <c r="I14" s="656"/>
      <c r="J14" s="207"/>
      <c r="K14" s="207"/>
    </row>
    <row r="15" spans="1:19" ht="33" customHeight="1">
      <c r="A15" s="656" t="s">
        <v>671</v>
      </c>
      <c r="B15" s="96" t="s">
        <v>188</v>
      </c>
      <c r="C15" s="82">
        <v>13540</v>
      </c>
      <c r="D15" s="82">
        <v>13592</v>
      </c>
      <c r="E15" s="82">
        <v>14145</v>
      </c>
      <c r="F15" s="82">
        <v>15219</v>
      </c>
      <c r="G15" s="450">
        <v>17602</v>
      </c>
      <c r="H15" s="96" t="s">
        <v>595</v>
      </c>
      <c r="I15" s="656" t="s">
        <v>185</v>
      </c>
      <c r="J15" s="264"/>
      <c r="K15" s="264"/>
      <c r="L15" s="264"/>
      <c r="M15" s="264"/>
      <c r="N15" s="264"/>
      <c r="O15" s="264"/>
      <c r="P15" s="264"/>
      <c r="Q15" s="264"/>
      <c r="R15" s="264"/>
      <c r="S15" s="264"/>
    </row>
    <row r="16" spans="1:19" ht="33" customHeight="1">
      <c r="A16" s="656"/>
      <c r="B16" s="96" t="s">
        <v>189</v>
      </c>
      <c r="C16" s="82">
        <v>30030</v>
      </c>
      <c r="D16" s="82">
        <v>30096</v>
      </c>
      <c r="E16" s="82">
        <v>28318</v>
      </c>
      <c r="F16" s="82">
        <v>24979</v>
      </c>
      <c r="G16" s="450">
        <v>26424</v>
      </c>
      <c r="H16" s="96" t="s">
        <v>596</v>
      </c>
      <c r="I16" s="656"/>
      <c r="K16" s="207"/>
    </row>
    <row r="17" spans="1:19" ht="33" customHeight="1">
      <c r="A17" s="656"/>
      <c r="B17" s="96" t="s">
        <v>9</v>
      </c>
      <c r="C17" s="79">
        <f>SUM(C15:C16)</f>
        <v>43570</v>
      </c>
      <c r="D17" s="79">
        <f>SUM(D15:D16)</f>
        <v>43688</v>
      </c>
      <c r="E17" s="79">
        <f>SUM(E15:E16)</f>
        <v>42463</v>
      </c>
      <c r="F17" s="79">
        <f>SUM(F15:F16)</f>
        <v>40198</v>
      </c>
      <c r="G17" s="449">
        <f>SUM(G15:G16)</f>
        <v>44026</v>
      </c>
      <c r="H17" s="96" t="s">
        <v>8</v>
      </c>
      <c r="I17" s="656"/>
      <c r="K17" s="207"/>
    </row>
    <row r="18" spans="1:19" ht="33" customHeight="1">
      <c r="A18" s="656" t="s">
        <v>672</v>
      </c>
      <c r="B18" s="96" t="s">
        <v>188</v>
      </c>
      <c r="C18" s="82">
        <v>138</v>
      </c>
      <c r="D18" s="82">
        <v>136</v>
      </c>
      <c r="E18" s="82">
        <v>127</v>
      </c>
      <c r="F18" s="82">
        <v>139</v>
      </c>
      <c r="G18" s="450">
        <v>157</v>
      </c>
      <c r="H18" s="96" t="s">
        <v>595</v>
      </c>
      <c r="I18" s="656" t="s">
        <v>674</v>
      </c>
      <c r="J18" s="264"/>
      <c r="K18" s="264"/>
      <c r="L18" s="264"/>
      <c r="M18" s="264"/>
      <c r="N18" s="264"/>
    </row>
    <row r="19" spans="1:19" ht="33" customHeight="1">
      <c r="A19" s="656"/>
      <c r="B19" s="96" t="s">
        <v>189</v>
      </c>
      <c r="C19" s="82">
        <v>480</v>
      </c>
      <c r="D19" s="82">
        <v>463</v>
      </c>
      <c r="E19" s="82">
        <v>473</v>
      </c>
      <c r="F19" s="82">
        <v>460</v>
      </c>
      <c r="G19" s="450">
        <v>475</v>
      </c>
      <c r="H19" s="96" t="s">
        <v>596</v>
      </c>
      <c r="I19" s="656"/>
      <c r="K19" s="207"/>
    </row>
    <row r="20" spans="1:19" ht="33" customHeight="1">
      <c r="A20" s="656"/>
      <c r="B20" s="96" t="s">
        <v>9</v>
      </c>
      <c r="C20" s="79">
        <f>SUM(C18:C19)</f>
        <v>618</v>
      </c>
      <c r="D20" s="79">
        <f>SUM(D18:D19)</f>
        <v>599</v>
      </c>
      <c r="E20" s="79">
        <f>SUM(E18:E19)</f>
        <v>600</v>
      </c>
      <c r="F20" s="79">
        <f>SUM(F18:F19)</f>
        <v>599</v>
      </c>
      <c r="G20" s="449">
        <f>SUM(G18:G19)</f>
        <v>632</v>
      </c>
      <c r="H20" s="96" t="s">
        <v>8</v>
      </c>
      <c r="I20" s="656"/>
      <c r="K20" s="207"/>
    </row>
    <row r="21" spans="1:19" ht="33" customHeight="1">
      <c r="A21" s="656" t="s">
        <v>673</v>
      </c>
      <c r="B21" s="96" t="s">
        <v>188</v>
      </c>
      <c r="C21" s="82">
        <f t="shared" ref="C21:G22" si="1">C15+C18</f>
        <v>13678</v>
      </c>
      <c r="D21" s="82">
        <f t="shared" si="1"/>
        <v>13728</v>
      </c>
      <c r="E21" s="82">
        <f t="shared" si="1"/>
        <v>14272</v>
      </c>
      <c r="F21" s="82">
        <f t="shared" si="1"/>
        <v>15358</v>
      </c>
      <c r="G21" s="450">
        <f t="shared" si="1"/>
        <v>17759</v>
      </c>
      <c r="H21" s="96" t="s">
        <v>595</v>
      </c>
      <c r="I21" s="656" t="s">
        <v>675</v>
      </c>
      <c r="J21" s="264"/>
      <c r="K21" s="264"/>
      <c r="L21" s="264"/>
      <c r="M21" s="264"/>
      <c r="N21" s="264"/>
    </row>
    <row r="22" spans="1:19" ht="33" customHeight="1">
      <c r="A22" s="656"/>
      <c r="B22" s="96" t="s">
        <v>189</v>
      </c>
      <c r="C22" s="82">
        <f t="shared" si="1"/>
        <v>30510</v>
      </c>
      <c r="D22" s="82">
        <f t="shared" si="1"/>
        <v>30559</v>
      </c>
      <c r="E22" s="82">
        <f t="shared" si="1"/>
        <v>28791</v>
      </c>
      <c r="F22" s="82">
        <f t="shared" si="1"/>
        <v>25439</v>
      </c>
      <c r="G22" s="450">
        <f t="shared" si="1"/>
        <v>26899</v>
      </c>
      <c r="H22" s="96" t="s">
        <v>596</v>
      </c>
      <c r="I22" s="656"/>
      <c r="K22" s="207"/>
    </row>
    <row r="23" spans="1:19" ht="33" customHeight="1">
      <c r="A23" s="656"/>
      <c r="B23" s="96" t="s">
        <v>9</v>
      </c>
      <c r="C23" s="79">
        <f>SUM(C21:C22)</f>
        <v>44188</v>
      </c>
      <c r="D23" s="79">
        <f>SUM(D21:D22)</f>
        <v>44287</v>
      </c>
      <c r="E23" s="79">
        <f>SUM(E21:E22)</f>
        <v>43063</v>
      </c>
      <c r="F23" s="79">
        <f>SUM(F21:F22)</f>
        <v>40797</v>
      </c>
      <c r="G23" s="449">
        <f>SUM(G21:G22)</f>
        <v>44658</v>
      </c>
      <c r="H23" s="96" t="s">
        <v>8</v>
      </c>
      <c r="I23" s="656"/>
      <c r="K23" s="207"/>
    </row>
    <row r="24" spans="1:19" ht="33" customHeight="1">
      <c r="A24" s="656" t="s">
        <v>589</v>
      </c>
      <c r="B24" s="96" t="s">
        <v>188</v>
      </c>
      <c r="C24" s="82">
        <v>2336</v>
      </c>
      <c r="D24" s="82">
        <v>2194</v>
      </c>
      <c r="E24" s="82">
        <v>2375</v>
      </c>
      <c r="F24" s="82">
        <v>2050</v>
      </c>
      <c r="G24" s="450">
        <v>2946</v>
      </c>
      <c r="H24" s="96" t="s">
        <v>595</v>
      </c>
      <c r="I24" s="656" t="s">
        <v>681</v>
      </c>
      <c r="K24" s="207"/>
      <c r="Q24" s="38"/>
      <c r="R24" s="38"/>
      <c r="S24" s="38"/>
    </row>
    <row r="25" spans="1:19" ht="33" customHeight="1">
      <c r="A25" s="656"/>
      <c r="B25" s="96" t="s">
        <v>189</v>
      </c>
      <c r="C25" s="82">
        <v>604</v>
      </c>
      <c r="D25" s="82">
        <v>566</v>
      </c>
      <c r="E25" s="82">
        <v>539</v>
      </c>
      <c r="F25" s="82">
        <v>412</v>
      </c>
      <c r="G25" s="450">
        <v>440</v>
      </c>
      <c r="H25" s="96" t="s">
        <v>596</v>
      </c>
      <c r="I25" s="656"/>
      <c r="K25" s="207"/>
    </row>
    <row r="26" spans="1:19" ht="33" customHeight="1">
      <c r="A26" s="656"/>
      <c r="B26" s="96" t="s">
        <v>9</v>
      </c>
      <c r="C26" s="79">
        <f>SUM(C24:C25)</f>
        <v>2940</v>
      </c>
      <c r="D26" s="79">
        <f>SUM(D24:D25)</f>
        <v>2760</v>
      </c>
      <c r="E26" s="79">
        <f>SUM(E24:E25)</f>
        <v>2914</v>
      </c>
      <c r="F26" s="79">
        <f>SUM(F24:F25)</f>
        <v>2462</v>
      </c>
      <c r="G26" s="449">
        <f>SUM(G24:G25)</f>
        <v>3386</v>
      </c>
      <c r="H26" s="96" t="s">
        <v>8</v>
      </c>
      <c r="I26" s="656"/>
      <c r="K26" s="207"/>
    </row>
    <row r="27" spans="1:19" ht="33" customHeight="1">
      <c r="A27" s="656" t="s">
        <v>184</v>
      </c>
      <c r="B27" s="96" t="s">
        <v>188</v>
      </c>
      <c r="C27" s="82">
        <v>19616</v>
      </c>
      <c r="D27" s="82">
        <v>20549</v>
      </c>
      <c r="E27" s="82">
        <v>20965</v>
      </c>
      <c r="F27" s="82">
        <v>20389</v>
      </c>
      <c r="G27" s="450">
        <v>24890</v>
      </c>
      <c r="H27" s="96" t="s">
        <v>595</v>
      </c>
      <c r="I27" s="656" t="s">
        <v>682</v>
      </c>
      <c r="K27" s="207"/>
      <c r="Q27" s="38"/>
      <c r="R27" s="38"/>
      <c r="S27" s="38"/>
    </row>
    <row r="28" spans="1:19" ht="33" customHeight="1">
      <c r="A28" s="656"/>
      <c r="B28" s="96" t="s">
        <v>189</v>
      </c>
      <c r="C28" s="82">
        <v>6416</v>
      </c>
      <c r="D28" s="82">
        <v>6492</v>
      </c>
      <c r="E28" s="82">
        <v>5654</v>
      </c>
      <c r="F28" s="82">
        <v>4123</v>
      </c>
      <c r="G28" s="450">
        <v>4419</v>
      </c>
      <c r="H28" s="96" t="s">
        <v>596</v>
      </c>
      <c r="I28" s="656"/>
      <c r="K28" s="207"/>
    </row>
    <row r="29" spans="1:19" ht="33" customHeight="1">
      <c r="A29" s="656"/>
      <c r="B29" s="96" t="s">
        <v>9</v>
      </c>
      <c r="C29" s="79">
        <f>SUM(C27:C28)</f>
        <v>26032</v>
      </c>
      <c r="D29" s="79">
        <f>SUM(D27:D28)</f>
        <v>27041</v>
      </c>
      <c r="E29" s="79">
        <f>SUM(E27:E28)</f>
        <v>26619</v>
      </c>
      <c r="F29" s="79">
        <f>SUM(F27:F28)</f>
        <v>24512</v>
      </c>
      <c r="G29" s="449">
        <f>SUM(G27:G28)</f>
        <v>29309</v>
      </c>
      <c r="H29" s="96" t="s">
        <v>8</v>
      </c>
      <c r="I29" s="656"/>
      <c r="K29" s="207"/>
    </row>
    <row r="30" spans="1:19" ht="54.95" customHeight="1"/>
    <row r="31" spans="1:19" ht="54.95" customHeight="1"/>
    <row r="32" spans="1:19"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sheetData>
  <mergeCells count="25">
    <mergeCell ref="A1:I1"/>
    <mergeCell ref="A2:I2"/>
    <mergeCell ref="A3:B3"/>
    <mergeCell ref="C3:I3"/>
    <mergeCell ref="A4:A5"/>
    <mergeCell ref="B4:B5"/>
    <mergeCell ref="H4:H5"/>
    <mergeCell ref="I4:I5"/>
    <mergeCell ref="C4:D4"/>
    <mergeCell ref="A6:A8"/>
    <mergeCell ref="I6:I8"/>
    <mergeCell ref="A9:A11"/>
    <mergeCell ref="I9:I11"/>
    <mergeCell ref="A12:A14"/>
    <mergeCell ref="I12:I14"/>
    <mergeCell ref="A24:A26"/>
    <mergeCell ref="I24:I26"/>
    <mergeCell ref="A27:A29"/>
    <mergeCell ref="I27:I29"/>
    <mergeCell ref="A15:A17"/>
    <mergeCell ref="I15:I17"/>
    <mergeCell ref="A18:A20"/>
    <mergeCell ref="I18:I20"/>
    <mergeCell ref="A21:A23"/>
    <mergeCell ref="I21:I23"/>
  </mergeCells>
  <printOptions horizontalCentered="1" verticalCentered="1"/>
  <pageMargins left="0.5" right="0.5" top="0.6" bottom="0.6" header="0.5" footer="0.5"/>
  <pageSetup paperSize="9" scale="7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C31"/>
  <sheetViews>
    <sheetView showGridLines="0" rightToLeft="1" topLeftCell="A16" zoomScale="110" zoomScaleNormal="110" workbookViewId="0">
      <selection activeCell="F4" sqref="F4:F6"/>
    </sheetView>
  </sheetViews>
  <sheetFormatPr defaultColWidth="7.7109375" defaultRowHeight="15.75"/>
  <cols>
    <col min="1" max="1" width="27.7109375" style="18" customWidth="1"/>
    <col min="2" max="3" width="11.140625" style="18" customWidth="1"/>
    <col min="4" max="10" width="11.140625" style="60" customWidth="1"/>
    <col min="11" max="11" width="27.7109375" style="18" customWidth="1"/>
    <col min="12" max="18" width="7.7109375" style="18" customWidth="1"/>
    <col min="19" max="19" width="34.7109375" style="18" customWidth="1"/>
    <col min="20" max="32" width="7.7109375" style="18" customWidth="1"/>
    <col min="33" max="253" width="7.7109375" style="18"/>
    <col min="254" max="254" width="14.28515625" style="18" customWidth="1"/>
    <col min="255" max="255" width="13.28515625" style="18" customWidth="1"/>
    <col min="256" max="265" width="11.140625" style="18" customWidth="1"/>
    <col min="266" max="266" width="7.7109375" style="18" customWidth="1"/>
    <col min="267" max="509" width="7.7109375" style="18"/>
    <col min="510" max="510" width="14.28515625" style="18" customWidth="1"/>
    <col min="511" max="511" width="13.28515625" style="18" customWidth="1"/>
    <col min="512" max="521" width="11.140625" style="18" customWidth="1"/>
    <col min="522" max="522" width="7.7109375" style="18" customWidth="1"/>
    <col min="523" max="765" width="7.7109375" style="18"/>
    <col min="766" max="766" width="14.28515625" style="18" customWidth="1"/>
    <col min="767" max="767" width="13.28515625" style="18" customWidth="1"/>
    <col min="768" max="777" width="11.140625" style="18" customWidth="1"/>
    <col min="778" max="778" width="7.7109375" style="18" customWidth="1"/>
    <col min="779" max="1021" width="7.7109375" style="18"/>
    <col min="1022" max="1022" width="14.28515625" style="18" customWidth="1"/>
    <col min="1023" max="1023" width="13.28515625" style="18" customWidth="1"/>
    <col min="1024" max="1033" width="11.140625" style="18" customWidth="1"/>
    <col min="1034" max="1034" width="7.7109375" style="18" customWidth="1"/>
    <col min="1035" max="1277" width="7.7109375" style="18"/>
    <col min="1278" max="1278" width="14.28515625" style="18" customWidth="1"/>
    <col min="1279" max="1279" width="13.28515625" style="18" customWidth="1"/>
    <col min="1280" max="1289" width="11.140625" style="18" customWidth="1"/>
    <col min="1290" max="1290" width="7.7109375" style="18" customWidth="1"/>
    <col min="1291" max="1533" width="7.7109375" style="18"/>
    <col min="1534" max="1534" width="14.28515625" style="18" customWidth="1"/>
    <col min="1535" max="1535" width="13.28515625" style="18" customWidth="1"/>
    <col min="1536" max="1545" width="11.140625" style="18" customWidth="1"/>
    <col min="1546" max="1546" width="7.7109375" style="18" customWidth="1"/>
    <col min="1547" max="1789" width="7.7109375" style="18"/>
    <col min="1790" max="1790" width="14.28515625" style="18" customWidth="1"/>
    <col min="1791" max="1791" width="13.28515625" style="18" customWidth="1"/>
    <col min="1792" max="1801" width="11.140625" style="18" customWidth="1"/>
    <col min="1802" max="1802" width="7.7109375" style="18" customWidth="1"/>
    <col min="1803" max="2045" width="7.7109375" style="18"/>
    <col min="2046" max="2046" width="14.28515625" style="18" customWidth="1"/>
    <col min="2047" max="2047" width="13.28515625" style="18" customWidth="1"/>
    <col min="2048" max="2057" width="11.140625" style="18" customWidth="1"/>
    <col min="2058" max="2058" width="7.7109375" style="18" customWidth="1"/>
    <col min="2059" max="2301" width="7.7109375" style="18"/>
    <col min="2302" max="2302" width="14.28515625" style="18" customWidth="1"/>
    <col min="2303" max="2303" width="13.28515625" style="18" customWidth="1"/>
    <col min="2304" max="2313" width="11.140625" style="18" customWidth="1"/>
    <col min="2314" max="2314" width="7.7109375" style="18" customWidth="1"/>
    <col min="2315" max="2557" width="7.7109375" style="18"/>
    <col min="2558" max="2558" width="14.28515625" style="18" customWidth="1"/>
    <col min="2559" max="2559" width="13.28515625" style="18" customWidth="1"/>
    <col min="2560" max="2569" width="11.140625" style="18" customWidth="1"/>
    <col min="2570" max="2570" width="7.7109375" style="18" customWidth="1"/>
    <col min="2571" max="2813" width="7.7109375" style="18"/>
    <col min="2814" max="2814" width="14.28515625" style="18" customWidth="1"/>
    <col min="2815" max="2815" width="13.28515625" style="18" customWidth="1"/>
    <col min="2816" max="2825" width="11.140625" style="18" customWidth="1"/>
    <col min="2826" max="2826" width="7.7109375" style="18" customWidth="1"/>
    <col min="2827" max="3069" width="7.7109375" style="18"/>
    <col min="3070" max="3070" width="14.28515625" style="18" customWidth="1"/>
    <col min="3071" max="3071" width="13.28515625" style="18" customWidth="1"/>
    <col min="3072" max="3081" width="11.140625" style="18" customWidth="1"/>
    <col min="3082" max="3082" width="7.7109375" style="18" customWidth="1"/>
    <col min="3083" max="3325" width="7.7109375" style="18"/>
    <col min="3326" max="3326" width="14.28515625" style="18" customWidth="1"/>
    <col min="3327" max="3327" width="13.28515625" style="18" customWidth="1"/>
    <col min="3328" max="3337" width="11.140625" style="18" customWidth="1"/>
    <col min="3338" max="3338" width="7.7109375" style="18" customWidth="1"/>
    <col min="3339" max="3581" width="7.7109375" style="18"/>
    <col min="3582" max="3582" width="14.28515625" style="18" customWidth="1"/>
    <col min="3583" max="3583" width="13.28515625" style="18" customWidth="1"/>
    <col min="3584" max="3593" width="11.140625" style="18" customWidth="1"/>
    <col min="3594" max="3594" width="7.7109375" style="18" customWidth="1"/>
    <col min="3595" max="3837" width="7.7109375" style="18"/>
    <col min="3838" max="3838" width="14.28515625" style="18" customWidth="1"/>
    <col min="3839" max="3839" width="13.28515625" style="18" customWidth="1"/>
    <col min="3840" max="3849" width="11.140625" style="18" customWidth="1"/>
    <col min="3850" max="3850" width="7.7109375" style="18" customWidth="1"/>
    <col min="3851" max="4093" width="7.7109375" style="18"/>
    <col min="4094" max="4094" width="14.28515625" style="18" customWidth="1"/>
    <col min="4095" max="4095" width="13.28515625" style="18" customWidth="1"/>
    <col min="4096" max="4105" width="11.140625" style="18" customWidth="1"/>
    <col min="4106" max="4106" width="7.7109375" style="18" customWidth="1"/>
    <col min="4107" max="4349" width="7.7109375" style="18"/>
    <col min="4350" max="4350" width="14.28515625" style="18" customWidth="1"/>
    <col min="4351" max="4351" width="13.28515625" style="18" customWidth="1"/>
    <col min="4352" max="4361" width="11.140625" style="18" customWidth="1"/>
    <col min="4362" max="4362" width="7.7109375" style="18" customWidth="1"/>
    <col min="4363" max="4605" width="7.7109375" style="18"/>
    <col min="4606" max="4606" width="14.28515625" style="18" customWidth="1"/>
    <col min="4607" max="4607" width="13.28515625" style="18" customWidth="1"/>
    <col min="4608" max="4617" width="11.140625" style="18" customWidth="1"/>
    <col min="4618" max="4618" width="7.7109375" style="18" customWidth="1"/>
    <col min="4619" max="4861" width="7.7109375" style="18"/>
    <col min="4862" max="4862" width="14.28515625" style="18" customWidth="1"/>
    <col min="4863" max="4863" width="13.28515625" style="18" customWidth="1"/>
    <col min="4864" max="4873" width="11.140625" style="18" customWidth="1"/>
    <col min="4874" max="4874" width="7.7109375" style="18" customWidth="1"/>
    <col min="4875" max="5117" width="7.7109375" style="18"/>
    <col min="5118" max="5118" width="14.28515625" style="18" customWidth="1"/>
    <col min="5119" max="5119" width="13.28515625" style="18" customWidth="1"/>
    <col min="5120" max="5129" width="11.140625" style="18" customWidth="1"/>
    <col min="5130" max="5130" width="7.7109375" style="18" customWidth="1"/>
    <col min="5131" max="5373" width="7.7109375" style="18"/>
    <col min="5374" max="5374" width="14.28515625" style="18" customWidth="1"/>
    <col min="5375" max="5375" width="13.28515625" style="18" customWidth="1"/>
    <col min="5376" max="5385" width="11.140625" style="18" customWidth="1"/>
    <col min="5386" max="5386" width="7.7109375" style="18" customWidth="1"/>
    <col min="5387" max="5629" width="7.7109375" style="18"/>
    <col min="5630" max="5630" width="14.28515625" style="18" customWidth="1"/>
    <col min="5631" max="5631" width="13.28515625" style="18" customWidth="1"/>
    <col min="5632" max="5641" width="11.140625" style="18" customWidth="1"/>
    <col min="5642" max="5642" width="7.7109375" style="18" customWidth="1"/>
    <col min="5643" max="5885" width="7.7109375" style="18"/>
    <col min="5886" max="5886" width="14.28515625" style="18" customWidth="1"/>
    <col min="5887" max="5887" width="13.28515625" style="18" customWidth="1"/>
    <col min="5888" max="5897" width="11.140625" style="18" customWidth="1"/>
    <col min="5898" max="5898" width="7.7109375" style="18" customWidth="1"/>
    <col min="5899" max="6141" width="7.7109375" style="18"/>
    <col min="6142" max="6142" width="14.28515625" style="18" customWidth="1"/>
    <col min="6143" max="6143" width="13.28515625" style="18" customWidth="1"/>
    <col min="6144" max="6153" width="11.140625" style="18" customWidth="1"/>
    <col min="6154" max="6154" width="7.7109375" style="18" customWidth="1"/>
    <col min="6155" max="6397" width="7.7109375" style="18"/>
    <col min="6398" max="6398" width="14.28515625" style="18" customWidth="1"/>
    <col min="6399" max="6399" width="13.28515625" style="18" customWidth="1"/>
    <col min="6400" max="6409" width="11.140625" style="18" customWidth="1"/>
    <col min="6410" max="6410" width="7.7109375" style="18" customWidth="1"/>
    <col min="6411" max="6653" width="7.7109375" style="18"/>
    <col min="6654" max="6654" width="14.28515625" style="18" customWidth="1"/>
    <col min="6655" max="6655" width="13.28515625" style="18" customWidth="1"/>
    <col min="6656" max="6665" width="11.140625" style="18" customWidth="1"/>
    <col min="6666" max="6666" width="7.7109375" style="18" customWidth="1"/>
    <col min="6667" max="6909" width="7.7109375" style="18"/>
    <col min="6910" max="6910" width="14.28515625" style="18" customWidth="1"/>
    <col min="6911" max="6911" width="13.28515625" style="18" customWidth="1"/>
    <col min="6912" max="6921" width="11.140625" style="18" customWidth="1"/>
    <col min="6922" max="6922" width="7.7109375" style="18" customWidth="1"/>
    <col min="6923" max="7165" width="7.7109375" style="18"/>
    <col min="7166" max="7166" width="14.28515625" style="18" customWidth="1"/>
    <col min="7167" max="7167" width="13.28515625" style="18" customWidth="1"/>
    <col min="7168" max="7177" width="11.140625" style="18" customWidth="1"/>
    <col min="7178" max="7178" width="7.7109375" style="18" customWidth="1"/>
    <col min="7179" max="7421" width="7.7109375" style="18"/>
    <col min="7422" max="7422" width="14.28515625" style="18" customWidth="1"/>
    <col min="7423" max="7423" width="13.28515625" style="18" customWidth="1"/>
    <col min="7424" max="7433" width="11.140625" style="18" customWidth="1"/>
    <col min="7434" max="7434" width="7.7109375" style="18" customWidth="1"/>
    <col min="7435" max="7677" width="7.7109375" style="18"/>
    <col min="7678" max="7678" width="14.28515625" style="18" customWidth="1"/>
    <col min="7679" max="7679" width="13.28515625" style="18" customWidth="1"/>
    <col min="7680" max="7689" width="11.140625" style="18" customWidth="1"/>
    <col min="7690" max="7690" width="7.7109375" style="18" customWidth="1"/>
    <col min="7691" max="7933" width="7.7109375" style="18"/>
    <col min="7934" max="7934" width="14.28515625" style="18" customWidth="1"/>
    <col min="7935" max="7935" width="13.28515625" style="18" customWidth="1"/>
    <col min="7936" max="7945" width="11.140625" style="18" customWidth="1"/>
    <col min="7946" max="7946" width="7.7109375" style="18" customWidth="1"/>
    <col min="7947" max="8189" width="7.7109375" style="18"/>
    <col min="8190" max="8190" width="14.28515625" style="18" customWidth="1"/>
    <col min="8191" max="8191" width="13.28515625" style="18" customWidth="1"/>
    <col min="8192" max="8201" width="11.140625" style="18" customWidth="1"/>
    <col min="8202" max="8202" width="7.7109375" style="18" customWidth="1"/>
    <col min="8203" max="8445" width="7.7109375" style="18"/>
    <col min="8446" max="8446" width="14.28515625" style="18" customWidth="1"/>
    <col min="8447" max="8447" width="13.28515625" style="18" customWidth="1"/>
    <col min="8448" max="8457" width="11.140625" style="18" customWidth="1"/>
    <col min="8458" max="8458" width="7.7109375" style="18" customWidth="1"/>
    <col min="8459" max="8701" width="7.7109375" style="18"/>
    <col min="8702" max="8702" width="14.28515625" style="18" customWidth="1"/>
    <col min="8703" max="8703" width="13.28515625" style="18" customWidth="1"/>
    <col min="8704" max="8713" width="11.140625" style="18" customWidth="1"/>
    <col min="8714" max="8714" width="7.7109375" style="18" customWidth="1"/>
    <col min="8715" max="8957" width="7.7109375" style="18"/>
    <col min="8958" max="8958" width="14.28515625" style="18" customWidth="1"/>
    <col min="8959" max="8959" width="13.28515625" style="18" customWidth="1"/>
    <col min="8960" max="8969" width="11.140625" style="18" customWidth="1"/>
    <col min="8970" max="8970" width="7.7109375" style="18" customWidth="1"/>
    <col min="8971" max="9213" width="7.7109375" style="18"/>
    <col min="9214" max="9214" width="14.28515625" style="18" customWidth="1"/>
    <col min="9215" max="9215" width="13.28515625" style="18" customWidth="1"/>
    <col min="9216" max="9225" width="11.140625" style="18" customWidth="1"/>
    <col min="9226" max="9226" width="7.7109375" style="18" customWidth="1"/>
    <col min="9227" max="9469" width="7.7109375" style="18"/>
    <col min="9470" max="9470" width="14.28515625" style="18" customWidth="1"/>
    <col min="9471" max="9471" width="13.28515625" style="18" customWidth="1"/>
    <col min="9472" max="9481" width="11.140625" style="18" customWidth="1"/>
    <col min="9482" max="9482" width="7.7109375" style="18" customWidth="1"/>
    <col min="9483" max="9725" width="7.7109375" style="18"/>
    <col min="9726" max="9726" width="14.28515625" style="18" customWidth="1"/>
    <col min="9727" max="9727" width="13.28515625" style="18" customWidth="1"/>
    <col min="9728" max="9737" width="11.140625" style="18" customWidth="1"/>
    <col min="9738" max="9738" width="7.7109375" style="18" customWidth="1"/>
    <col min="9739" max="9981" width="7.7109375" style="18"/>
    <col min="9982" max="9982" width="14.28515625" style="18" customWidth="1"/>
    <col min="9983" max="9983" width="13.28515625" style="18" customWidth="1"/>
    <col min="9984" max="9993" width="11.140625" style="18" customWidth="1"/>
    <col min="9994" max="9994" width="7.7109375" style="18" customWidth="1"/>
    <col min="9995" max="10237" width="7.7109375" style="18"/>
    <col min="10238" max="10238" width="14.28515625" style="18" customWidth="1"/>
    <col min="10239" max="10239" width="13.28515625" style="18" customWidth="1"/>
    <col min="10240" max="10249" width="11.140625" style="18" customWidth="1"/>
    <col min="10250" max="10250" width="7.7109375" style="18" customWidth="1"/>
    <col min="10251" max="10493" width="7.7109375" style="18"/>
    <col min="10494" max="10494" width="14.28515625" style="18" customWidth="1"/>
    <col min="10495" max="10495" width="13.28515625" style="18" customWidth="1"/>
    <col min="10496" max="10505" width="11.140625" style="18" customWidth="1"/>
    <col min="10506" max="10506" width="7.7109375" style="18" customWidth="1"/>
    <col min="10507" max="10749" width="7.7109375" style="18"/>
    <col min="10750" max="10750" width="14.28515625" style="18" customWidth="1"/>
    <col min="10751" max="10751" width="13.28515625" style="18" customWidth="1"/>
    <col min="10752" max="10761" width="11.140625" style="18" customWidth="1"/>
    <col min="10762" max="10762" width="7.7109375" style="18" customWidth="1"/>
    <col min="10763" max="11005" width="7.7109375" style="18"/>
    <col min="11006" max="11006" width="14.28515625" style="18" customWidth="1"/>
    <col min="11007" max="11007" width="13.28515625" style="18" customWidth="1"/>
    <col min="11008" max="11017" width="11.140625" style="18" customWidth="1"/>
    <col min="11018" max="11018" width="7.7109375" style="18" customWidth="1"/>
    <col min="11019" max="11261" width="7.7109375" style="18"/>
    <col min="11262" max="11262" width="14.28515625" style="18" customWidth="1"/>
    <col min="11263" max="11263" width="13.28515625" style="18" customWidth="1"/>
    <col min="11264" max="11273" width="11.140625" style="18" customWidth="1"/>
    <col min="11274" max="11274" width="7.7109375" style="18" customWidth="1"/>
    <col min="11275" max="11517" width="7.7109375" style="18"/>
    <col min="11518" max="11518" width="14.28515625" style="18" customWidth="1"/>
    <col min="11519" max="11519" width="13.28515625" style="18" customWidth="1"/>
    <col min="11520" max="11529" width="11.140625" style="18" customWidth="1"/>
    <col min="11530" max="11530" width="7.7109375" style="18" customWidth="1"/>
    <col min="11531" max="11773" width="7.7109375" style="18"/>
    <col min="11774" max="11774" width="14.28515625" style="18" customWidth="1"/>
    <col min="11775" max="11775" width="13.28515625" style="18" customWidth="1"/>
    <col min="11776" max="11785" width="11.140625" style="18" customWidth="1"/>
    <col min="11786" max="11786" width="7.7109375" style="18" customWidth="1"/>
    <col min="11787" max="12029" width="7.7109375" style="18"/>
    <col min="12030" max="12030" width="14.28515625" style="18" customWidth="1"/>
    <col min="12031" max="12031" width="13.28515625" style="18" customWidth="1"/>
    <col min="12032" max="12041" width="11.140625" style="18" customWidth="1"/>
    <col min="12042" max="12042" width="7.7109375" style="18" customWidth="1"/>
    <col min="12043" max="12285" width="7.7109375" style="18"/>
    <col min="12286" max="12286" width="14.28515625" style="18" customWidth="1"/>
    <col min="12287" max="12287" width="13.28515625" style="18" customWidth="1"/>
    <col min="12288" max="12297" width="11.140625" style="18" customWidth="1"/>
    <col min="12298" max="12298" width="7.7109375" style="18" customWidth="1"/>
    <col min="12299" max="12541" width="7.7109375" style="18"/>
    <col min="12542" max="12542" width="14.28515625" style="18" customWidth="1"/>
    <col min="12543" max="12543" width="13.28515625" style="18" customWidth="1"/>
    <col min="12544" max="12553" width="11.140625" style="18" customWidth="1"/>
    <col min="12554" max="12554" width="7.7109375" style="18" customWidth="1"/>
    <col min="12555" max="12797" width="7.7109375" style="18"/>
    <col min="12798" max="12798" width="14.28515625" style="18" customWidth="1"/>
    <col min="12799" max="12799" width="13.28515625" style="18" customWidth="1"/>
    <col min="12800" max="12809" width="11.140625" style="18" customWidth="1"/>
    <col min="12810" max="12810" width="7.7109375" style="18" customWidth="1"/>
    <col min="12811" max="13053" width="7.7109375" style="18"/>
    <col min="13054" max="13054" width="14.28515625" style="18" customWidth="1"/>
    <col min="13055" max="13055" width="13.28515625" style="18" customWidth="1"/>
    <col min="13056" max="13065" width="11.140625" style="18" customWidth="1"/>
    <col min="13066" max="13066" width="7.7109375" style="18" customWidth="1"/>
    <col min="13067" max="13309" width="7.7109375" style="18"/>
    <col min="13310" max="13310" width="14.28515625" style="18" customWidth="1"/>
    <col min="13311" max="13311" width="13.28515625" style="18" customWidth="1"/>
    <col min="13312" max="13321" width="11.140625" style="18" customWidth="1"/>
    <col min="13322" max="13322" width="7.7109375" style="18" customWidth="1"/>
    <col min="13323" max="13565" width="7.7109375" style="18"/>
    <col min="13566" max="13566" width="14.28515625" style="18" customWidth="1"/>
    <col min="13567" max="13567" width="13.28515625" style="18" customWidth="1"/>
    <col min="13568" max="13577" width="11.140625" style="18" customWidth="1"/>
    <col min="13578" max="13578" width="7.7109375" style="18" customWidth="1"/>
    <col min="13579" max="13821" width="7.7109375" style="18"/>
    <col min="13822" max="13822" width="14.28515625" style="18" customWidth="1"/>
    <col min="13823" max="13823" width="13.28515625" style="18" customWidth="1"/>
    <col min="13824" max="13833" width="11.140625" style="18" customWidth="1"/>
    <col min="13834" max="13834" width="7.7109375" style="18" customWidth="1"/>
    <col min="13835" max="14077" width="7.7109375" style="18"/>
    <col min="14078" max="14078" width="14.28515625" style="18" customWidth="1"/>
    <col min="14079" max="14079" width="13.28515625" style="18" customWidth="1"/>
    <col min="14080" max="14089" width="11.140625" style="18" customWidth="1"/>
    <col min="14090" max="14090" width="7.7109375" style="18" customWidth="1"/>
    <col min="14091" max="14333" width="7.7109375" style="18"/>
    <col min="14334" max="14334" width="14.28515625" style="18" customWidth="1"/>
    <col min="14335" max="14335" width="13.28515625" style="18" customWidth="1"/>
    <col min="14336" max="14345" width="11.140625" style="18" customWidth="1"/>
    <col min="14346" max="14346" width="7.7109375" style="18" customWidth="1"/>
    <col min="14347" max="14589" width="7.7109375" style="18"/>
    <col min="14590" max="14590" width="14.28515625" style="18" customWidth="1"/>
    <col min="14591" max="14591" width="13.28515625" style="18" customWidth="1"/>
    <col min="14592" max="14601" width="11.140625" style="18" customWidth="1"/>
    <col min="14602" max="14602" width="7.7109375" style="18" customWidth="1"/>
    <col min="14603" max="14845" width="7.7109375" style="18"/>
    <col min="14846" max="14846" width="14.28515625" style="18" customWidth="1"/>
    <col min="14847" max="14847" width="13.28515625" style="18" customWidth="1"/>
    <col min="14848" max="14857" width="11.140625" style="18" customWidth="1"/>
    <col min="14858" max="14858" width="7.7109375" style="18" customWidth="1"/>
    <col min="14859" max="15101" width="7.7109375" style="18"/>
    <col min="15102" max="15102" width="14.28515625" style="18" customWidth="1"/>
    <col min="15103" max="15103" width="13.28515625" style="18" customWidth="1"/>
    <col min="15104" max="15113" width="11.140625" style="18" customWidth="1"/>
    <col min="15114" max="15114" width="7.7109375" style="18" customWidth="1"/>
    <col min="15115" max="15357" width="7.7109375" style="18"/>
    <col min="15358" max="15358" width="14.28515625" style="18" customWidth="1"/>
    <col min="15359" max="15359" width="13.28515625" style="18" customWidth="1"/>
    <col min="15360" max="15369" width="11.140625" style="18" customWidth="1"/>
    <col min="15370" max="15370" width="7.7109375" style="18" customWidth="1"/>
    <col min="15371" max="15613" width="7.7109375" style="18"/>
    <col min="15614" max="15614" width="14.28515625" style="18" customWidth="1"/>
    <col min="15615" max="15615" width="13.28515625" style="18" customWidth="1"/>
    <col min="15616" max="15625" width="11.140625" style="18" customWidth="1"/>
    <col min="15626" max="15626" width="7.7109375" style="18" customWidth="1"/>
    <col min="15627" max="15869" width="7.7109375" style="18"/>
    <col min="15870" max="15870" width="14.28515625" style="18" customWidth="1"/>
    <col min="15871" max="15871" width="13.28515625" style="18" customWidth="1"/>
    <col min="15872" max="15881" width="11.140625" style="18" customWidth="1"/>
    <col min="15882" max="15882" width="7.7109375" style="18" customWidth="1"/>
    <col min="15883" max="16125" width="7.7109375" style="18"/>
    <col min="16126" max="16126" width="14.28515625" style="18" customWidth="1"/>
    <col min="16127" max="16127" width="13.28515625" style="18" customWidth="1"/>
    <col min="16128" max="16137" width="11.140625" style="18" customWidth="1"/>
    <col min="16138" max="16138" width="7.7109375" style="18" customWidth="1"/>
    <col min="16139" max="16384" width="7.7109375" style="18"/>
  </cols>
  <sheetData>
    <row r="1" spans="1:29" s="340" customFormat="1" ht="26.25">
      <c r="A1" s="580" t="s">
        <v>1172</v>
      </c>
      <c r="B1" s="580"/>
      <c r="C1" s="580"/>
      <c r="D1" s="580"/>
      <c r="E1" s="580"/>
      <c r="F1" s="580"/>
      <c r="G1" s="580"/>
      <c r="H1" s="580"/>
      <c r="I1" s="580"/>
      <c r="J1" s="580"/>
      <c r="K1" s="580"/>
    </row>
    <row r="2" spans="1:29" s="340" customFormat="1" ht="20.25">
      <c r="A2" s="659" t="s">
        <v>1173</v>
      </c>
      <c r="B2" s="659"/>
      <c r="C2" s="659"/>
      <c r="D2" s="659"/>
      <c r="E2" s="659"/>
      <c r="F2" s="659"/>
      <c r="G2" s="659"/>
      <c r="H2" s="659"/>
      <c r="I2" s="659"/>
      <c r="J2" s="659"/>
      <c r="K2" s="659"/>
    </row>
    <row r="3" spans="1:29" ht="20.25" customHeight="1">
      <c r="A3" s="569" t="s">
        <v>1567</v>
      </c>
      <c r="B3" s="569"/>
      <c r="C3" s="569"/>
      <c r="D3" s="569"/>
      <c r="E3" s="595"/>
      <c r="F3" s="614" t="s">
        <v>1568</v>
      </c>
      <c r="G3" s="614"/>
      <c r="H3" s="614"/>
      <c r="I3" s="614"/>
      <c r="J3" s="614"/>
      <c r="K3" s="586"/>
    </row>
    <row r="4" spans="1:29" ht="23.1" customHeight="1">
      <c r="A4" s="806" t="s">
        <v>634</v>
      </c>
      <c r="B4" s="813" t="s">
        <v>347</v>
      </c>
      <c r="C4" s="812" t="s">
        <v>346</v>
      </c>
      <c r="D4" s="815" t="s">
        <v>665</v>
      </c>
      <c r="E4" s="814" t="s">
        <v>664</v>
      </c>
      <c r="F4" s="812" t="s">
        <v>345</v>
      </c>
      <c r="G4" s="812" t="s">
        <v>556</v>
      </c>
      <c r="H4" s="813" t="s">
        <v>344</v>
      </c>
      <c r="I4" s="812" t="s">
        <v>343</v>
      </c>
      <c r="J4" s="812" t="s">
        <v>342</v>
      </c>
      <c r="K4" s="809" t="s">
        <v>633</v>
      </c>
      <c r="L4" s="19"/>
      <c r="M4" s="19"/>
    </row>
    <row r="5" spans="1:29" ht="12" customHeight="1">
      <c r="A5" s="807"/>
      <c r="B5" s="813"/>
      <c r="C5" s="812"/>
      <c r="D5" s="815"/>
      <c r="E5" s="814"/>
      <c r="F5" s="812"/>
      <c r="G5" s="812"/>
      <c r="H5" s="813"/>
      <c r="I5" s="812"/>
      <c r="J5" s="812"/>
      <c r="K5" s="809"/>
      <c r="L5" s="19"/>
      <c r="M5" s="19"/>
    </row>
    <row r="6" spans="1:29" ht="98.25" customHeight="1">
      <c r="A6" s="808"/>
      <c r="B6" s="813"/>
      <c r="C6" s="812"/>
      <c r="D6" s="815"/>
      <c r="E6" s="814"/>
      <c r="F6" s="812"/>
      <c r="G6" s="812"/>
      <c r="H6" s="813"/>
      <c r="I6" s="812"/>
      <c r="J6" s="812"/>
      <c r="K6" s="809"/>
      <c r="L6" s="19"/>
      <c r="M6" s="19"/>
    </row>
    <row r="7" spans="1:29" s="297" customFormat="1" ht="18" customHeight="1">
      <c r="A7" s="117" t="s">
        <v>57</v>
      </c>
      <c r="B7" s="458">
        <v>44</v>
      </c>
      <c r="C7" s="458">
        <v>6345</v>
      </c>
      <c r="D7" s="458">
        <v>1314</v>
      </c>
      <c r="E7" s="458">
        <v>27</v>
      </c>
      <c r="F7" s="458">
        <v>98</v>
      </c>
      <c r="G7" s="458">
        <v>66</v>
      </c>
      <c r="H7" s="458">
        <v>446</v>
      </c>
      <c r="I7" s="458">
        <v>32</v>
      </c>
      <c r="J7" s="458">
        <v>3105</v>
      </c>
      <c r="K7" s="117" t="s">
        <v>56</v>
      </c>
      <c r="M7" s="299"/>
    </row>
    <row r="8" spans="1:29" s="297" customFormat="1" ht="18" customHeight="1">
      <c r="A8" s="117" t="s">
        <v>585</v>
      </c>
      <c r="B8" s="459">
        <v>7</v>
      </c>
      <c r="C8" s="459">
        <v>703</v>
      </c>
      <c r="D8" s="459">
        <v>172</v>
      </c>
      <c r="E8" s="459">
        <v>5</v>
      </c>
      <c r="F8" s="459">
        <v>20</v>
      </c>
      <c r="G8" s="459">
        <v>12</v>
      </c>
      <c r="H8" s="459">
        <v>119</v>
      </c>
      <c r="I8" s="459">
        <v>7</v>
      </c>
      <c r="J8" s="459">
        <v>784</v>
      </c>
      <c r="K8" s="117" t="s">
        <v>809</v>
      </c>
    </row>
    <row r="9" spans="1:29" s="297" customFormat="1" ht="18" customHeight="1">
      <c r="A9" s="117" t="s">
        <v>55</v>
      </c>
      <c r="B9" s="458">
        <v>27</v>
      </c>
      <c r="C9" s="458">
        <v>2830</v>
      </c>
      <c r="D9" s="458">
        <v>646</v>
      </c>
      <c r="E9" s="458">
        <v>25</v>
      </c>
      <c r="F9" s="458">
        <v>35</v>
      </c>
      <c r="G9" s="458">
        <v>45</v>
      </c>
      <c r="H9" s="458">
        <v>151</v>
      </c>
      <c r="I9" s="458">
        <v>33</v>
      </c>
      <c r="J9" s="458">
        <v>1451</v>
      </c>
      <c r="K9" s="117" t="s">
        <v>341</v>
      </c>
    </row>
    <row r="10" spans="1:29" s="297" customFormat="1" ht="18" customHeight="1">
      <c r="A10" s="117" t="s">
        <v>53</v>
      </c>
      <c r="B10" s="459">
        <v>4</v>
      </c>
      <c r="C10" s="459">
        <v>372</v>
      </c>
      <c r="D10" s="459">
        <v>131</v>
      </c>
      <c r="E10" s="459">
        <v>2</v>
      </c>
      <c r="F10" s="459">
        <v>11</v>
      </c>
      <c r="G10" s="459">
        <v>6</v>
      </c>
      <c r="H10" s="459">
        <v>102</v>
      </c>
      <c r="I10" s="459">
        <v>9</v>
      </c>
      <c r="J10" s="459">
        <v>373</v>
      </c>
      <c r="K10" s="117" t="s">
        <v>161</v>
      </c>
      <c r="M10" s="298"/>
      <c r="N10" s="298"/>
      <c r="O10" s="298"/>
      <c r="P10" s="298"/>
      <c r="Q10" s="298"/>
      <c r="R10" s="298"/>
      <c r="S10" s="298"/>
      <c r="T10" s="298"/>
      <c r="U10" s="298"/>
      <c r="V10" s="298"/>
      <c r="W10" s="298"/>
      <c r="X10" s="298"/>
      <c r="Y10" s="298"/>
      <c r="Z10" s="298"/>
      <c r="AA10" s="298"/>
      <c r="AB10" s="298"/>
      <c r="AC10" s="298"/>
    </row>
    <row r="11" spans="1:29" s="297" customFormat="1" ht="18" customHeight="1">
      <c r="A11" s="117" t="s">
        <v>51</v>
      </c>
      <c r="B11" s="458">
        <v>9</v>
      </c>
      <c r="C11" s="458">
        <v>1025</v>
      </c>
      <c r="D11" s="458">
        <v>215</v>
      </c>
      <c r="E11" s="458">
        <v>4</v>
      </c>
      <c r="F11" s="458">
        <v>28</v>
      </c>
      <c r="G11" s="458">
        <v>23</v>
      </c>
      <c r="H11" s="458">
        <v>218</v>
      </c>
      <c r="I11" s="458">
        <v>4</v>
      </c>
      <c r="J11" s="458">
        <v>669</v>
      </c>
      <c r="K11" s="117" t="s">
        <v>340</v>
      </c>
    </row>
    <row r="12" spans="1:29" s="297" customFormat="1" ht="18" customHeight="1">
      <c r="A12" s="117" t="s">
        <v>49</v>
      </c>
      <c r="B12" s="459">
        <v>4</v>
      </c>
      <c r="C12" s="459">
        <v>363</v>
      </c>
      <c r="D12" s="459">
        <v>135</v>
      </c>
      <c r="E12" s="459">
        <v>0</v>
      </c>
      <c r="F12" s="459">
        <v>15</v>
      </c>
      <c r="G12" s="459">
        <v>13</v>
      </c>
      <c r="H12" s="459">
        <v>65</v>
      </c>
      <c r="I12" s="459">
        <v>1</v>
      </c>
      <c r="J12" s="459">
        <v>512</v>
      </c>
      <c r="K12" s="117" t="s">
        <v>339</v>
      </c>
      <c r="M12" s="298"/>
      <c r="N12" s="298"/>
      <c r="O12" s="298"/>
      <c r="P12" s="298"/>
      <c r="Q12" s="298"/>
      <c r="R12" s="298"/>
      <c r="S12" s="298"/>
      <c r="T12" s="298"/>
      <c r="U12" s="298"/>
      <c r="V12" s="298"/>
      <c r="W12" s="298"/>
      <c r="X12" s="298"/>
      <c r="Y12" s="298"/>
      <c r="Z12" s="298"/>
      <c r="AA12" s="298"/>
      <c r="AB12" s="298"/>
      <c r="AC12" s="298"/>
    </row>
    <row r="13" spans="1:29" s="297" customFormat="1" ht="18" customHeight="1">
      <c r="A13" s="117" t="s">
        <v>47</v>
      </c>
      <c r="B13" s="458">
        <v>26</v>
      </c>
      <c r="C13" s="458">
        <v>3388</v>
      </c>
      <c r="D13" s="458">
        <v>302</v>
      </c>
      <c r="E13" s="458">
        <v>8</v>
      </c>
      <c r="F13" s="458">
        <v>28</v>
      </c>
      <c r="G13" s="458">
        <v>41</v>
      </c>
      <c r="H13" s="458">
        <v>134</v>
      </c>
      <c r="I13" s="458">
        <v>13</v>
      </c>
      <c r="J13" s="458">
        <v>705</v>
      </c>
      <c r="K13" s="117" t="s">
        <v>46</v>
      </c>
      <c r="M13" s="298"/>
      <c r="N13" s="298"/>
      <c r="O13" s="298"/>
      <c r="P13" s="298"/>
      <c r="Q13" s="298"/>
      <c r="R13" s="298"/>
      <c r="S13" s="298"/>
      <c r="T13" s="298"/>
      <c r="U13" s="298"/>
      <c r="V13" s="298"/>
      <c r="W13" s="298"/>
      <c r="X13" s="298"/>
      <c r="Y13" s="298"/>
      <c r="Z13" s="298"/>
      <c r="AA13" s="298"/>
      <c r="AB13" s="298"/>
      <c r="AC13" s="298"/>
    </row>
    <row r="14" spans="1:29" s="297" customFormat="1" ht="18" customHeight="1">
      <c r="A14" s="117" t="s">
        <v>45</v>
      </c>
      <c r="B14" s="459">
        <v>5</v>
      </c>
      <c r="C14" s="459">
        <v>930</v>
      </c>
      <c r="D14" s="459">
        <v>106</v>
      </c>
      <c r="E14" s="459">
        <v>1</v>
      </c>
      <c r="F14" s="459">
        <v>7</v>
      </c>
      <c r="G14" s="459">
        <v>5</v>
      </c>
      <c r="H14" s="459">
        <v>80</v>
      </c>
      <c r="I14" s="459">
        <v>3</v>
      </c>
      <c r="J14" s="459">
        <v>255</v>
      </c>
      <c r="K14" s="117" t="s">
        <v>338</v>
      </c>
      <c r="M14" s="298"/>
      <c r="N14" s="298"/>
      <c r="O14" s="298"/>
      <c r="P14" s="298"/>
      <c r="Q14" s="298"/>
      <c r="R14" s="298"/>
      <c r="S14" s="298"/>
      <c r="T14" s="298"/>
      <c r="U14" s="298"/>
      <c r="V14" s="298"/>
      <c r="W14" s="298"/>
      <c r="X14" s="298"/>
      <c r="Y14" s="298"/>
      <c r="Z14" s="298"/>
      <c r="AA14" s="298"/>
      <c r="AB14" s="298"/>
      <c r="AC14" s="298"/>
    </row>
    <row r="15" spans="1:29" s="297" customFormat="1" ht="18" customHeight="1">
      <c r="A15" s="117" t="s">
        <v>43</v>
      </c>
      <c r="B15" s="458">
        <v>2</v>
      </c>
      <c r="C15" s="458">
        <v>150</v>
      </c>
      <c r="D15" s="458">
        <v>50</v>
      </c>
      <c r="E15" s="458">
        <v>1</v>
      </c>
      <c r="F15" s="458">
        <v>8</v>
      </c>
      <c r="G15" s="458">
        <v>2</v>
      </c>
      <c r="H15" s="458">
        <v>11</v>
      </c>
      <c r="I15" s="458">
        <v>1</v>
      </c>
      <c r="J15" s="458">
        <v>99</v>
      </c>
      <c r="K15" s="117" t="s">
        <v>337</v>
      </c>
      <c r="M15" s="298"/>
      <c r="N15" s="298"/>
      <c r="O15" s="298"/>
      <c r="P15" s="298"/>
      <c r="Q15" s="298"/>
      <c r="R15" s="298"/>
      <c r="S15" s="298"/>
      <c r="T15" s="298"/>
      <c r="U15" s="298"/>
      <c r="V15" s="298"/>
      <c r="W15" s="298"/>
      <c r="X15" s="298"/>
      <c r="Y15" s="298"/>
      <c r="Z15" s="298"/>
      <c r="AA15" s="298"/>
      <c r="AB15" s="298"/>
      <c r="AC15" s="298"/>
    </row>
    <row r="16" spans="1:29" s="297" customFormat="1" ht="18" customHeight="1">
      <c r="A16" s="117" t="s">
        <v>41</v>
      </c>
      <c r="B16" s="459">
        <v>10</v>
      </c>
      <c r="C16" s="459">
        <v>1170</v>
      </c>
      <c r="D16" s="459">
        <v>209</v>
      </c>
      <c r="E16" s="459">
        <v>2</v>
      </c>
      <c r="F16" s="459">
        <v>14</v>
      </c>
      <c r="G16" s="459">
        <v>20</v>
      </c>
      <c r="H16" s="459">
        <v>139</v>
      </c>
      <c r="I16" s="459">
        <v>22</v>
      </c>
      <c r="J16" s="459">
        <v>612</v>
      </c>
      <c r="K16" s="117" t="s">
        <v>40</v>
      </c>
      <c r="M16" s="298"/>
      <c r="N16" s="298"/>
      <c r="O16" s="298"/>
      <c r="P16" s="298"/>
      <c r="Q16" s="298"/>
      <c r="R16" s="298"/>
      <c r="S16" s="298"/>
      <c r="T16" s="298"/>
      <c r="U16" s="298"/>
      <c r="V16" s="298"/>
      <c r="W16" s="298"/>
      <c r="X16" s="298"/>
      <c r="Y16" s="298"/>
      <c r="Z16" s="298"/>
      <c r="AA16" s="298"/>
      <c r="AB16" s="298"/>
      <c r="AC16" s="298"/>
    </row>
    <row r="17" spans="1:29" s="297" customFormat="1" ht="18" customHeight="1">
      <c r="A17" s="117" t="s">
        <v>336</v>
      </c>
      <c r="B17" s="458">
        <v>0</v>
      </c>
      <c r="C17" s="458">
        <v>0</v>
      </c>
      <c r="D17" s="458">
        <v>34</v>
      </c>
      <c r="E17" s="458">
        <v>1</v>
      </c>
      <c r="F17" s="458">
        <v>4</v>
      </c>
      <c r="G17" s="458">
        <v>1</v>
      </c>
      <c r="H17" s="458">
        <v>14</v>
      </c>
      <c r="I17" s="458">
        <v>0</v>
      </c>
      <c r="J17" s="458">
        <v>109</v>
      </c>
      <c r="K17" s="117" t="s">
        <v>38</v>
      </c>
      <c r="M17" s="298"/>
      <c r="N17" s="298"/>
      <c r="O17" s="298"/>
      <c r="P17" s="298"/>
      <c r="Q17" s="298"/>
      <c r="R17" s="298"/>
      <c r="S17" s="298"/>
      <c r="T17" s="298"/>
      <c r="U17" s="298"/>
      <c r="V17" s="298"/>
      <c r="W17" s="298"/>
      <c r="X17" s="298"/>
      <c r="Y17" s="298"/>
      <c r="Z17" s="298"/>
      <c r="AA17" s="298"/>
      <c r="AB17" s="298"/>
      <c r="AC17" s="298"/>
    </row>
    <row r="18" spans="1:29" s="297" customFormat="1" ht="18" customHeight="1">
      <c r="A18" s="117" t="s">
        <v>37</v>
      </c>
      <c r="B18" s="459">
        <v>2</v>
      </c>
      <c r="C18" s="459">
        <v>135</v>
      </c>
      <c r="D18" s="459">
        <v>89</v>
      </c>
      <c r="E18" s="459">
        <v>1</v>
      </c>
      <c r="F18" s="459">
        <v>5</v>
      </c>
      <c r="G18" s="459">
        <v>3</v>
      </c>
      <c r="H18" s="459">
        <v>45</v>
      </c>
      <c r="I18" s="459">
        <v>1</v>
      </c>
      <c r="J18" s="459">
        <v>228</v>
      </c>
      <c r="K18" s="117" t="s">
        <v>36</v>
      </c>
      <c r="M18" s="298"/>
      <c r="N18" s="298"/>
      <c r="O18" s="298"/>
      <c r="P18" s="298"/>
      <c r="Q18" s="298"/>
      <c r="R18" s="298"/>
      <c r="S18" s="298"/>
      <c r="T18" s="298"/>
      <c r="U18" s="298"/>
      <c r="V18" s="298"/>
      <c r="W18" s="298"/>
      <c r="X18" s="298"/>
      <c r="Y18" s="298"/>
      <c r="Z18" s="298"/>
      <c r="AA18" s="298"/>
      <c r="AB18" s="298"/>
      <c r="AC18" s="298"/>
    </row>
    <row r="19" spans="1:29" s="297" customFormat="1" ht="18" customHeight="1">
      <c r="A19" s="117" t="s">
        <v>35</v>
      </c>
      <c r="B19" s="458">
        <v>3</v>
      </c>
      <c r="C19" s="458">
        <v>256</v>
      </c>
      <c r="D19" s="458">
        <v>71</v>
      </c>
      <c r="E19" s="458">
        <v>0</v>
      </c>
      <c r="F19" s="458">
        <v>13</v>
      </c>
      <c r="G19" s="458">
        <v>19</v>
      </c>
      <c r="H19" s="458">
        <v>53</v>
      </c>
      <c r="I19" s="458">
        <v>0</v>
      </c>
      <c r="J19" s="458">
        <v>213</v>
      </c>
      <c r="K19" s="117" t="s">
        <v>158</v>
      </c>
      <c r="M19" s="298"/>
      <c r="N19" s="298"/>
      <c r="O19" s="298"/>
      <c r="P19" s="298"/>
      <c r="Q19" s="298"/>
      <c r="R19" s="298"/>
      <c r="S19" s="298"/>
      <c r="T19" s="298"/>
      <c r="U19" s="298"/>
      <c r="V19" s="298"/>
      <c r="W19" s="298"/>
      <c r="X19" s="298"/>
      <c r="Y19" s="298"/>
      <c r="Z19" s="298"/>
      <c r="AA19" s="298"/>
      <c r="AB19" s="298"/>
      <c r="AC19" s="298"/>
    </row>
    <row r="20" spans="1:29" s="297" customFormat="1" ht="18" customHeight="1">
      <c r="A20" s="117" t="s">
        <v>33</v>
      </c>
      <c r="B20" s="459">
        <v>0</v>
      </c>
      <c r="C20" s="459">
        <v>0</v>
      </c>
      <c r="D20" s="459">
        <v>39</v>
      </c>
      <c r="E20" s="459">
        <v>0</v>
      </c>
      <c r="F20" s="459">
        <v>5</v>
      </c>
      <c r="G20" s="459">
        <v>3</v>
      </c>
      <c r="H20" s="459">
        <v>8</v>
      </c>
      <c r="I20" s="459">
        <v>3</v>
      </c>
      <c r="J20" s="459">
        <v>84</v>
      </c>
      <c r="K20" s="117" t="s">
        <v>1527</v>
      </c>
      <c r="M20" s="298"/>
      <c r="N20" s="298"/>
      <c r="O20" s="298"/>
      <c r="P20" s="298"/>
      <c r="Q20" s="298"/>
      <c r="R20" s="298"/>
      <c r="S20" s="298"/>
      <c r="T20" s="298"/>
      <c r="U20" s="298"/>
      <c r="V20" s="298"/>
      <c r="W20" s="298"/>
      <c r="X20" s="298"/>
      <c r="Y20" s="298"/>
      <c r="Z20" s="298"/>
      <c r="AA20" s="298"/>
      <c r="AB20" s="298"/>
      <c r="AC20" s="298"/>
    </row>
    <row r="21" spans="1:29" s="297" customFormat="1" ht="20.25" customHeight="1">
      <c r="A21" s="117" t="s">
        <v>31</v>
      </c>
      <c r="B21" s="458">
        <v>3</v>
      </c>
      <c r="C21" s="458">
        <v>250</v>
      </c>
      <c r="D21" s="458">
        <v>109</v>
      </c>
      <c r="E21" s="458">
        <v>0</v>
      </c>
      <c r="F21" s="458">
        <v>9</v>
      </c>
      <c r="G21" s="458">
        <v>7</v>
      </c>
      <c r="H21" s="458">
        <v>48</v>
      </c>
      <c r="I21" s="458">
        <v>5</v>
      </c>
      <c r="J21" s="458">
        <v>541</v>
      </c>
      <c r="K21" s="117" t="s">
        <v>335</v>
      </c>
    </row>
    <row r="22" spans="1:29" s="297" customFormat="1" ht="18" customHeight="1">
      <c r="A22" s="117" t="s">
        <v>29</v>
      </c>
      <c r="B22" s="459">
        <v>3</v>
      </c>
      <c r="C22" s="459">
        <v>250</v>
      </c>
      <c r="D22" s="459">
        <v>66</v>
      </c>
      <c r="E22" s="459">
        <v>0</v>
      </c>
      <c r="F22" s="459">
        <v>4</v>
      </c>
      <c r="G22" s="459">
        <v>8</v>
      </c>
      <c r="H22" s="459">
        <v>21</v>
      </c>
      <c r="I22" s="459">
        <v>0</v>
      </c>
      <c r="J22" s="459">
        <v>136</v>
      </c>
      <c r="K22" s="117" t="s">
        <v>334</v>
      </c>
    </row>
    <row r="23" spans="1:29" s="297" customFormat="1" ht="18" customHeight="1">
      <c r="A23" s="117" t="s">
        <v>27</v>
      </c>
      <c r="B23" s="458">
        <v>0</v>
      </c>
      <c r="C23" s="458">
        <v>0</v>
      </c>
      <c r="D23" s="458">
        <v>47</v>
      </c>
      <c r="E23" s="458">
        <v>0</v>
      </c>
      <c r="F23" s="458">
        <v>4</v>
      </c>
      <c r="G23" s="458">
        <v>0</v>
      </c>
      <c r="H23" s="458">
        <v>31</v>
      </c>
      <c r="I23" s="458">
        <v>2</v>
      </c>
      <c r="J23" s="458">
        <v>105</v>
      </c>
      <c r="K23" s="117" t="s">
        <v>333</v>
      </c>
    </row>
    <row r="24" spans="1:29" s="297" customFormat="1" ht="18" customHeight="1">
      <c r="A24" s="117" t="s">
        <v>25</v>
      </c>
      <c r="B24" s="459">
        <v>1</v>
      </c>
      <c r="C24" s="459">
        <v>30</v>
      </c>
      <c r="D24" s="459">
        <v>37</v>
      </c>
      <c r="E24" s="459">
        <v>0</v>
      </c>
      <c r="F24" s="459">
        <v>7</v>
      </c>
      <c r="G24" s="459">
        <v>5</v>
      </c>
      <c r="H24" s="459">
        <v>14</v>
      </c>
      <c r="I24" s="459">
        <v>0</v>
      </c>
      <c r="J24" s="459">
        <v>94</v>
      </c>
      <c r="K24" s="117" t="s">
        <v>332</v>
      </c>
    </row>
    <row r="25" spans="1:29" s="297" customFormat="1" ht="18" customHeight="1">
      <c r="A25" s="117" t="s">
        <v>23</v>
      </c>
      <c r="B25" s="458">
        <v>0</v>
      </c>
      <c r="C25" s="458">
        <v>0</v>
      </c>
      <c r="D25" s="458">
        <v>21</v>
      </c>
      <c r="E25" s="458">
        <v>0</v>
      </c>
      <c r="F25" s="458">
        <v>4</v>
      </c>
      <c r="G25" s="458">
        <v>0</v>
      </c>
      <c r="H25" s="458">
        <v>8</v>
      </c>
      <c r="I25" s="458">
        <v>1</v>
      </c>
      <c r="J25" s="458">
        <v>49</v>
      </c>
      <c r="K25" s="117" t="s">
        <v>331</v>
      </c>
    </row>
    <row r="26" spans="1:29" s="297" customFormat="1" ht="18" customHeight="1">
      <c r="A26" s="117" t="s">
        <v>21</v>
      </c>
      <c r="B26" s="459">
        <v>0</v>
      </c>
      <c r="C26" s="459">
        <v>0</v>
      </c>
      <c r="D26" s="459">
        <v>34</v>
      </c>
      <c r="E26" s="459">
        <v>0</v>
      </c>
      <c r="F26" s="459">
        <v>3</v>
      </c>
      <c r="G26" s="459">
        <v>2</v>
      </c>
      <c r="H26" s="459">
        <v>21</v>
      </c>
      <c r="I26" s="459">
        <v>0</v>
      </c>
      <c r="J26" s="459">
        <v>65</v>
      </c>
      <c r="K26" s="117" t="s">
        <v>20</v>
      </c>
    </row>
    <row r="27" spans="1:29" s="19" customFormat="1" ht="18" customHeight="1">
      <c r="A27" s="118" t="s">
        <v>19</v>
      </c>
      <c r="B27" s="193">
        <f t="shared" ref="B27:I27" si="0">SUM(B7:B26)</f>
        <v>150</v>
      </c>
      <c r="C27" s="193">
        <f t="shared" si="0"/>
        <v>18197</v>
      </c>
      <c r="D27" s="193">
        <f>SUM(D7:D26)</f>
        <v>3827</v>
      </c>
      <c r="E27" s="193">
        <f t="shared" si="0"/>
        <v>77</v>
      </c>
      <c r="F27" s="193">
        <f t="shared" si="0"/>
        <v>322</v>
      </c>
      <c r="G27" s="193">
        <f t="shared" si="0"/>
        <v>281</v>
      </c>
      <c r="H27" s="193">
        <f t="shared" si="0"/>
        <v>1728</v>
      </c>
      <c r="I27" s="193">
        <f t="shared" si="0"/>
        <v>137</v>
      </c>
      <c r="J27" s="193">
        <f>SUM(J7:J26)</f>
        <v>10189</v>
      </c>
      <c r="K27" s="118" t="s">
        <v>330</v>
      </c>
      <c r="L27" s="20"/>
    </row>
    <row r="28" spans="1:29" ht="21" customHeight="1">
      <c r="A28" s="810"/>
      <c r="B28" s="810"/>
      <c r="C28" s="810"/>
      <c r="D28" s="810"/>
      <c r="E28" s="810"/>
      <c r="H28" s="119"/>
      <c r="I28" s="119"/>
      <c r="J28" s="119"/>
      <c r="K28" s="60"/>
      <c r="L28" s="20"/>
    </row>
    <row r="29" spans="1:29" ht="13.5" customHeight="1">
      <c r="A29" s="120"/>
    </row>
    <row r="30" spans="1:29" ht="29.45" customHeight="1"/>
    <row r="31" spans="1:29">
      <c r="H31" s="811"/>
      <c r="I31" s="811"/>
      <c r="J31" s="811"/>
    </row>
  </sheetData>
  <mergeCells count="17">
    <mergeCell ref="A28:E28"/>
    <mergeCell ref="H31:J31"/>
    <mergeCell ref="F4:F6"/>
    <mergeCell ref="G4:G6"/>
    <mergeCell ref="H4:H6"/>
    <mergeCell ref="I4:I6"/>
    <mergeCell ref="J4:J6"/>
    <mergeCell ref="E4:E6"/>
    <mergeCell ref="B4:B6"/>
    <mergeCell ref="C4:C6"/>
    <mergeCell ref="D4:D6"/>
    <mergeCell ref="A1:K1"/>
    <mergeCell ref="A2:K2"/>
    <mergeCell ref="A3:E3"/>
    <mergeCell ref="A4:A6"/>
    <mergeCell ref="K4:K6"/>
    <mergeCell ref="F3:K3"/>
  </mergeCells>
  <printOptions horizontalCentered="1" verticalCentered="1"/>
  <pageMargins left="0.78740157480314965" right="0.78740157480314965" top="0.78740157480314965" bottom="0.78740157480314965" header="0" footer="0.59055118110236227"/>
  <pageSetup paperSize="9" scale="8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9"/>
  <sheetViews>
    <sheetView showGridLines="0" rightToLeft="1" zoomScaleNormal="100" zoomScaleSheetLayoutView="75" workbookViewId="0">
      <selection sqref="A1:T1"/>
    </sheetView>
  </sheetViews>
  <sheetFormatPr defaultColWidth="7.7109375" defaultRowHeight="12.75"/>
  <cols>
    <col min="1" max="1" width="19.7109375" style="13" customWidth="1"/>
    <col min="2" max="4" width="9.7109375" style="122" hidden="1" customWidth="1"/>
    <col min="5" max="10" width="9.7109375" style="122" customWidth="1"/>
    <col min="11" max="19" width="9.7109375" style="124" customWidth="1"/>
    <col min="20" max="20" width="21.42578125" style="13" bestFit="1" customWidth="1"/>
    <col min="21" max="21" width="8" style="122" customWidth="1"/>
    <col min="22" max="22" width="7.28515625" style="122" customWidth="1"/>
    <col min="23" max="259" width="7.7109375" style="122"/>
    <col min="260" max="260" width="15" style="122" customWidth="1"/>
    <col min="261" max="261" width="8.28515625" style="122" customWidth="1"/>
    <col min="262" max="262" width="3.140625" style="122" customWidth="1"/>
    <col min="263" max="263" width="4.7109375" style="122" customWidth="1"/>
    <col min="264" max="265" width="3.85546875" style="122" customWidth="1"/>
    <col min="266" max="266" width="5" style="122" bestFit="1" customWidth="1"/>
    <col min="267" max="268" width="3.85546875" style="122" customWidth="1"/>
    <col min="269" max="269" width="5" style="122" bestFit="1" customWidth="1"/>
    <col min="270" max="270" width="4.7109375" style="122" customWidth="1"/>
    <col min="271" max="271" width="3.85546875" style="122" customWidth="1"/>
    <col min="272" max="272" width="5.28515625" style="122" customWidth="1"/>
    <col min="273" max="274" width="3.85546875" style="122" customWidth="1"/>
    <col min="275" max="275" width="5" style="122" bestFit="1" customWidth="1"/>
    <col min="276" max="276" width="3.85546875" style="122" customWidth="1"/>
    <col min="277" max="277" width="8" style="122" customWidth="1"/>
    <col min="278" max="278" width="7.28515625" style="122" customWidth="1"/>
    <col min="279" max="515" width="7.7109375" style="122"/>
    <col min="516" max="516" width="15" style="122" customWidth="1"/>
    <col min="517" max="517" width="8.28515625" style="122" customWidth="1"/>
    <col min="518" max="518" width="3.140625" style="122" customWidth="1"/>
    <col min="519" max="519" width="4.7109375" style="122" customWidth="1"/>
    <col min="520" max="521" width="3.85546875" style="122" customWidth="1"/>
    <col min="522" max="522" width="5" style="122" bestFit="1" customWidth="1"/>
    <col min="523" max="524" width="3.85546875" style="122" customWidth="1"/>
    <col min="525" max="525" width="5" style="122" bestFit="1" customWidth="1"/>
    <col min="526" max="526" width="4.7109375" style="122" customWidth="1"/>
    <col min="527" max="527" width="3.85546875" style="122" customWidth="1"/>
    <col min="528" max="528" width="5.28515625" style="122" customWidth="1"/>
    <col min="529" max="530" width="3.85546875" style="122" customWidth="1"/>
    <col min="531" max="531" width="5" style="122" bestFit="1" customWidth="1"/>
    <col min="532" max="532" width="3.85546875" style="122" customWidth="1"/>
    <col min="533" max="533" width="8" style="122" customWidth="1"/>
    <col min="534" max="534" width="7.28515625" style="122" customWidth="1"/>
    <col min="535" max="771" width="7.7109375" style="122"/>
    <col min="772" max="772" width="15" style="122" customWidth="1"/>
    <col min="773" max="773" width="8.28515625" style="122" customWidth="1"/>
    <col min="774" max="774" width="3.140625" style="122" customWidth="1"/>
    <col min="775" max="775" width="4.7109375" style="122" customWidth="1"/>
    <col min="776" max="777" width="3.85546875" style="122" customWidth="1"/>
    <col min="778" max="778" width="5" style="122" bestFit="1" customWidth="1"/>
    <col min="779" max="780" width="3.85546875" style="122" customWidth="1"/>
    <col min="781" max="781" width="5" style="122" bestFit="1" customWidth="1"/>
    <col min="782" max="782" width="4.7109375" style="122" customWidth="1"/>
    <col min="783" max="783" width="3.85546875" style="122" customWidth="1"/>
    <col min="784" max="784" width="5.28515625" style="122" customWidth="1"/>
    <col min="785" max="786" width="3.85546875" style="122" customWidth="1"/>
    <col min="787" max="787" width="5" style="122" bestFit="1" customWidth="1"/>
    <col min="788" max="788" width="3.85546875" style="122" customWidth="1"/>
    <col min="789" max="789" width="8" style="122" customWidth="1"/>
    <col min="790" max="790" width="7.28515625" style="122" customWidth="1"/>
    <col min="791" max="1027" width="7.7109375" style="122"/>
    <col min="1028" max="1028" width="15" style="122" customWidth="1"/>
    <col min="1029" max="1029" width="8.28515625" style="122" customWidth="1"/>
    <col min="1030" max="1030" width="3.140625" style="122" customWidth="1"/>
    <col min="1031" max="1031" width="4.7109375" style="122" customWidth="1"/>
    <col min="1032" max="1033" width="3.85546875" style="122" customWidth="1"/>
    <col min="1034" max="1034" width="5" style="122" bestFit="1" customWidth="1"/>
    <col min="1035" max="1036" width="3.85546875" style="122" customWidth="1"/>
    <col min="1037" max="1037" width="5" style="122" bestFit="1" customWidth="1"/>
    <col min="1038" max="1038" width="4.7109375" style="122" customWidth="1"/>
    <col min="1039" max="1039" width="3.85546875" style="122" customWidth="1"/>
    <col min="1040" max="1040" width="5.28515625" style="122" customWidth="1"/>
    <col min="1041" max="1042" width="3.85546875" style="122" customWidth="1"/>
    <col min="1043" max="1043" width="5" style="122" bestFit="1" customWidth="1"/>
    <col min="1044" max="1044" width="3.85546875" style="122" customWidth="1"/>
    <col min="1045" max="1045" width="8" style="122" customWidth="1"/>
    <col min="1046" max="1046" width="7.28515625" style="122" customWidth="1"/>
    <col min="1047" max="1283" width="7.7109375" style="122"/>
    <col min="1284" max="1284" width="15" style="122" customWidth="1"/>
    <col min="1285" max="1285" width="8.28515625" style="122" customWidth="1"/>
    <col min="1286" max="1286" width="3.140625" style="122" customWidth="1"/>
    <col min="1287" max="1287" width="4.7109375" style="122" customWidth="1"/>
    <col min="1288" max="1289" width="3.85546875" style="122" customWidth="1"/>
    <col min="1290" max="1290" width="5" style="122" bestFit="1" customWidth="1"/>
    <col min="1291" max="1292" width="3.85546875" style="122" customWidth="1"/>
    <col min="1293" max="1293" width="5" style="122" bestFit="1" customWidth="1"/>
    <col min="1294" max="1294" width="4.7109375" style="122" customWidth="1"/>
    <col min="1295" max="1295" width="3.85546875" style="122" customWidth="1"/>
    <col min="1296" max="1296" width="5.28515625" style="122" customWidth="1"/>
    <col min="1297" max="1298" width="3.85546875" style="122" customWidth="1"/>
    <col min="1299" max="1299" width="5" style="122" bestFit="1" customWidth="1"/>
    <col min="1300" max="1300" width="3.85546875" style="122" customWidth="1"/>
    <col min="1301" max="1301" width="8" style="122" customWidth="1"/>
    <col min="1302" max="1302" width="7.28515625" style="122" customWidth="1"/>
    <col min="1303" max="1539" width="7.7109375" style="122"/>
    <col min="1540" max="1540" width="15" style="122" customWidth="1"/>
    <col min="1541" max="1541" width="8.28515625" style="122" customWidth="1"/>
    <col min="1542" max="1542" width="3.140625" style="122" customWidth="1"/>
    <col min="1543" max="1543" width="4.7109375" style="122" customWidth="1"/>
    <col min="1544" max="1545" width="3.85546875" style="122" customWidth="1"/>
    <col min="1546" max="1546" width="5" style="122" bestFit="1" customWidth="1"/>
    <col min="1547" max="1548" width="3.85546875" style="122" customWidth="1"/>
    <col min="1549" max="1549" width="5" style="122" bestFit="1" customWidth="1"/>
    <col min="1550" max="1550" width="4.7109375" style="122" customWidth="1"/>
    <col min="1551" max="1551" width="3.85546875" style="122" customWidth="1"/>
    <col min="1552" max="1552" width="5.28515625" style="122" customWidth="1"/>
    <col min="1553" max="1554" width="3.85546875" style="122" customWidth="1"/>
    <col min="1555" max="1555" width="5" style="122" bestFit="1" customWidth="1"/>
    <col min="1556" max="1556" width="3.85546875" style="122" customWidth="1"/>
    <col min="1557" max="1557" width="8" style="122" customWidth="1"/>
    <col min="1558" max="1558" width="7.28515625" style="122" customWidth="1"/>
    <col min="1559" max="1795" width="7.7109375" style="122"/>
    <col min="1796" max="1796" width="15" style="122" customWidth="1"/>
    <col min="1797" max="1797" width="8.28515625" style="122" customWidth="1"/>
    <col min="1798" max="1798" width="3.140625" style="122" customWidth="1"/>
    <col min="1799" max="1799" width="4.7109375" style="122" customWidth="1"/>
    <col min="1800" max="1801" width="3.85546875" style="122" customWidth="1"/>
    <col min="1802" max="1802" width="5" style="122" bestFit="1" customWidth="1"/>
    <col min="1803" max="1804" width="3.85546875" style="122" customWidth="1"/>
    <col min="1805" max="1805" width="5" style="122" bestFit="1" customWidth="1"/>
    <col min="1806" max="1806" width="4.7109375" style="122" customWidth="1"/>
    <col min="1807" max="1807" width="3.85546875" style="122" customWidth="1"/>
    <col min="1808" max="1808" width="5.28515625" style="122" customWidth="1"/>
    <col min="1809" max="1810" width="3.85546875" style="122" customWidth="1"/>
    <col min="1811" max="1811" width="5" style="122" bestFit="1" customWidth="1"/>
    <col min="1812" max="1812" width="3.85546875" style="122" customWidth="1"/>
    <col min="1813" max="1813" width="8" style="122" customWidth="1"/>
    <col min="1814" max="1814" width="7.28515625" style="122" customWidth="1"/>
    <col min="1815" max="2051" width="7.7109375" style="122"/>
    <col min="2052" max="2052" width="15" style="122" customWidth="1"/>
    <col min="2053" max="2053" width="8.28515625" style="122" customWidth="1"/>
    <col min="2054" max="2054" width="3.140625" style="122" customWidth="1"/>
    <col min="2055" max="2055" width="4.7109375" style="122" customWidth="1"/>
    <col min="2056" max="2057" width="3.85546875" style="122" customWidth="1"/>
    <col min="2058" max="2058" width="5" style="122" bestFit="1" customWidth="1"/>
    <col min="2059" max="2060" width="3.85546875" style="122" customWidth="1"/>
    <col min="2061" max="2061" width="5" style="122" bestFit="1" customWidth="1"/>
    <col min="2062" max="2062" width="4.7109375" style="122" customWidth="1"/>
    <col min="2063" max="2063" width="3.85546875" style="122" customWidth="1"/>
    <col min="2064" max="2064" width="5.28515625" style="122" customWidth="1"/>
    <col min="2065" max="2066" width="3.85546875" style="122" customWidth="1"/>
    <col min="2067" max="2067" width="5" style="122" bestFit="1" customWidth="1"/>
    <col min="2068" max="2068" width="3.85546875" style="122" customWidth="1"/>
    <col min="2069" max="2069" width="8" style="122" customWidth="1"/>
    <col min="2070" max="2070" width="7.28515625" style="122" customWidth="1"/>
    <col min="2071" max="2307" width="7.7109375" style="122"/>
    <col min="2308" max="2308" width="15" style="122" customWidth="1"/>
    <col min="2309" max="2309" width="8.28515625" style="122" customWidth="1"/>
    <col min="2310" max="2310" width="3.140625" style="122" customWidth="1"/>
    <col min="2311" max="2311" width="4.7109375" style="122" customWidth="1"/>
    <col min="2312" max="2313" width="3.85546875" style="122" customWidth="1"/>
    <col min="2314" max="2314" width="5" style="122" bestFit="1" customWidth="1"/>
    <col min="2315" max="2316" width="3.85546875" style="122" customWidth="1"/>
    <col min="2317" max="2317" width="5" style="122" bestFit="1" customWidth="1"/>
    <col min="2318" max="2318" width="4.7109375" style="122" customWidth="1"/>
    <col min="2319" max="2319" width="3.85546875" style="122" customWidth="1"/>
    <col min="2320" max="2320" width="5.28515625" style="122" customWidth="1"/>
    <col min="2321" max="2322" width="3.85546875" style="122" customWidth="1"/>
    <col min="2323" max="2323" width="5" style="122" bestFit="1" customWidth="1"/>
    <col min="2324" max="2324" width="3.85546875" style="122" customWidth="1"/>
    <col min="2325" max="2325" width="8" style="122" customWidth="1"/>
    <col min="2326" max="2326" width="7.28515625" style="122" customWidth="1"/>
    <col min="2327" max="2563" width="7.7109375" style="122"/>
    <col min="2564" max="2564" width="15" style="122" customWidth="1"/>
    <col min="2565" max="2565" width="8.28515625" style="122" customWidth="1"/>
    <col min="2566" max="2566" width="3.140625" style="122" customWidth="1"/>
    <col min="2567" max="2567" width="4.7109375" style="122" customWidth="1"/>
    <col min="2568" max="2569" width="3.85546875" style="122" customWidth="1"/>
    <col min="2570" max="2570" width="5" style="122" bestFit="1" customWidth="1"/>
    <col min="2571" max="2572" width="3.85546875" style="122" customWidth="1"/>
    <col min="2573" max="2573" width="5" style="122" bestFit="1" customWidth="1"/>
    <col min="2574" max="2574" width="4.7109375" style="122" customWidth="1"/>
    <col min="2575" max="2575" width="3.85546875" style="122" customWidth="1"/>
    <col min="2576" max="2576" width="5.28515625" style="122" customWidth="1"/>
    <col min="2577" max="2578" width="3.85546875" style="122" customWidth="1"/>
    <col min="2579" max="2579" width="5" style="122" bestFit="1" customWidth="1"/>
    <col min="2580" max="2580" width="3.85546875" style="122" customWidth="1"/>
    <col min="2581" max="2581" width="8" style="122" customWidth="1"/>
    <col min="2582" max="2582" width="7.28515625" style="122" customWidth="1"/>
    <col min="2583" max="2819" width="7.7109375" style="122"/>
    <col min="2820" max="2820" width="15" style="122" customWidth="1"/>
    <col min="2821" max="2821" width="8.28515625" style="122" customWidth="1"/>
    <col min="2822" max="2822" width="3.140625" style="122" customWidth="1"/>
    <col min="2823" max="2823" width="4.7109375" style="122" customWidth="1"/>
    <col min="2824" max="2825" width="3.85546875" style="122" customWidth="1"/>
    <col min="2826" max="2826" width="5" style="122" bestFit="1" customWidth="1"/>
    <col min="2827" max="2828" width="3.85546875" style="122" customWidth="1"/>
    <col min="2829" max="2829" width="5" style="122" bestFit="1" customWidth="1"/>
    <col min="2830" max="2830" width="4.7109375" style="122" customWidth="1"/>
    <col min="2831" max="2831" width="3.85546875" style="122" customWidth="1"/>
    <col min="2832" max="2832" width="5.28515625" style="122" customWidth="1"/>
    <col min="2833" max="2834" width="3.85546875" style="122" customWidth="1"/>
    <col min="2835" max="2835" width="5" style="122" bestFit="1" customWidth="1"/>
    <col min="2836" max="2836" width="3.85546875" style="122" customWidth="1"/>
    <col min="2837" max="2837" width="8" style="122" customWidth="1"/>
    <col min="2838" max="2838" width="7.28515625" style="122" customWidth="1"/>
    <col min="2839" max="3075" width="7.7109375" style="122"/>
    <col min="3076" max="3076" width="15" style="122" customWidth="1"/>
    <col min="3077" max="3077" width="8.28515625" style="122" customWidth="1"/>
    <col min="3078" max="3078" width="3.140625" style="122" customWidth="1"/>
    <col min="3079" max="3079" width="4.7109375" style="122" customWidth="1"/>
    <col min="3080" max="3081" width="3.85546875" style="122" customWidth="1"/>
    <col min="3082" max="3082" width="5" style="122" bestFit="1" customWidth="1"/>
    <col min="3083" max="3084" width="3.85546875" style="122" customWidth="1"/>
    <col min="3085" max="3085" width="5" style="122" bestFit="1" customWidth="1"/>
    <col min="3086" max="3086" width="4.7109375" style="122" customWidth="1"/>
    <col min="3087" max="3087" width="3.85546875" style="122" customWidth="1"/>
    <col min="3088" max="3088" width="5.28515625" style="122" customWidth="1"/>
    <col min="3089" max="3090" width="3.85546875" style="122" customWidth="1"/>
    <col min="3091" max="3091" width="5" style="122" bestFit="1" customWidth="1"/>
    <col min="3092" max="3092" width="3.85546875" style="122" customWidth="1"/>
    <col min="3093" max="3093" width="8" style="122" customWidth="1"/>
    <col min="3094" max="3094" width="7.28515625" style="122" customWidth="1"/>
    <col min="3095" max="3331" width="7.7109375" style="122"/>
    <col min="3332" max="3332" width="15" style="122" customWidth="1"/>
    <col min="3333" max="3333" width="8.28515625" style="122" customWidth="1"/>
    <col min="3334" max="3334" width="3.140625" style="122" customWidth="1"/>
    <col min="3335" max="3335" width="4.7109375" style="122" customWidth="1"/>
    <col min="3336" max="3337" width="3.85546875" style="122" customWidth="1"/>
    <col min="3338" max="3338" width="5" style="122" bestFit="1" customWidth="1"/>
    <col min="3339" max="3340" width="3.85546875" style="122" customWidth="1"/>
    <col min="3341" max="3341" width="5" style="122" bestFit="1" customWidth="1"/>
    <col min="3342" max="3342" width="4.7109375" style="122" customWidth="1"/>
    <col min="3343" max="3343" width="3.85546875" style="122" customWidth="1"/>
    <col min="3344" max="3344" width="5.28515625" style="122" customWidth="1"/>
    <col min="3345" max="3346" width="3.85546875" style="122" customWidth="1"/>
    <col min="3347" max="3347" width="5" style="122" bestFit="1" customWidth="1"/>
    <col min="3348" max="3348" width="3.85546875" style="122" customWidth="1"/>
    <col min="3349" max="3349" width="8" style="122" customWidth="1"/>
    <col min="3350" max="3350" width="7.28515625" style="122" customWidth="1"/>
    <col min="3351" max="3587" width="7.7109375" style="122"/>
    <col min="3588" max="3588" width="15" style="122" customWidth="1"/>
    <col min="3589" max="3589" width="8.28515625" style="122" customWidth="1"/>
    <col min="3590" max="3590" width="3.140625" style="122" customWidth="1"/>
    <col min="3591" max="3591" width="4.7109375" style="122" customWidth="1"/>
    <col min="3592" max="3593" width="3.85546875" style="122" customWidth="1"/>
    <col min="3594" max="3594" width="5" style="122" bestFit="1" customWidth="1"/>
    <col min="3595" max="3596" width="3.85546875" style="122" customWidth="1"/>
    <col min="3597" max="3597" width="5" style="122" bestFit="1" customWidth="1"/>
    <col min="3598" max="3598" width="4.7109375" style="122" customWidth="1"/>
    <col min="3599" max="3599" width="3.85546875" style="122" customWidth="1"/>
    <col min="3600" max="3600" width="5.28515625" style="122" customWidth="1"/>
    <col min="3601" max="3602" width="3.85546875" style="122" customWidth="1"/>
    <col min="3603" max="3603" width="5" style="122" bestFit="1" customWidth="1"/>
    <col min="3604" max="3604" width="3.85546875" style="122" customWidth="1"/>
    <col min="3605" max="3605" width="8" style="122" customWidth="1"/>
    <col min="3606" max="3606" width="7.28515625" style="122" customWidth="1"/>
    <col min="3607" max="3843" width="7.7109375" style="122"/>
    <col min="3844" max="3844" width="15" style="122" customWidth="1"/>
    <col min="3845" max="3845" width="8.28515625" style="122" customWidth="1"/>
    <col min="3846" max="3846" width="3.140625" style="122" customWidth="1"/>
    <col min="3847" max="3847" width="4.7109375" style="122" customWidth="1"/>
    <col min="3848" max="3849" width="3.85546875" style="122" customWidth="1"/>
    <col min="3850" max="3850" width="5" style="122" bestFit="1" customWidth="1"/>
    <col min="3851" max="3852" width="3.85546875" style="122" customWidth="1"/>
    <col min="3853" max="3853" width="5" style="122" bestFit="1" customWidth="1"/>
    <col min="3854" max="3854" width="4.7109375" style="122" customWidth="1"/>
    <col min="3855" max="3855" width="3.85546875" style="122" customWidth="1"/>
    <col min="3856" max="3856" width="5.28515625" style="122" customWidth="1"/>
    <col min="3857" max="3858" width="3.85546875" style="122" customWidth="1"/>
    <col min="3859" max="3859" width="5" style="122" bestFit="1" customWidth="1"/>
    <col min="3860" max="3860" width="3.85546875" style="122" customWidth="1"/>
    <col min="3861" max="3861" width="8" style="122" customWidth="1"/>
    <col min="3862" max="3862" width="7.28515625" style="122" customWidth="1"/>
    <col min="3863" max="4099" width="7.7109375" style="122"/>
    <col min="4100" max="4100" width="15" style="122" customWidth="1"/>
    <col min="4101" max="4101" width="8.28515625" style="122" customWidth="1"/>
    <col min="4102" max="4102" width="3.140625" style="122" customWidth="1"/>
    <col min="4103" max="4103" width="4.7109375" style="122" customWidth="1"/>
    <col min="4104" max="4105" width="3.85546875" style="122" customWidth="1"/>
    <col min="4106" max="4106" width="5" style="122" bestFit="1" customWidth="1"/>
    <col min="4107" max="4108" width="3.85546875" style="122" customWidth="1"/>
    <col min="4109" max="4109" width="5" style="122" bestFit="1" customWidth="1"/>
    <col min="4110" max="4110" width="4.7109375" style="122" customWidth="1"/>
    <col min="4111" max="4111" width="3.85546875" style="122" customWidth="1"/>
    <col min="4112" max="4112" width="5.28515625" style="122" customWidth="1"/>
    <col min="4113" max="4114" width="3.85546875" style="122" customWidth="1"/>
    <col min="4115" max="4115" width="5" style="122" bestFit="1" customWidth="1"/>
    <col min="4116" max="4116" width="3.85546875" style="122" customWidth="1"/>
    <col min="4117" max="4117" width="8" style="122" customWidth="1"/>
    <col min="4118" max="4118" width="7.28515625" style="122" customWidth="1"/>
    <col min="4119" max="4355" width="7.7109375" style="122"/>
    <col min="4356" max="4356" width="15" style="122" customWidth="1"/>
    <col min="4357" max="4357" width="8.28515625" style="122" customWidth="1"/>
    <col min="4358" max="4358" width="3.140625" style="122" customWidth="1"/>
    <col min="4359" max="4359" width="4.7109375" style="122" customWidth="1"/>
    <col min="4360" max="4361" width="3.85546875" style="122" customWidth="1"/>
    <col min="4362" max="4362" width="5" style="122" bestFit="1" customWidth="1"/>
    <col min="4363" max="4364" width="3.85546875" style="122" customWidth="1"/>
    <col min="4365" max="4365" width="5" style="122" bestFit="1" customWidth="1"/>
    <col min="4366" max="4366" width="4.7109375" style="122" customWidth="1"/>
    <col min="4367" max="4367" width="3.85546875" style="122" customWidth="1"/>
    <col min="4368" max="4368" width="5.28515625" style="122" customWidth="1"/>
    <col min="4369" max="4370" width="3.85546875" style="122" customWidth="1"/>
    <col min="4371" max="4371" width="5" style="122" bestFit="1" customWidth="1"/>
    <col min="4372" max="4372" width="3.85546875" style="122" customWidth="1"/>
    <col min="4373" max="4373" width="8" style="122" customWidth="1"/>
    <col min="4374" max="4374" width="7.28515625" style="122" customWidth="1"/>
    <col min="4375" max="4611" width="7.7109375" style="122"/>
    <col min="4612" max="4612" width="15" style="122" customWidth="1"/>
    <col min="4613" max="4613" width="8.28515625" style="122" customWidth="1"/>
    <col min="4614" max="4614" width="3.140625" style="122" customWidth="1"/>
    <col min="4615" max="4615" width="4.7109375" style="122" customWidth="1"/>
    <col min="4616" max="4617" width="3.85546875" style="122" customWidth="1"/>
    <col min="4618" max="4618" width="5" style="122" bestFit="1" customWidth="1"/>
    <col min="4619" max="4620" width="3.85546875" style="122" customWidth="1"/>
    <col min="4621" max="4621" width="5" style="122" bestFit="1" customWidth="1"/>
    <col min="4622" max="4622" width="4.7109375" style="122" customWidth="1"/>
    <col min="4623" max="4623" width="3.85546875" style="122" customWidth="1"/>
    <col min="4624" max="4624" width="5.28515625" style="122" customWidth="1"/>
    <col min="4625" max="4626" width="3.85546875" style="122" customWidth="1"/>
    <col min="4627" max="4627" width="5" style="122" bestFit="1" customWidth="1"/>
    <col min="4628" max="4628" width="3.85546875" style="122" customWidth="1"/>
    <col min="4629" max="4629" width="8" style="122" customWidth="1"/>
    <col min="4630" max="4630" width="7.28515625" style="122" customWidth="1"/>
    <col min="4631" max="4867" width="7.7109375" style="122"/>
    <col min="4868" max="4868" width="15" style="122" customWidth="1"/>
    <col min="4869" max="4869" width="8.28515625" style="122" customWidth="1"/>
    <col min="4870" max="4870" width="3.140625" style="122" customWidth="1"/>
    <col min="4871" max="4871" width="4.7109375" style="122" customWidth="1"/>
    <col min="4872" max="4873" width="3.85546875" style="122" customWidth="1"/>
    <col min="4874" max="4874" width="5" style="122" bestFit="1" customWidth="1"/>
    <col min="4875" max="4876" width="3.85546875" style="122" customWidth="1"/>
    <col min="4877" max="4877" width="5" style="122" bestFit="1" customWidth="1"/>
    <col min="4878" max="4878" width="4.7109375" style="122" customWidth="1"/>
    <col min="4879" max="4879" width="3.85546875" style="122" customWidth="1"/>
    <col min="4880" max="4880" width="5.28515625" style="122" customWidth="1"/>
    <col min="4881" max="4882" width="3.85546875" style="122" customWidth="1"/>
    <col min="4883" max="4883" width="5" style="122" bestFit="1" customWidth="1"/>
    <col min="4884" max="4884" width="3.85546875" style="122" customWidth="1"/>
    <col min="4885" max="4885" width="8" style="122" customWidth="1"/>
    <col min="4886" max="4886" width="7.28515625" style="122" customWidth="1"/>
    <col min="4887" max="5123" width="7.7109375" style="122"/>
    <col min="5124" max="5124" width="15" style="122" customWidth="1"/>
    <col min="5125" max="5125" width="8.28515625" style="122" customWidth="1"/>
    <col min="5126" max="5126" width="3.140625" style="122" customWidth="1"/>
    <col min="5127" max="5127" width="4.7109375" style="122" customWidth="1"/>
    <col min="5128" max="5129" width="3.85546875" style="122" customWidth="1"/>
    <col min="5130" max="5130" width="5" style="122" bestFit="1" customWidth="1"/>
    <col min="5131" max="5132" width="3.85546875" style="122" customWidth="1"/>
    <col min="5133" max="5133" width="5" style="122" bestFit="1" customWidth="1"/>
    <col min="5134" max="5134" width="4.7109375" style="122" customWidth="1"/>
    <col min="5135" max="5135" width="3.85546875" style="122" customWidth="1"/>
    <col min="5136" max="5136" width="5.28515625" style="122" customWidth="1"/>
    <col min="5137" max="5138" width="3.85546875" style="122" customWidth="1"/>
    <col min="5139" max="5139" width="5" style="122" bestFit="1" customWidth="1"/>
    <col min="5140" max="5140" width="3.85546875" style="122" customWidth="1"/>
    <col min="5141" max="5141" width="8" style="122" customWidth="1"/>
    <col min="5142" max="5142" width="7.28515625" style="122" customWidth="1"/>
    <col min="5143" max="5379" width="7.7109375" style="122"/>
    <col min="5380" max="5380" width="15" style="122" customWidth="1"/>
    <col min="5381" max="5381" width="8.28515625" style="122" customWidth="1"/>
    <col min="5382" max="5382" width="3.140625" style="122" customWidth="1"/>
    <col min="5383" max="5383" width="4.7109375" style="122" customWidth="1"/>
    <col min="5384" max="5385" width="3.85546875" style="122" customWidth="1"/>
    <col min="5386" max="5386" width="5" style="122" bestFit="1" customWidth="1"/>
    <col min="5387" max="5388" width="3.85546875" style="122" customWidth="1"/>
    <col min="5389" max="5389" width="5" style="122" bestFit="1" customWidth="1"/>
    <col min="5390" max="5390" width="4.7109375" style="122" customWidth="1"/>
    <col min="5391" max="5391" width="3.85546875" style="122" customWidth="1"/>
    <col min="5392" max="5392" width="5.28515625" style="122" customWidth="1"/>
    <col min="5393" max="5394" width="3.85546875" style="122" customWidth="1"/>
    <col min="5395" max="5395" width="5" style="122" bestFit="1" customWidth="1"/>
    <col min="5396" max="5396" width="3.85546875" style="122" customWidth="1"/>
    <col min="5397" max="5397" width="8" style="122" customWidth="1"/>
    <col min="5398" max="5398" width="7.28515625" style="122" customWidth="1"/>
    <col min="5399" max="5635" width="7.7109375" style="122"/>
    <col min="5636" max="5636" width="15" style="122" customWidth="1"/>
    <col min="5637" max="5637" width="8.28515625" style="122" customWidth="1"/>
    <col min="5638" max="5638" width="3.140625" style="122" customWidth="1"/>
    <col min="5639" max="5639" width="4.7109375" style="122" customWidth="1"/>
    <col min="5640" max="5641" width="3.85546875" style="122" customWidth="1"/>
    <col min="5642" max="5642" width="5" style="122" bestFit="1" customWidth="1"/>
    <col min="5643" max="5644" width="3.85546875" style="122" customWidth="1"/>
    <col min="5645" max="5645" width="5" style="122" bestFit="1" customWidth="1"/>
    <col min="5646" max="5646" width="4.7109375" style="122" customWidth="1"/>
    <col min="5647" max="5647" width="3.85546875" style="122" customWidth="1"/>
    <col min="5648" max="5648" width="5.28515625" style="122" customWidth="1"/>
    <col min="5649" max="5650" width="3.85546875" style="122" customWidth="1"/>
    <col min="5651" max="5651" width="5" style="122" bestFit="1" customWidth="1"/>
    <col min="5652" max="5652" width="3.85546875" style="122" customWidth="1"/>
    <col min="5653" max="5653" width="8" style="122" customWidth="1"/>
    <col min="5654" max="5654" width="7.28515625" style="122" customWidth="1"/>
    <col min="5655" max="5891" width="7.7109375" style="122"/>
    <col min="5892" max="5892" width="15" style="122" customWidth="1"/>
    <col min="5893" max="5893" width="8.28515625" style="122" customWidth="1"/>
    <col min="5894" max="5894" width="3.140625" style="122" customWidth="1"/>
    <col min="5895" max="5895" width="4.7109375" style="122" customWidth="1"/>
    <col min="5896" max="5897" width="3.85546875" style="122" customWidth="1"/>
    <col min="5898" max="5898" width="5" style="122" bestFit="1" customWidth="1"/>
    <col min="5899" max="5900" width="3.85546875" style="122" customWidth="1"/>
    <col min="5901" max="5901" width="5" style="122" bestFit="1" customWidth="1"/>
    <col min="5902" max="5902" width="4.7109375" style="122" customWidth="1"/>
    <col min="5903" max="5903" width="3.85546875" style="122" customWidth="1"/>
    <col min="5904" max="5904" width="5.28515625" style="122" customWidth="1"/>
    <col min="5905" max="5906" width="3.85546875" style="122" customWidth="1"/>
    <col min="5907" max="5907" width="5" style="122" bestFit="1" customWidth="1"/>
    <col min="5908" max="5908" width="3.85546875" style="122" customWidth="1"/>
    <col min="5909" max="5909" width="8" style="122" customWidth="1"/>
    <col min="5910" max="5910" width="7.28515625" style="122" customWidth="1"/>
    <col min="5911" max="6147" width="7.7109375" style="122"/>
    <col min="6148" max="6148" width="15" style="122" customWidth="1"/>
    <col min="6149" max="6149" width="8.28515625" style="122" customWidth="1"/>
    <col min="6150" max="6150" width="3.140625" style="122" customWidth="1"/>
    <col min="6151" max="6151" width="4.7109375" style="122" customWidth="1"/>
    <col min="6152" max="6153" width="3.85546875" style="122" customWidth="1"/>
    <col min="6154" max="6154" width="5" style="122" bestFit="1" customWidth="1"/>
    <col min="6155" max="6156" width="3.85546875" style="122" customWidth="1"/>
    <col min="6157" max="6157" width="5" style="122" bestFit="1" customWidth="1"/>
    <col min="6158" max="6158" width="4.7109375" style="122" customWidth="1"/>
    <col min="6159" max="6159" width="3.85546875" style="122" customWidth="1"/>
    <col min="6160" max="6160" width="5.28515625" style="122" customWidth="1"/>
    <col min="6161" max="6162" width="3.85546875" style="122" customWidth="1"/>
    <col min="6163" max="6163" width="5" style="122" bestFit="1" customWidth="1"/>
    <col min="6164" max="6164" width="3.85546875" style="122" customWidth="1"/>
    <col min="6165" max="6165" width="8" style="122" customWidth="1"/>
    <col min="6166" max="6166" width="7.28515625" style="122" customWidth="1"/>
    <col min="6167" max="6403" width="7.7109375" style="122"/>
    <col min="6404" max="6404" width="15" style="122" customWidth="1"/>
    <col min="6405" max="6405" width="8.28515625" style="122" customWidth="1"/>
    <col min="6406" max="6406" width="3.140625" style="122" customWidth="1"/>
    <col min="6407" max="6407" width="4.7109375" style="122" customWidth="1"/>
    <col min="6408" max="6409" width="3.85546875" style="122" customWidth="1"/>
    <col min="6410" max="6410" width="5" style="122" bestFit="1" customWidth="1"/>
    <col min="6411" max="6412" width="3.85546875" style="122" customWidth="1"/>
    <col min="6413" max="6413" width="5" style="122" bestFit="1" customWidth="1"/>
    <col min="6414" max="6414" width="4.7109375" style="122" customWidth="1"/>
    <col min="6415" max="6415" width="3.85546875" style="122" customWidth="1"/>
    <col min="6416" max="6416" width="5.28515625" style="122" customWidth="1"/>
    <col min="6417" max="6418" width="3.85546875" style="122" customWidth="1"/>
    <col min="6419" max="6419" width="5" style="122" bestFit="1" customWidth="1"/>
    <col min="6420" max="6420" width="3.85546875" style="122" customWidth="1"/>
    <col min="6421" max="6421" width="8" style="122" customWidth="1"/>
    <col min="6422" max="6422" width="7.28515625" style="122" customWidth="1"/>
    <col min="6423" max="6659" width="7.7109375" style="122"/>
    <col min="6660" max="6660" width="15" style="122" customWidth="1"/>
    <col min="6661" max="6661" width="8.28515625" style="122" customWidth="1"/>
    <col min="6662" max="6662" width="3.140625" style="122" customWidth="1"/>
    <col min="6663" max="6663" width="4.7109375" style="122" customWidth="1"/>
    <col min="6664" max="6665" width="3.85546875" style="122" customWidth="1"/>
    <col min="6666" max="6666" width="5" style="122" bestFit="1" customWidth="1"/>
    <col min="6667" max="6668" width="3.85546875" style="122" customWidth="1"/>
    <col min="6669" max="6669" width="5" style="122" bestFit="1" customWidth="1"/>
    <col min="6670" max="6670" width="4.7109375" style="122" customWidth="1"/>
    <col min="6671" max="6671" width="3.85546875" style="122" customWidth="1"/>
    <col min="6672" max="6672" width="5.28515625" style="122" customWidth="1"/>
    <col min="6673" max="6674" width="3.85546875" style="122" customWidth="1"/>
    <col min="6675" max="6675" width="5" style="122" bestFit="1" customWidth="1"/>
    <col min="6676" max="6676" width="3.85546875" style="122" customWidth="1"/>
    <col min="6677" max="6677" width="8" style="122" customWidth="1"/>
    <col min="6678" max="6678" width="7.28515625" style="122" customWidth="1"/>
    <col min="6679" max="6915" width="7.7109375" style="122"/>
    <col min="6916" max="6916" width="15" style="122" customWidth="1"/>
    <col min="6917" max="6917" width="8.28515625" style="122" customWidth="1"/>
    <col min="6918" max="6918" width="3.140625" style="122" customWidth="1"/>
    <col min="6919" max="6919" width="4.7109375" style="122" customWidth="1"/>
    <col min="6920" max="6921" width="3.85546875" style="122" customWidth="1"/>
    <col min="6922" max="6922" width="5" style="122" bestFit="1" customWidth="1"/>
    <col min="6923" max="6924" width="3.85546875" style="122" customWidth="1"/>
    <col min="6925" max="6925" width="5" style="122" bestFit="1" customWidth="1"/>
    <col min="6926" max="6926" width="4.7109375" style="122" customWidth="1"/>
    <col min="6927" max="6927" width="3.85546875" style="122" customWidth="1"/>
    <col min="6928" max="6928" width="5.28515625" style="122" customWidth="1"/>
    <col min="6929" max="6930" width="3.85546875" style="122" customWidth="1"/>
    <col min="6931" max="6931" width="5" style="122" bestFit="1" customWidth="1"/>
    <col min="6932" max="6932" width="3.85546875" style="122" customWidth="1"/>
    <col min="6933" max="6933" width="8" style="122" customWidth="1"/>
    <col min="6934" max="6934" width="7.28515625" style="122" customWidth="1"/>
    <col min="6935" max="7171" width="7.7109375" style="122"/>
    <col min="7172" max="7172" width="15" style="122" customWidth="1"/>
    <col min="7173" max="7173" width="8.28515625" style="122" customWidth="1"/>
    <col min="7174" max="7174" width="3.140625" style="122" customWidth="1"/>
    <col min="7175" max="7175" width="4.7109375" style="122" customWidth="1"/>
    <col min="7176" max="7177" width="3.85546875" style="122" customWidth="1"/>
    <col min="7178" max="7178" width="5" style="122" bestFit="1" customWidth="1"/>
    <col min="7179" max="7180" width="3.85546875" style="122" customWidth="1"/>
    <col min="7181" max="7181" width="5" style="122" bestFit="1" customWidth="1"/>
    <col min="7182" max="7182" width="4.7109375" style="122" customWidth="1"/>
    <col min="7183" max="7183" width="3.85546875" style="122" customWidth="1"/>
    <col min="7184" max="7184" width="5.28515625" style="122" customWidth="1"/>
    <col min="7185" max="7186" width="3.85546875" style="122" customWidth="1"/>
    <col min="7187" max="7187" width="5" style="122" bestFit="1" customWidth="1"/>
    <col min="7188" max="7188" width="3.85546875" style="122" customWidth="1"/>
    <col min="7189" max="7189" width="8" style="122" customWidth="1"/>
    <col min="7190" max="7190" width="7.28515625" style="122" customWidth="1"/>
    <col min="7191" max="7427" width="7.7109375" style="122"/>
    <col min="7428" max="7428" width="15" style="122" customWidth="1"/>
    <col min="7429" max="7429" width="8.28515625" style="122" customWidth="1"/>
    <col min="7430" max="7430" width="3.140625" style="122" customWidth="1"/>
    <col min="7431" max="7431" width="4.7109375" style="122" customWidth="1"/>
    <col min="7432" max="7433" width="3.85546875" style="122" customWidth="1"/>
    <col min="7434" max="7434" width="5" style="122" bestFit="1" customWidth="1"/>
    <col min="7435" max="7436" width="3.85546875" style="122" customWidth="1"/>
    <col min="7437" max="7437" width="5" style="122" bestFit="1" customWidth="1"/>
    <col min="7438" max="7438" width="4.7109375" style="122" customWidth="1"/>
    <col min="7439" max="7439" width="3.85546875" style="122" customWidth="1"/>
    <col min="7440" max="7440" width="5.28515625" style="122" customWidth="1"/>
    <col min="7441" max="7442" width="3.85546875" style="122" customWidth="1"/>
    <col min="7443" max="7443" width="5" style="122" bestFit="1" customWidth="1"/>
    <col min="7444" max="7444" width="3.85546875" style="122" customWidth="1"/>
    <col min="7445" max="7445" width="8" style="122" customWidth="1"/>
    <col min="7446" max="7446" width="7.28515625" style="122" customWidth="1"/>
    <col min="7447" max="7683" width="7.7109375" style="122"/>
    <col min="7684" max="7684" width="15" style="122" customWidth="1"/>
    <col min="7685" max="7685" width="8.28515625" style="122" customWidth="1"/>
    <col min="7686" max="7686" width="3.140625" style="122" customWidth="1"/>
    <col min="7687" max="7687" width="4.7109375" style="122" customWidth="1"/>
    <col min="7688" max="7689" width="3.85546875" style="122" customWidth="1"/>
    <col min="7690" max="7690" width="5" style="122" bestFit="1" customWidth="1"/>
    <col min="7691" max="7692" width="3.85546875" style="122" customWidth="1"/>
    <col min="7693" max="7693" width="5" style="122" bestFit="1" customWidth="1"/>
    <col min="7694" max="7694" width="4.7109375" style="122" customWidth="1"/>
    <col min="7695" max="7695" width="3.85546875" style="122" customWidth="1"/>
    <col min="7696" max="7696" width="5.28515625" style="122" customWidth="1"/>
    <col min="7697" max="7698" width="3.85546875" style="122" customWidth="1"/>
    <col min="7699" max="7699" width="5" style="122" bestFit="1" customWidth="1"/>
    <col min="7700" max="7700" width="3.85546875" style="122" customWidth="1"/>
    <col min="7701" max="7701" width="8" style="122" customWidth="1"/>
    <col min="7702" max="7702" width="7.28515625" style="122" customWidth="1"/>
    <col min="7703" max="7939" width="7.7109375" style="122"/>
    <col min="7940" max="7940" width="15" style="122" customWidth="1"/>
    <col min="7941" max="7941" width="8.28515625" style="122" customWidth="1"/>
    <col min="7942" max="7942" width="3.140625" style="122" customWidth="1"/>
    <col min="7943" max="7943" width="4.7109375" style="122" customWidth="1"/>
    <col min="7944" max="7945" width="3.85546875" style="122" customWidth="1"/>
    <col min="7946" max="7946" width="5" style="122" bestFit="1" customWidth="1"/>
    <col min="7947" max="7948" width="3.85546875" style="122" customWidth="1"/>
    <col min="7949" max="7949" width="5" style="122" bestFit="1" customWidth="1"/>
    <col min="7950" max="7950" width="4.7109375" style="122" customWidth="1"/>
    <col min="7951" max="7951" width="3.85546875" style="122" customWidth="1"/>
    <col min="7952" max="7952" width="5.28515625" style="122" customWidth="1"/>
    <col min="7953" max="7954" width="3.85546875" style="122" customWidth="1"/>
    <col min="7955" max="7955" width="5" style="122" bestFit="1" customWidth="1"/>
    <col min="7956" max="7956" width="3.85546875" style="122" customWidth="1"/>
    <col min="7957" max="7957" width="8" style="122" customWidth="1"/>
    <col min="7958" max="7958" width="7.28515625" style="122" customWidth="1"/>
    <col min="7959" max="8195" width="7.7109375" style="122"/>
    <col min="8196" max="8196" width="15" style="122" customWidth="1"/>
    <col min="8197" max="8197" width="8.28515625" style="122" customWidth="1"/>
    <col min="8198" max="8198" width="3.140625" style="122" customWidth="1"/>
    <col min="8199" max="8199" width="4.7109375" style="122" customWidth="1"/>
    <col min="8200" max="8201" width="3.85546875" style="122" customWidth="1"/>
    <col min="8202" max="8202" width="5" style="122" bestFit="1" customWidth="1"/>
    <col min="8203" max="8204" width="3.85546875" style="122" customWidth="1"/>
    <col min="8205" max="8205" width="5" style="122" bestFit="1" customWidth="1"/>
    <col min="8206" max="8206" width="4.7109375" style="122" customWidth="1"/>
    <col min="8207" max="8207" width="3.85546875" style="122" customWidth="1"/>
    <col min="8208" max="8208" width="5.28515625" style="122" customWidth="1"/>
    <col min="8209" max="8210" width="3.85546875" style="122" customWidth="1"/>
    <col min="8211" max="8211" width="5" style="122" bestFit="1" customWidth="1"/>
    <col min="8212" max="8212" width="3.85546875" style="122" customWidth="1"/>
    <col min="8213" max="8213" width="8" style="122" customWidth="1"/>
    <col min="8214" max="8214" width="7.28515625" style="122" customWidth="1"/>
    <col min="8215" max="8451" width="7.7109375" style="122"/>
    <col min="8452" max="8452" width="15" style="122" customWidth="1"/>
    <col min="8453" max="8453" width="8.28515625" style="122" customWidth="1"/>
    <col min="8454" max="8454" width="3.140625" style="122" customWidth="1"/>
    <col min="8455" max="8455" width="4.7109375" style="122" customWidth="1"/>
    <col min="8456" max="8457" width="3.85546875" style="122" customWidth="1"/>
    <col min="8458" max="8458" width="5" style="122" bestFit="1" customWidth="1"/>
    <col min="8459" max="8460" width="3.85546875" style="122" customWidth="1"/>
    <col min="8461" max="8461" width="5" style="122" bestFit="1" customWidth="1"/>
    <col min="8462" max="8462" width="4.7109375" style="122" customWidth="1"/>
    <col min="8463" max="8463" width="3.85546875" style="122" customWidth="1"/>
    <col min="8464" max="8464" width="5.28515625" style="122" customWidth="1"/>
    <col min="8465" max="8466" width="3.85546875" style="122" customWidth="1"/>
    <col min="8467" max="8467" width="5" style="122" bestFit="1" customWidth="1"/>
    <col min="8468" max="8468" width="3.85546875" style="122" customWidth="1"/>
    <col min="8469" max="8469" width="8" style="122" customWidth="1"/>
    <col min="8470" max="8470" width="7.28515625" style="122" customWidth="1"/>
    <col min="8471" max="8707" width="7.7109375" style="122"/>
    <col min="8708" max="8708" width="15" style="122" customWidth="1"/>
    <col min="8709" max="8709" width="8.28515625" style="122" customWidth="1"/>
    <col min="8710" max="8710" width="3.140625" style="122" customWidth="1"/>
    <col min="8711" max="8711" width="4.7109375" style="122" customWidth="1"/>
    <col min="8712" max="8713" width="3.85546875" style="122" customWidth="1"/>
    <col min="8714" max="8714" width="5" style="122" bestFit="1" customWidth="1"/>
    <col min="8715" max="8716" width="3.85546875" style="122" customWidth="1"/>
    <col min="8717" max="8717" width="5" style="122" bestFit="1" customWidth="1"/>
    <col min="8718" max="8718" width="4.7109375" style="122" customWidth="1"/>
    <col min="8719" max="8719" width="3.85546875" style="122" customWidth="1"/>
    <col min="8720" max="8720" width="5.28515625" style="122" customWidth="1"/>
    <col min="8721" max="8722" width="3.85546875" style="122" customWidth="1"/>
    <col min="8723" max="8723" width="5" style="122" bestFit="1" customWidth="1"/>
    <col min="8724" max="8724" width="3.85546875" style="122" customWidth="1"/>
    <col min="8725" max="8725" width="8" style="122" customWidth="1"/>
    <col min="8726" max="8726" width="7.28515625" style="122" customWidth="1"/>
    <col min="8727" max="8963" width="7.7109375" style="122"/>
    <col min="8964" max="8964" width="15" style="122" customWidth="1"/>
    <col min="8965" max="8965" width="8.28515625" style="122" customWidth="1"/>
    <col min="8966" max="8966" width="3.140625" style="122" customWidth="1"/>
    <col min="8967" max="8967" width="4.7109375" style="122" customWidth="1"/>
    <col min="8968" max="8969" width="3.85546875" style="122" customWidth="1"/>
    <col min="8970" max="8970" width="5" style="122" bestFit="1" customWidth="1"/>
    <col min="8971" max="8972" width="3.85546875" style="122" customWidth="1"/>
    <col min="8973" max="8973" width="5" style="122" bestFit="1" customWidth="1"/>
    <col min="8974" max="8974" width="4.7109375" style="122" customWidth="1"/>
    <col min="8975" max="8975" width="3.85546875" style="122" customWidth="1"/>
    <col min="8976" max="8976" width="5.28515625" style="122" customWidth="1"/>
    <col min="8977" max="8978" width="3.85546875" style="122" customWidth="1"/>
    <col min="8979" max="8979" width="5" style="122" bestFit="1" customWidth="1"/>
    <col min="8980" max="8980" width="3.85546875" style="122" customWidth="1"/>
    <col min="8981" max="8981" width="8" style="122" customWidth="1"/>
    <col min="8982" max="8982" width="7.28515625" style="122" customWidth="1"/>
    <col min="8983" max="9219" width="7.7109375" style="122"/>
    <col min="9220" max="9220" width="15" style="122" customWidth="1"/>
    <col min="9221" max="9221" width="8.28515625" style="122" customWidth="1"/>
    <col min="9222" max="9222" width="3.140625" style="122" customWidth="1"/>
    <col min="9223" max="9223" width="4.7109375" style="122" customWidth="1"/>
    <col min="9224" max="9225" width="3.85546875" style="122" customWidth="1"/>
    <col min="9226" max="9226" width="5" style="122" bestFit="1" customWidth="1"/>
    <col min="9227" max="9228" width="3.85546875" style="122" customWidth="1"/>
    <col min="9229" max="9229" width="5" style="122" bestFit="1" customWidth="1"/>
    <col min="9230" max="9230" width="4.7109375" style="122" customWidth="1"/>
    <col min="9231" max="9231" width="3.85546875" style="122" customWidth="1"/>
    <col min="9232" max="9232" width="5.28515625" style="122" customWidth="1"/>
    <col min="9233" max="9234" width="3.85546875" style="122" customWidth="1"/>
    <col min="9235" max="9235" width="5" style="122" bestFit="1" customWidth="1"/>
    <col min="9236" max="9236" width="3.85546875" style="122" customWidth="1"/>
    <col min="9237" max="9237" width="8" style="122" customWidth="1"/>
    <col min="9238" max="9238" width="7.28515625" style="122" customWidth="1"/>
    <col min="9239" max="9475" width="7.7109375" style="122"/>
    <col min="9476" max="9476" width="15" style="122" customWidth="1"/>
    <col min="9477" max="9477" width="8.28515625" style="122" customWidth="1"/>
    <col min="9478" max="9478" width="3.140625" style="122" customWidth="1"/>
    <col min="9479" max="9479" width="4.7109375" style="122" customWidth="1"/>
    <col min="9480" max="9481" width="3.85546875" style="122" customWidth="1"/>
    <col min="9482" max="9482" width="5" style="122" bestFit="1" customWidth="1"/>
    <col min="9483" max="9484" width="3.85546875" style="122" customWidth="1"/>
    <col min="9485" max="9485" width="5" style="122" bestFit="1" customWidth="1"/>
    <col min="9486" max="9486" width="4.7109375" style="122" customWidth="1"/>
    <col min="9487" max="9487" width="3.85546875" style="122" customWidth="1"/>
    <col min="9488" max="9488" width="5.28515625" style="122" customWidth="1"/>
    <col min="9489" max="9490" width="3.85546875" style="122" customWidth="1"/>
    <col min="9491" max="9491" width="5" style="122" bestFit="1" customWidth="1"/>
    <col min="9492" max="9492" width="3.85546875" style="122" customWidth="1"/>
    <col min="9493" max="9493" width="8" style="122" customWidth="1"/>
    <col min="9494" max="9494" width="7.28515625" style="122" customWidth="1"/>
    <col min="9495" max="9731" width="7.7109375" style="122"/>
    <col min="9732" max="9732" width="15" style="122" customWidth="1"/>
    <col min="9733" max="9733" width="8.28515625" style="122" customWidth="1"/>
    <col min="9734" max="9734" width="3.140625" style="122" customWidth="1"/>
    <col min="9735" max="9735" width="4.7109375" style="122" customWidth="1"/>
    <col min="9736" max="9737" width="3.85546875" style="122" customWidth="1"/>
    <col min="9738" max="9738" width="5" style="122" bestFit="1" customWidth="1"/>
    <col min="9739" max="9740" width="3.85546875" style="122" customWidth="1"/>
    <col min="9741" max="9741" width="5" style="122" bestFit="1" customWidth="1"/>
    <col min="9742" max="9742" width="4.7109375" style="122" customWidth="1"/>
    <col min="9743" max="9743" width="3.85546875" style="122" customWidth="1"/>
    <col min="9744" max="9744" width="5.28515625" style="122" customWidth="1"/>
    <col min="9745" max="9746" width="3.85546875" style="122" customWidth="1"/>
    <col min="9747" max="9747" width="5" style="122" bestFit="1" customWidth="1"/>
    <col min="9748" max="9748" width="3.85546875" style="122" customWidth="1"/>
    <col min="9749" max="9749" width="8" style="122" customWidth="1"/>
    <col min="9750" max="9750" width="7.28515625" style="122" customWidth="1"/>
    <col min="9751" max="9987" width="7.7109375" style="122"/>
    <col min="9988" max="9988" width="15" style="122" customWidth="1"/>
    <col min="9989" max="9989" width="8.28515625" style="122" customWidth="1"/>
    <col min="9990" max="9990" width="3.140625" style="122" customWidth="1"/>
    <col min="9991" max="9991" width="4.7109375" style="122" customWidth="1"/>
    <col min="9992" max="9993" width="3.85546875" style="122" customWidth="1"/>
    <col min="9994" max="9994" width="5" style="122" bestFit="1" customWidth="1"/>
    <col min="9995" max="9996" width="3.85546875" style="122" customWidth="1"/>
    <col min="9997" max="9997" width="5" style="122" bestFit="1" customWidth="1"/>
    <col min="9998" max="9998" width="4.7109375" style="122" customWidth="1"/>
    <col min="9999" max="9999" width="3.85546875" style="122" customWidth="1"/>
    <col min="10000" max="10000" width="5.28515625" style="122" customWidth="1"/>
    <col min="10001" max="10002" width="3.85546875" style="122" customWidth="1"/>
    <col min="10003" max="10003" width="5" style="122" bestFit="1" customWidth="1"/>
    <col min="10004" max="10004" width="3.85546875" style="122" customWidth="1"/>
    <col min="10005" max="10005" width="8" style="122" customWidth="1"/>
    <col min="10006" max="10006" width="7.28515625" style="122" customWidth="1"/>
    <col min="10007" max="10243" width="7.7109375" style="122"/>
    <col min="10244" max="10244" width="15" style="122" customWidth="1"/>
    <col min="10245" max="10245" width="8.28515625" style="122" customWidth="1"/>
    <col min="10246" max="10246" width="3.140625" style="122" customWidth="1"/>
    <col min="10247" max="10247" width="4.7109375" style="122" customWidth="1"/>
    <col min="10248" max="10249" width="3.85546875" style="122" customWidth="1"/>
    <col min="10250" max="10250" width="5" style="122" bestFit="1" customWidth="1"/>
    <col min="10251" max="10252" width="3.85546875" style="122" customWidth="1"/>
    <col min="10253" max="10253" width="5" style="122" bestFit="1" customWidth="1"/>
    <col min="10254" max="10254" width="4.7109375" style="122" customWidth="1"/>
    <col min="10255" max="10255" width="3.85546875" style="122" customWidth="1"/>
    <col min="10256" max="10256" width="5.28515625" style="122" customWidth="1"/>
    <col min="10257" max="10258" width="3.85546875" style="122" customWidth="1"/>
    <col min="10259" max="10259" width="5" style="122" bestFit="1" customWidth="1"/>
    <col min="10260" max="10260" width="3.85546875" style="122" customWidth="1"/>
    <col min="10261" max="10261" width="8" style="122" customWidth="1"/>
    <col min="10262" max="10262" width="7.28515625" style="122" customWidth="1"/>
    <col min="10263" max="10499" width="7.7109375" style="122"/>
    <col min="10500" max="10500" width="15" style="122" customWidth="1"/>
    <col min="10501" max="10501" width="8.28515625" style="122" customWidth="1"/>
    <col min="10502" max="10502" width="3.140625" style="122" customWidth="1"/>
    <col min="10503" max="10503" width="4.7109375" style="122" customWidth="1"/>
    <col min="10504" max="10505" width="3.85546875" style="122" customWidth="1"/>
    <col min="10506" max="10506" width="5" style="122" bestFit="1" customWidth="1"/>
    <col min="10507" max="10508" width="3.85546875" style="122" customWidth="1"/>
    <col min="10509" max="10509" width="5" style="122" bestFit="1" customWidth="1"/>
    <col min="10510" max="10510" width="4.7109375" style="122" customWidth="1"/>
    <col min="10511" max="10511" width="3.85546875" style="122" customWidth="1"/>
    <col min="10512" max="10512" width="5.28515625" style="122" customWidth="1"/>
    <col min="10513" max="10514" width="3.85546875" style="122" customWidth="1"/>
    <col min="10515" max="10515" width="5" style="122" bestFit="1" customWidth="1"/>
    <col min="10516" max="10516" width="3.85546875" style="122" customWidth="1"/>
    <col min="10517" max="10517" width="8" style="122" customWidth="1"/>
    <col min="10518" max="10518" width="7.28515625" style="122" customWidth="1"/>
    <col min="10519" max="10755" width="7.7109375" style="122"/>
    <col min="10756" max="10756" width="15" style="122" customWidth="1"/>
    <col min="10757" max="10757" width="8.28515625" style="122" customWidth="1"/>
    <col min="10758" max="10758" width="3.140625" style="122" customWidth="1"/>
    <col min="10759" max="10759" width="4.7109375" style="122" customWidth="1"/>
    <col min="10760" max="10761" width="3.85546875" style="122" customWidth="1"/>
    <col min="10762" max="10762" width="5" style="122" bestFit="1" customWidth="1"/>
    <col min="10763" max="10764" width="3.85546875" style="122" customWidth="1"/>
    <col min="10765" max="10765" width="5" style="122" bestFit="1" customWidth="1"/>
    <col min="10766" max="10766" width="4.7109375" style="122" customWidth="1"/>
    <col min="10767" max="10767" width="3.85546875" style="122" customWidth="1"/>
    <col min="10768" max="10768" width="5.28515625" style="122" customWidth="1"/>
    <col min="10769" max="10770" width="3.85546875" style="122" customWidth="1"/>
    <col min="10771" max="10771" width="5" style="122" bestFit="1" customWidth="1"/>
    <col min="10772" max="10772" width="3.85546875" style="122" customWidth="1"/>
    <col min="10773" max="10773" width="8" style="122" customWidth="1"/>
    <col min="10774" max="10774" width="7.28515625" style="122" customWidth="1"/>
    <col min="10775" max="11011" width="7.7109375" style="122"/>
    <col min="11012" max="11012" width="15" style="122" customWidth="1"/>
    <col min="11013" max="11013" width="8.28515625" style="122" customWidth="1"/>
    <col min="11014" max="11014" width="3.140625" style="122" customWidth="1"/>
    <col min="11015" max="11015" width="4.7109375" style="122" customWidth="1"/>
    <col min="11016" max="11017" width="3.85546875" style="122" customWidth="1"/>
    <col min="11018" max="11018" width="5" style="122" bestFit="1" customWidth="1"/>
    <col min="11019" max="11020" width="3.85546875" style="122" customWidth="1"/>
    <col min="11021" max="11021" width="5" style="122" bestFit="1" customWidth="1"/>
    <col min="11022" max="11022" width="4.7109375" style="122" customWidth="1"/>
    <col min="11023" max="11023" width="3.85546875" style="122" customWidth="1"/>
    <col min="11024" max="11024" width="5.28515625" style="122" customWidth="1"/>
    <col min="11025" max="11026" width="3.85546875" style="122" customWidth="1"/>
    <col min="11027" max="11027" width="5" style="122" bestFit="1" customWidth="1"/>
    <col min="11028" max="11028" width="3.85546875" style="122" customWidth="1"/>
    <col min="11029" max="11029" width="8" style="122" customWidth="1"/>
    <col min="11030" max="11030" width="7.28515625" style="122" customWidth="1"/>
    <col min="11031" max="11267" width="7.7109375" style="122"/>
    <col min="11268" max="11268" width="15" style="122" customWidth="1"/>
    <col min="11269" max="11269" width="8.28515625" style="122" customWidth="1"/>
    <col min="11270" max="11270" width="3.140625" style="122" customWidth="1"/>
    <col min="11271" max="11271" width="4.7109375" style="122" customWidth="1"/>
    <col min="11272" max="11273" width="3.85546875" style="122" customWidth="1"/>
    <col min="11274" max="11274" width="5" style="122" bestFit="1" customWidth="1"/>
    <col min="11275" max="11276" width="3.85546875" style="122" customWidth="1"/>
    <col min="11277" max="11277" width="5" style="122" bestFit="1" customWidth="1"/>
    <col min="11278" max="11278" width="4.7109375" style="122" customWidth="1"/>
    <col min="11279" max="11279" width="3.85546875" style="122" customWidth="1"/>
    <col min="11280" max="11280" width="5.28515625" style="122" customWidth="1"/>
    <col min="11281" max="11282" width="3.85546875" style="122" customWidth="1"/>
    <col min="11283" max="11283" width="5" style="122" bestFit="1" customWidth="1"/>
    <col min="11284" max="11284" width="3.85546875" style="122" customWidth="1"/>
    <col min="11285" max="11285" width="8" style="122" customWidth="1"/>
    <col min="11286" max="11286" width="7.28515625" style="122" customWidth="1"/>
    <col min="11287" max="11523" width="7.7109375" style="122"/>
    <col min="11524" max="11524" width="15" style="122" customWidth="1"/>
    <col min="11525" max="11525" width="8.28515625" style="122" customWidth="1"/>
    <col min="11526" max="11526" width="3.140625" style="122" customWidth="1"/>
    <col min="11527" max="11527" width="4.7109375" style="122" customWidth="1"/>
    <col min="11528" max="11529" width="3.85546875" style="122" customWidth="1"/>
    <col min="11530" max="11530" width="5" style="122" bestFit="1" customWidth="1"/>
    <col min="11531" max="11532" width="3.85546875" style="122" customWidth="1"/>
    <col min="11533" max="11533" width="5" style="122" bestFit="1" customWidth="1"/>
    <col min="11534" max="11534" width="4.7109375" style="122" customWidth="1"/>
    <col min="11535" max="11535" width="3.85546875" style="122" customWidth="1"/>
    <col min="11536" max="11536" width="5.28515625" style="122" customWidth="1"/>
    <col min="11537" max="11538" width="3.85546875" style="122" customWidth="1"/>
    <col min="11539" max="11539" width="5" style="122" bestFit="1" customWidth="1"/>
    <col min="11540" max="11540" width="3.85546875" style="122" customWidth="1"/>
    <col min="11541" max="11541" width="8" style="122" customWidth="1"/>
    <col min="11542" max="11542" width="7.28515625" style="122" customWidth="1"/>
    <col min="11543" max="11779" width="7.7109375" style="122"/>
    <col min="11780" max="11780" width="15" style="122" customWidth="1"/>
    <col min="11781" max="11781" width="8.28515625" style="122" customWidth="1"/>
    <col min="11782" max="11782" width="3.140625" style="122" customWidth="1"/>
    <col min="11783" max="11783" width="4.7109375" style="122" customWidth="1"/>
    <col min="11784" max="11785" width="3.85546875" style="122" customWidth="1"/>
    <col min="11786" max="11786" width="5" style="122" bestFit="1" customWidth="1"/>
    <col min="11787" max="11788" width="3.85546875" style="122" customWidth="1"/>
    <col min="11789" max="11789" width="5" style="122" bestFit="1" customWidth="1"/>
    <col min="11790" max="11790" width="4.7109375" style="122" customWidth="1"/>
    <col min="11791" max="11791" width="3.85546875" style="122" customWidth="1"/>
    <col min="11792" max="11792" width="5.28515625" style="122" customWidth="1"/>
    <col min="11793" max="11794" width="3.85546875" style="122" customWidth="1"/>
    <col min="11795" max="11795" width="5" style="122" bestFit="1" customWidth="1"/>
    <col min="11796" max="11796" width="3.85546875" style="122" customWidth="1"/>
    <col min="11797" max="11797" width="8" style="122" customWidth="1"/>
    <col min="11798" max="11798" width="7.28515625" style="122" customWidth="1"/>
    <col min="11799" max="12035" width="7.7109375" style="122"/>
    <col min="12036" max="12036" width="15" style="122" customWidth="1"/>
    <col min="12037" max="12037" width="8.28515625" style="122" customWidth="1"/>
    <col min="12038" max="12038" width="3.140625" style="122" customWidth="1"/>
    <col min="12039" max="12039" width="4.7109375" style="122" customWidth="1"/>
    <col min="12040" max="12041" width="3.85546875" style="122" customWidth="1"/>
    <col min="12042" max="12042" width="5" style="122" bestFit="1" customWidth="1"/>
    <col min="12043" max="12044" width="3.85546875" style="122" customWidth="1"/>
    <col min="12045" max="12045" width="5" style="122" bestFit="1" customWidth="1"/>
    <col min="12046" max="12046" width="4.7109375" style="122" customWidth="1"/>
    <col min="12047" max="12047" width="3.85546875" style="122" customWidth="1"/>
    <col min="12048" max="12048" width="5.28515625" style="122" customWidth="1"/>
    <col min="12049" max="12050" width="3.85546875" style="122" customWidth="1"/>
    <col min="12051" max="12051" width="5" style="122" bestFit="1" customWidth="1"/>
    <col min="12052" max="12052" width="3.85546875" style="122" customWidth="1"/>
    <col min="12053" max="12053" width="8" style="122" customWidth="1"/>
    <col min="12054" max="12054" width="7.28515625" style="122" customWidth="1"/>
    <col min="12055" max="12291" width="7.7109375" style="122"/>
    <col min="12292" max="12292" width="15" style="122" customWidth="1"/>
    <col min="12293" max="12293" width="8.28515625" style="122" customWidth="1"/>
    <col min="12294" max="12294" width="3.140625" style="122" customWidth="1"/>
    <col min="12295" max="12295" width="4.7109375" style="122" customWidth="1"/>
    <col min="12296" max="12297" width="3.85546875" style="122" customWidth="1"/>
    <col min="12298" max="12298" width="5" style="122" bestFit="1" customWidth="1"/>
    <col min="12299" max="12300" width="3.85546875" style="122" customWidth="1"/>
    <col min="12301" max="12301" width="5" style="122" bestFit="1" customWidth="1"/>
    <col min="12302" max="12302" width="4.7109375" style="122" customWidth="1"/>
    <col min="12303" max="12303" width="3.85546875" style="122" customWidth="1"/>
    <col min="12304" max="12304" width="5.28515625" style="122" customWidth="1"/>
    <col min="12305" max="12306" width="3.85546875" style="122" customWidth="1"/>
    <col min="12307" max="12307" width="5" style="122" bestFit="1" customWidth="1"/>
    <col min="12308" max="12308" width="3.85546875" style="122" customWidth="1"/>
    <col min="12309" max="12309" width="8" style="122" customWidth="1"/>
    <col min="12310" max="12310" width="7.28515625" style="122" customWidth="1"/>
    <col min="12311" max="12547" width="7.7109375" style="122"/>
    <col min="12548" max="12548" width="15" style="122" customWidth="1"/>
    <col min="12549" max="12549" width="8.28515625" style="122" customWidth="1"/>
    <col min="12550" max="12550" width="3.140625" style="122" customWidth="1"/>
    <col min="12551" max="12551" width="4.7109375" style="122" customWidth="1"/>
    <col min="12552" max="12553" width="3.85546875" style="122" customWidth="1"/>
    <col min="12554" max="12554" width="5" style="122" bestFit="1" customWidth="1"/>
    <col min="12555" max="12556" width="3.85546875" style="122" customWidth="1"/>
    <col min="12557" max="12557" width="5" style="122" bestFit="1" customWidth="1"/>
    <col min="12558" max="12558" width="4.7109375" style="122" customWidth="1"/>
    <col min="12559" max="12559" width="3.85546875" style="122" customWidth="1"/>
    <col min="12560" max="12560" width="5.28515625" style="122" customWidth="1"/>
    <col min="12561" max="12562" width="3.85546875" style="122" customWidth="1"/>
    <col min="12563" max="12563" width="5" style="122" bestFit="1" customWidth="1"/>
    <col min="12564" max="12564" width="3.85546875" style="122" customWidth="1"/>
    <col min="12565" max="12565" width="8" style="122" customWidth="1"/>
    <col min="12566" max="12566" width="7.28515625" style="122" customWidth="1"/>
    <col min="12567" max="12803" width="7.7109375" style="122"/>
    <col min="12804" max="12804" width="15" style="122" customWidth="1"/>
    <col min="12805" max="12805" width="8.28515625" style="122" customWidth="1"/>
    <col min="12806" max="12806" width="3.140625" style="122" customWidth="1"/>
    <col min="12807" max="12807" width="4.7109375" style="122" customWidth="1"/>
    <col min="12808" max="12809" width="3.85546875" style="122" customWidth="1"/>
    <col min="12810" max="12810" width="5" style="122" bestFit="1" customWidth="1"/>
    <col min="12811" max="12812" width="3.85546875" style="122" customWidth="1"/>
    <col min="12813" max="12813" width="5" style="122" bestFit="1" customWidth="1"/>
    <col min="12814" max="12814" width="4.7109375" style="122" customWidth="1"/>
    <col min="12815" max="12815" width="3.85546875" style="122" customWidth="1"/>
    <col min="12816" max="12816" width="5.28515625" style="122" customWidth="1"/>
    <col min="12817" max="12818" width="3.85546875" style="122" customWidth="1"/>
    <col min="12819" max="12819" width="5" style="122" bestFit="1" customWidth="1"/>
    <col min="12820" max="12820" width="3.85546875" style="122" customWidth="1"/>
    <col min="12821" max="12821" width="8" style="122" customWidth="1"/>
    <col min="12822" max="12822" width="7.28515625" style="122" customWidth="1"/>
    <col min="12823" max="13059" width="7.7109375" style="122"/>
    <col min="13060" max="13060" width="15" style="122" customWidth="1"/>
    <col min="13061" max="13061" width="8.28515625" style="122" customWidth="1"/>
    <col min="13062" max="13062" width="3.140625" style="122" customWidth="1"/>
    <col min="13063" max="13063" width="4.7109375" style="122" customWidth="1"/>
    <col min="13064" max="13065" width="3.85546875" style="122" customWidth="1"/>
    <col min="13066" max="13066" width="5" style="122" bestFit="1" customWidth="1"/>
    <col min="13067" max="13068" width="3.85546875" style="122" customWidth="1"/>
    <col min="13069" max="13069" width="5" style="122" bestFit="1" customWidth="1"/>
    <col min="13070" max="13070" width="4.7109375" style="122" customWidth="1"/>
    <col min="13071" max="13071" width="3.85546875" style="122" customWidth="1"/>
    <col min="13072" max="13072" width="5.28515625" style="122" customWidth="1"/>
    <col min="13073" max="13074" width="3.85546875" style="122" customWidth="1"/>
    <col min="13075" max="13075" width="5" style="122" bestFit="1" customWidth="1"/>
    <col min="13076" max="13076" width="3.85546875" style="122" customWidth="1"/>
    <col min="13077" max="13077" width="8" style="122" customWidth="1"/>
    <col min="13078" max="13078" width="7.28515625" style="122" customWidth="1"/>
    <col min="13079" max="13315" width="7.7109375" style="122"/>
    <col min="13316" max="13316" width="15" style="122" customWidth="1"/>
    <col min="13317" max="13317" width="8.28515625" style="122" customWidth="1"/>
    <col min="13318" max="13318" width="3.140625" style="122" customWidth="1"/>
    <col min="13319" max="13319" width="4.7109375" style="122" customWidth="1"/>
    <col min="13320" max="13321" width="3.85546875" style="122" customWidth="1"/>
    <col min="13322" max="13322" width="5" style="122" bestFit="1" customWidth="1"/>
    <col min="13323" max="13324" width="3.85546875" style="122" customWidth="1"/>
    <col min="13325" max="13325" width="5" style="122" bestFit="1" customWidth="1"/>
    <col min="13326" max="13326" width="4.7109375" style="122" customWidth="1"/>
    <col min="13327" max="13327" width="3.85546875" style="122" customWidth="1"/>
    <col min="13328" max="13328" width="5.28515625" style="122" customWidth="1"/>
    <col min="13329" max="13330" width="3.85546875" style="122" customWidth="1"/>
    <col min="13331" max="13331" width="5" style="122" bestFit="1" customWidth="1"/>
    <col min="13332" max="13332" width="3.85546875" style="122" customWidth="1"/>
    <col min="13333" max="13333" width="8" style="122" customWidth="1"/>
    <col min="13334" max="13334" width="7.28515625" style="122" customWidth="1"/>
    <col min="13335" max="13571" width="7.7109375" style="122"/>
    <col min="13572" max="13572" width="15" style="122" customWidth="1"/>
    <col min="13573" max="13573" width="8.28515625" style="122" customWidth="1"/>
    <col min="13574" max="13574" width="3.140625" style="122" customWidth="1"/>
    <col min="13575" max="13575" width="4.7109375" style="122" customWidth="1"/>
    <col min="13576" max="13577" width="3.85546875" style="122" customWidth="1"/>
    <col min="13578" max="13578" width="5" style="122" bestFit="1" customWidth="1"/>
    <col min="13579" max="13580" width="3.85546875" style="122" customWidth="1"/>
    <col min="13581" max="13581" width="5" style="122" bestFit="1" customWidth="1"/>
    <col min="13582" max="13582" width="4.7109375" style="122" customWidth="1"/>
    <col min="13583" max="13583" width="3.85546875" style="122" customWidth="1"/>
    <col min="13584" max="13584" width="5.28515625" style="122" customWidth="1"/>
    <col min="13585" max="13586" width="3.85546875" style="122" customWidth="1"/>
    <col min="13587" max="13587" width="5" style="122" bestFit="1" customWidth="1"/>
    <col min="13588" max="13588" width="3.85546875" style="122" customWidth="1"/>
    <col min="13589" max="13589" width="8" style="122" customWidth="1"/>
    <col min="13590" max="13590" width="7.28515625" style="122" customWidth="1"/>
    <col min="13591" max="13827" width="7.7109375" style="122"/>
    <col min="13828" max="13828" width="15" style="122" customWidth="1"/>
    <col min="13829" max="13829" width="8.28515625" style="122" customWidth="1"/>
    <col min="13830" max="13830" width="3.140625" style="122" customWidth="1"/>
    <col min="13831" max="13831" width="4.7109375" style="122" customWidth="1"/>
    <col min="13832" max="13833" width="3.85546875" style="122" customWidth="1"/>
    <col min="13834" max="13834" width="5" style="122" bestFit="1" customWidth="1"/>
    <col min="13835" max="13836" width="3.85546875" style="122" customWidth="1"/>
    <col min="13837" max="13837" width="5" style="122" bestFit="1" customWidth="1"/>
    <col min="13838" max="13838" width="4.7109375" style="122" customWidth="1"/>
    <col min="13839" max="13839" width="3.85546875" style="122" customWidth="1"/>
    <col min="13840" max="13840" width="5.28515625" style="122" customWidth="1"/>
    <col min="13841" max="13842" width="3.85546875" style="122" customWidth="1"/>
    <col min="13843" max="13843" width="5" style="122" bestFit="1" customWidth="1"/>
    <col min="13844" max="13844" width="3.85546875" style="122" customWidth="1"/>
    <col min="13845" max="13845" width="8" style="122" customWidth="1"/>
    <col min="13846" max="13846" width="7.28515625" style="122" customWidth="1"/>
    <col min="13847" max="14083" width="7.7109375" style="122"/>
    <col min="14084" max="14084" width="15" style="122" customWidth="1"/>
    <col min="14085" max="14085" width="8.28515625" style="122" customWidth="1"/>
    <col min="14086" max="14086" width="3.140625" style="122" customWidth="1"/>
    <col min="14087" max="14087" width="4.7109375" style="122" customWidth="1"/>
    <col min="14088" max="14089" width="3.85546875" style="122" customWidth="1"/>
    <col min="14090" max="14090" width="5" style="122" bestFit="1" customWidth="1"/>
    <col min="14091" max="14092" width="3.85546875" style="122" customWidth="1"/>
    <col min="14093" max="14093" width="5" style="122" bestFit="1" customWidth="1"/>
    <col min="14094" max="14094" width="4.7109375" style="122" customWidth="1"/>
    <col min="14095" max="14095" width="3.85546875" style="122" customWidth="1"/>
    <col min="14096" max="14096" width="5.28515625" style="122" customWidth="1"/>
    <col min="14097" max="14098" width="3.85546875" style="122" customWidth="1"/>
    <col min="14099" max="14099" width="5" style="122" bestFit="1" customWidth="1"/>
    <col min="14100" max="14100" width="3.85546875" style="122" customWidth="1"/>
    <col min="14101" max="14101" width="8" style="122" customWidth="1"/>
    <col min="14102" max="14102" width="7.28515625" style="122" customWidth="1"/>
    <col min="14103" max="14339" width="7.7109375" style="122"/>
    <col min="14340" max="14340" width="15" style="122" customWidth="1"/>
    <col min="14341" max="14341" width="8.28515625" style="122" customWidth="1"/>
    <col min="14342" max="14342" width="3.140625" style="122" customWidth="1"/>
    <col min="14343" max="14343" width="4.7109375" style="122" customWidth="1"/>
    <col min="14344" max="14345" width="3.85546875" style="122" customWidth="1"/>
    <col min="14346" max="14346" width="5" style="122" bestFit="1" customWidth="1"/>
    <col min="14347" max="14348" width="3.85546875" style="122" customWidth="1"/>
    <col min="14349" max="14349" width="5" style="122" bestFit="1" customWidth="1"/>
    <col min="14350" max="14350" width="4.7109375" style="122" customWidth="1"/>
    <col min="14351" max="14351" width="3.85546875" style="122" customWidth="1"/>
    <col min="14352" max="14352" width="5.28515625" style="122" customWidth="1"/>
    <col min="14353" max="14354" width="3.85546875" style="122" customWidth="1"/>
    <col min="14355" max="14355" width="5" style="122" bestFit="1" customWidth="1"/>
    <col min="14356" max="14356" width="3.85546875" style="122" customWidth="1"/>
    <col min="14357" max="14357" width="8" style="122" customWidth="1"/>
    <col min="14358" max="14358" width="7.28515625" style="122" customWidth="1"/>
    <col min="14359" max="14595" width="7.7109375" style="122"/>
    <col min="14596" max="14596" width="15" style="122" customWidth="1"/>
    <col min="14597" max="14597" width="8.28515625" style="122" customWidth="1"/>
    <col min="14598" max="14598" width="3.140625" style="122" customWidth="1"/>
    <col min="14599" max="14599" width="4.7109375" style="122" customWidth="1"/>
    <col min="14600" max="14601" width="3.85546875" style="122" customWidth="1"/>
    <col min="14602" max="14602" width="5" style="122" bestFit="1" customWidth="1"/>
    <col min="14603" max="14604" width="3.85546875" style="122" customWidth="1"/>
    <col min="14605" max="14605" width="5" style="122" bestFit="1" customWidth="1"/>
    <col min="14606" max="14606" width="4.7109375" style="122" customWidth="1"/>
    <col min="14607" max="14607" width="3.85546875" style="122" customWidth="1"/>
    <col min="14608" max="14608" width="5.28515625" style="122" customWidth="1"/>
    <col min="14609" max="14610" width="3.85546875" style="122" customWidth="1"/>
    <col min="14611" max="14611" width="5" style="122" bestFit="1" customWidth="1"/>
    <col min="14612" max="14612" width="3.85546875" style="122" customWidth="1"/>
    <col min="14613" max="14613" width="8" style="122" customWidth="1"/>
    <col min="14614" max="14614" width="7.28515625" style="122" customWidth="1"/>
    <col min="14615" max="14851" width="7.7109375" style="122"/>
    <col min="14852" max="14852" width="15" style="122" customWidth="1"/>
    <col min="14853" max="14853" width="8.28515625" style="122" customWidth="1"/>
    <col min="14854" max="14854" width="3.140625" style="122" customWidth="1"/>
    <col min="14855" max="14855" width="4.7109375" style="122" customWidth="1"/>
    <col min="14856" max="14857" width="3.85546875" style="122" customWidth="1"/>
    <col min="14858" max="14858" width="5" style="122" bestFit="1" customWidth="1"/>
    <col min="14859" max="14860" width="3.85546875" style="122" customWidth="1"/>
    <col min="14861" max="14861" width="5" style="122" bestFit="1" customWidth="1"/>
    <col min="14862" max="14862" width="4.7109375" style="122" customWidth="1"/>
    <col min="14863" max="14863" width="3.85546875" style="122" customWidth="1"/>
    <col min="14864" max="14864" width="5.28515625" style="122" customWidth="1"/>
    <col min="14865" max="14866" width="3.85546875" style="122" customWidth="1"/>
    <col min="14867" max="14867" width="5" style="122" bestFit="1" customWidth="1"/>
    <col min="14868" max="14868" width="3.85546875" style="122" customWidth="1"/>
    <col min="14869" max="14869" width="8" style="122" customWidth="1"/>
    <col min="14870" max="14870" width="7.28515625" style="122" customWidth="1"/>
    <col min="14871" max="15107" width="7.7109375" style="122"/>
    <col min="15108" max="15108" width="15" style="122" customWidth="1"/>
    <col min="15109" max="15109" width="8.28515625" style="122" customWidth="1"/>
    <col min="15110" max="15110" width="3.140625" style="122" customWidth="1"/>
    <col min="15111" max="15111" width="4.7109375" style="122" customWidth="1"/>
    <col min="15112" max="15113" width="3.85546875" style="122" customWidth="1"/>
    <col min="15114" max="15114" width="5" style="122" bestFit="1" customWidth="1"/>
    <col min="15115" max="15116" width="3.85546875" style="122" customWidth="1"/>
    <col min="15117" max="15117" width="5" style="122" bestFit="1" customWidth="1"/>
    <col min="15118" max="15118" width="4.7109375" style="122" customWidth="1"/>
    <col min="15119" max="15119" width="3.85546875" style="122" customWidth="1"/>
    <col min="15120" max="15120" width="5.28515625" style="122" customWidth="1"/>
    <col min="15121" max="15122" width="3.85546875" style="122" customWidth="1"/>
    <col min="15123" max="15123" width="5" style="122" bestFit="1" customWidth="1"/>
    <col min="15124" max="15124" width="3.85546875" style="122" customWidth="1"/>
    <col min="15125" max="15125" width="8" style="122" customWidth="1"/>
    <col min="15126" max="15126" width="7.28515625" style="122" customWidth="1"/>
    <col min="15127" max="15363" width="7.7109375" style="122"/>
    <col min="15364" max="15364" width="15" style="122" customWidth="1"/>
    <col min="15365" max="15365" width="8.28515625" style="122" customWidth="1"/>
    <col min="15366" max="15366" width="3.140625" style="122" customWidth="1"/>
    <col min="15367" max="15367" width="4.7109375" style="122" customWidth="1"/>
    <col min="15368" max="15369" width="3.85546875" style="122" customWidth="1"/>
    <col min="15370" max="15370" width="5" style="122" bestFit="1" customWidth="1"/>
    <col min="15371" max="15372" width="3.85546875" style="122" customWidth="1"/>
    <col min="15373" max="15373" width="5" style="122" bestFit="1" customWidth="1"/>
    <col min="15374" max="15374" width="4.7109375" style="122" customWidth="1"/>
    <col min="15375" max="15375" width="3.85546875" style="122" customWidth="1"/>
    <col min="15376" max="15376" width="5.28515625" style="122" customWidth="1"/>
    <col min="15377" max="15378" width="3.85546875" style="122" customWidth="1"/>
    <col min="15379" max="15379" width="5" style="122" bestFit="1" customWidth="1"/>
    <col min="15380" max="15380" width="3.85546875" style="122" customWidth="1"/>
    <col min="15381" max="15381" width="8" style="122" customWidth="1"/>
    <col min="15382" max="15382" width="7.28515625" style="122" customWidth="1"/>
    <col min="15383" max="15619" width="7.7109375" style="122"/>
    <col min="15620" max="15620" width="15" style="122" customWidth="1"/>
    <col min="15621" max="15621" width="8.28515625" style="122" customWidth="1"/>
    <col min="15622" max="15622" width="3.140625" style="122" customWidth="1"/>
    <col min="15623" max="15623" width="4.7109375" style="122" customWidth="1"/>
    <col min="15624" max="15625" width="3.85546875" style="122" customWidth="1"/>
    <col min="15626" max="15626" width="5" style="122" bestFit="1" customWidth="1"/>
    <col min="15627" max="15628" width="3.85546875" style="122" customWidth="1"/>
    <col min="15629" max="15629" width="5" style="122" bestFit="1" customWidth="1"/>
    <col min="15630" max="15630" width="4.7109375" style="122" customWidth="1"/>
    <col min="15631" max="15631" width="3.85546875" style="122" customWidth="1"/>
    <col min="15632" max="15632" width="5.28515625" style="122" customWidth="1"/>
    <col min="15633" max="15634" width="3.85546875" style="122" customWidth="1"/>
    <col min="15635" max="15635" width="5" style="122" bestFit="1" customWidth="1"/>
    <col min="15636" max="15636" width="3.85546875" style="122" customWidth="1"/>
    <col min="15637" max="15637" width="8" style="122" customWidth="1"/>
    <col min="15638" max="15638" width="7.28515625" style="122" customWidth="1"/>
    <col min="15639" max="15875" width="7.7109375" style="122"/>
    <col min="15876" max="15876" width="15" style="122" customWidth="1"/>
    <col min="15877" max="15877" width="8.28515625" style="122" customWidth="1"/>
    <col min="15878" max="15878" width="3.140625" style="122" customWidth="1"/>
    <col min="15879" max="15879" width="4.7109375" style="122" customWidth="1"/>
    <col min="15880" max="15881" width="3.85546875" style="122" customWidth="1"/>
    <col min="15882" max="15882" width="5" style="122" bestFit="1" customWidth="1"/>
    <col min="15883" max="15884" width="3.85546875" style="122" customWidth="1"/>
    <col min="15885" max="15885" width="5" style="122" bestFit="1" customWidth="1"/>
    <col min="15886" max="15886" width="4.7109375" style="122" customWidth="1"/>
    <col min="15887" max="15887" width="3.85546875" style="122" customWidth="1"/>
    <col min="15888" max="15888" width="5.28515625" style="122" customWidth="1"/>
    <col min="15889" max="15890" width="3.85546875" style="122" customWidth="1"/>
    <col min="15891" max="15891" width="5" style="122" bestFit="1" customWidth="1"/>
    <col min="15892" max="15892" width="3.85546875" style="122" customWidth="1"/>
    <col min="15893" max="15893" width="8" style="122" customWidth="1"/>
    <col min="15894" max="15894" width="7.28515625" style="122" customWidth="1"/>
    <col min="15895" max="16131" width="7.7109375" style="122"/>
    <col min="16132" max="16132" width="15" style="122" customWidth="1"/>
    <col min="16133" max="16133" width="8.28515625" style="122" customWidth="1"/>
    <col min="16134" max="16134" width="3.140625" style="122" customWidth="1"/>
    <col min="16135" max="16135" width="4.7109375" style="122" customWidth="1"/>
    <col min="16136" max="16137" width="3.85546875" style="122" customWidth="1"/>
    <col min="16138" max="16138" width="5" style="122" bestFit="1" customWidth="1"/>
    <col min="16139" max="16140" width="3.85546875" style="122" customWidth="1"/>
    <col min="16141" max="16141" width="5" style="122" bestFit="1" customWidth="1"/>
    <col min="16142" max="16142" width="4.7109375" style="122" customWidth="1"/>
    <col min="16143" max="16143" width="3.85546875" style="122" customWidth="1"/>
    <col min="16144" max="16144" width="5.28515625" style="122" customWidth="1"/>
    <col min="16145" max="16146" width="3.85546875" style="122" customWidth="1"/>
    <col min="16147" max="16147" width="5" style="122" bestFit="1" customWidth="1"/>
    <col min="16148" max="16148" width="3.85546875" style="122" customWidth="1"/>
    <col min="16149" max="16149" width="8" style="122" customWidth="1"/>
    <col min="16150" max="16150" width="7.28515625" style="122" customWidth="1"/>
    <col min="16151" max="16384" width="7.7109375" style="122"/>
  </cols>
  <sheetData>
    <row r="1" spans="1:28" s="16" customFormat="1" ht="33" customHeight="1">
      <c r="A1" s="696" t="s">
        <v>637</v>
      </c>
      <c r="B1" s="697"/>
      <c r="C1" s="697"/>
      <c r="D1" s="697"/>
      <c r="E1" s="697"/>
      <c r="F1" s="697"/>
      <c r="G1" s="697"/>
      <c r="H1" s="697"/>
      <c r="I1" s="697"/>
      <c r="J1" s="697"/>
      <c r="K1" s="697"/>
      <c r="L1" s="697"/>
      <c r="M1" s="697"/>
      <c r="N1" s="697"/>
      <c r="O1" s="697"/>
      <c r="P1" s="697"/>
      <c r="Q1" s="697"/>
      <c r="R1" s="697"/>
      <c r="S1" s="697"/>
      <c r="T1" s="723"/>
      <c r="U1" s="121"/>
    </row>
    <row r="2" spans="1:28" s="16" customFormat="1" ht="33" customHeight="1">
      <c r="A2" s="689" t="s">
        <v>639</v>
      </c>
      <c r="B2" s="690"/>
      <c r="C2" s="690"/>
      <c r="D2" s="690"/>
      <c r="E2" s="690"/>
      <c r="F2" s="690"/>
      <c r="G2" s="690"/>
      <c r="H2" s="690"/>
      <c r="I2" s="690"/>
      <c r="J2" s="690"/>
      <c r="K2" s="690"/>
      <c r="L2" s="690"/>
      <c r="M2" s="690"/>
      <c r="N2" s="690"/>
      <c r="O2" s="690"/>
      <c r="P2" s="690"/>
      <c r="Q2" s="690"/>
      <c r="R2" s="690"/>
      <c r="S2" s="690"/>
      <c r="T2" s="818"/>
    </row>
    <row r="3" spans="1:28" s="15" customFormat="1" ht="24" customHeight="1">
      <c r="A3" s="595" t="s">
        <v>1569</v>
      </c>
      <c r="B3" s="729"/>
      <c r="C3" s="729"/>
      <c r="D3" s="729"/>
      <c r="E3" s="729"/>
      <c r="F3" s="729"/>
      <c r="G3" s="729"/>
      <c r="H3" s="729"/>
      <c r="I3" s="86"/>
      <c r="J3" s="86"/>
      <c r="K3" s="86"/>
      <c r="L3" s="86"/>
      <c r="M3" s="86"/>
      <c r="N3" s="86"/>
      <c r="O3" s="86"/>
      <c r="P3" s="86"/>
      <c r="Q3" s="86"/>
      <c r="R3" s="86"/>
      <c r="S3" s="86"/>
      <c r="T3" s="283" t="s">
        <v>1570</v>
      </c>
      <c r="U3" s="16"/>
    </row>
    <row r="4" spans="1:28" ht="32.25" customHeight="1">
      <c r="A4" s="809" t="s">
        <v>634</v>
      </c>
      <c r="B4" s="816" t="s">
        <v>576</v>
      </c>
      <c r="C4" s="816"/>
      <c r="D4" s="816"/>
      <c r="E4" s="816" t="s">
        <v>577</v>
      </c>
      <c r="F4" s="816"/>
      <c r="G4" s="816"/>
      <c r="H4" s="816" t="s">
        <v>578</v>
      </c>
      <c r="I4" s="809"/>
      <c r="J4" s="809"/>
      <c r="K4" s="816" t="s">
        <v>670</v>
      </c>
      <c r="L4" s="809"/>
      <c r="M4" s="809"/>
      <c r="N4" s="816" t="s">
        <v>858</v>
      </c>
      <c r="O4" s="809"/>
      <c r="P4" s="809"/>
      <c r="Q4" s="816" t="s">
        <v>1180</v>
      </c>
      <c r="R4" s="809"/>
      <c r="S4" s="809"/>
      <c r="T4" s="809" t="s">
        <v>633</v>
      </c>
      <c r="U4" s="16"/>
    </row>
    <row r="5" spans="1:28" ht="106.5" customHeight="1">
      <c r="A5" s="809"/>
      <c r="B5" s="817" t="s">
        <v>667</v>
      </c>
      <c r="C5" s="815" t="s">
        <v>668</v>
      </c>
      <c r="D5" s="815" t="s">
        <v>666</v>
      </c>
      <c r="E5" s="817" t="s">
        <v>667</v>
      </c>
      <c r="F5" s="815" t="s">
        <v>668</v>
      </c>
      <c r="G5" s="815" t="s">
        <v>666</v>
      </c>
      <c r="H5" s="817" t="s">
        <v>667</v>
      </c>
      <c r="I5" s="815" t="s">
        <v>668</v>
      </c>
      <c r="J5" s="815" t="s">
        <v>666</v>
      </c>
      <c r="K5" s="817" t="s">
        <v>667</v>
      </c>
      <c r="L5" s="815" t="s">
        <v>668</v>
      </c>
      <c r="M5" s="815" t="s">
        <v>666</v>
      </c>
      <c r="N5" s="817" t="s">
        <v>667</v>
      </c>
      <c r="O5" s="815" t="s">
        <v>668</v>
      </c>
      <c r="P5" s="815" t="s">
        <v>666</v>
      </c>
      <c r="Q5" s="817" t="s">
        <v>667</v>
      </c>
      <c r="R5" s="815" t="s">
        <v>668</v>
      </c>
      <c r="S5" s="815" t="s">
        <v>666</v>
      </c>
      <c r="T5" s="809"/>
    </row>
    <row r="6" spans="1:28" s="123" customFormat="1" ht="26.25" customHeight="1">
      <c r="A6" s="809"/>
      <c r="B6" s="817"/>
      <c r="C6" s="815"/>
      <c r="D6" s="815"/>
      <c r="E6" s="817"/>
      <c r="F6" s="815"/>
      <c r="G6" s="815"/>
      <c r="H6" s="817"/>
      <c r="I6" s="815"/>
      <c r="J6" s="815"/>
      <c r="K6" s="817"/>
      <c r="L6" s="815"/>
      <c r="M6" s="815"/>
      <c r="N6" s="817"/>
      <c r="O6" s="815"/>
      <c r="P6" s="815"/>
      <c r="Q6" s="817"/>
      <c r="R6" s="815"/>
      <c r="S6" s="815"/>
      <c r="T6" s="809"/>
      <c r="U6" s="122"/>
    </row>
    <row r="7" spans="1:28" ht="21.95" customHeight="1">
      <c r="A7" s="117" t="s">
        <v>57</v>
      </c>
      <c r="B7" s="194">
        <v>41</v>
      </c>
      <c r="C7" s="194">
        <v>5747</v>
      </c>
      <c r="D7" s="194">
        <v>1077</v>
      </c>
      <c r="E7" s="194">
        <v>41</v>
      </c>
      <c r="F7" s="194">
        <v>5747</v>
      </c>
      <c r="G7" s="194">
        <v>1091</v>
      </c>
      <c r="H7" s="194">
        <v>45</v>
      </c>
      <c r="I7" s="194">
        <v>6212</v>
      </c>
      <c r="J7" s="194">
        <v>1001</v>
      </c>
      <c r="K7" s="194">
        <v>46</v>
      </c>
      <c r="L7" s="194">
        <v>6339</v>
      </c>
      <c r="M7" s="194">
        <v>1230</v>
      </c>
      <c r="N7" s="194">
        <v>45</v>
      </c>
      <c r="O7" s="194">
        <v>6024</v>
      </c>
      <c r="P7" s="194">
        <v>1125</v>
      </c>
      <c r="Q7" s="194">
        <v>44</v>
      </c>
      <c r="R7" s="194">
        <v>6345</v>
      </c>
      <c r="S7" s="194">
        <v>1314</v>
      </c>
      <c r="T7" s="117" t="s">
        <v>356</v>
      </c>
    </row>
    <row r="8" spans="1:28" ht="21.95" customHeight="1">
      <c r="A8" s="117" t="s">
        <v>585</v>
      </c>
      <c r="B8" s="195">
        <v>7</v>
      </c>
      <c r="C8" s="195">
        <v>473</v>
      </c>
      <c r="D8" s="195">
        <v>137</v>
      </c>
      <c r="E8" s="195">
        <v>7</v>
      </c>
      <c r="F8" s="195">
        <v>473</v>
      </c>
      <c r="G8" s="195">
        <v>140</v>
      </c>
      <c r="H8" s="195">
        <v>8</v>
      </c>
      <c r="I8" s="195">
        <v>523</v>
      </c>
      <c r="J8" s="195">
        <v>153</v>
      </c>
      <c r="K8" s="195">
        <v>8</v>
      </c>
      <c r="L8" s="195">
        <v>623</v>
      </c>
      <c r="M8" s="195">
        <v>152</v>
      </c>
      <c r="N8" s="195">
        <v>7</v>
      </c>
      <c r="O8" s="195">
        <v>723</v>
      </c>
      <c r="P8" s="195">
        <v>164</v>
      </c>
      <c r="Q8" s="195">
        <v>7</v>
      </c>
      <c r="R8" s="195">
        <v>703</v>
      </c>
      <c r="S8" s="195">
        <v>172</v>
      </c>
      <c r="T8" s="117" t="s">
        <v>810</v>
      </c>
    </row>
    <row r="9" spans="1:28" ht="21.95" customHeight="1">
      <c r="A9" s="117" t="s">
        <v>55</v>
      </c>
      <c r="B9" s="194">
        <v>40</v>
      </c>
      <c r="C9" s="194">
        <v>3714</v>
      </c>
      <c r="D9" s="194">
        <v>423</v>
      </c>
      <c r="E9" s="194">
        <v>40</v>
      </c>
      <c r="F9" s="194">
        <v>3714</v>
      </c>
      <c r="G9" s="194">
        <v>453</v>
      </c>
      <c r="H9" s="194">
        <v>39</v>
      </c>
      <c r="I9" s="194">
        <v>3794</v>
      </c>
      <c r="J9" s="194">
        <v>441</v>
      </c>
      <c r="K9" s="194">
        <v>33</v>
      </c>
      <c r="L9" s="194">
        <v>3357</v>
      </c>
      <c r="M9" s="194">
        <v>658</v>
      </c>
      <c r="N9" s="308">
        <v>32</v>
      </c>
      <c r="O9" s="308">
        <v>3129</v>
      </c>
      <c r="P9" s="194">
        <v>566</v>
      </c>
      <c r="Q9" s="194">
        <v>27</v>
      </c>
      <c r="R9" s="194">
        <v>2830</v>
      </c>
      <c r="S9" s="194">
        <v>646</v>
      </c>
      <c r="T9" s="117" t="s">
        <v>355</v>
      </c>
    </row>
    <row r="10" spans="1:28" ht="21.95" customHeight="1">
      <c r="A10" s="117" t="s">
        <v>53</v>
      </c>
      <c r="B10" s="195">
        <v>4</v>
      </c>
      <c r="C10" s="195">
        <v>489</v>
      </c>
      <c r="D10" s="195">
        <v>109</v>
      </c>
      <c r="E10" s="195">
        <v>4</v>
      </c>
      <c r="F10" s="195">
        <v>489</v>
      </c>
      <c r="G10" s="195">
        <v>109</v>
      </c>
      <c r="H10" s="195">
        <v>5</v>
      </c>
      <c r="I10" s="195">
        <v>509</v>
      </c>
      <c r="J10" s="195">
        <v>119</v>
      </c>
      <c r="K10" s="195">
        <v>5</v>
      </c>
      <c r="L10" s="195">
        <v>449</v>
      </c>
      <c r="M10" s="195">
        <v>163</v>
      </c>
      <c r="N10" s="195">
        <v>4</v>
      </c>
      <c r="O10" s="195">
        <v>372</v>
      </c>
      <c r="P10" s="195">
        <v>119</v>
      </c>
      <c r="Q10" s="195">
        <v>4</v>
      </c>
      <c r="R10" s="195">
        <v>372</v>
      </c>
      <c r="S10" s="195">
        <v>131</v>
      </c>
      <c r="T10" s="117" t="s">
        <v>354</v>
      </c>
    </row>
    <row r="11" spans="1:28" ht="21.95" customHeight="1">
      <c r="A11" s="117" t="s">
        <v>51</v>
      </c>
      <c r="B11" s="194">
        <v>12</v>
      </c>
      <c r="C11" s="194">
        <v>1135</v>
      </c>
      <c r="D11" s="194">
        <v>141</v>
      </c>
      <c r="E11" s="194">
        <v>12</v>
      </c>
      <c r="F11" s="194">
        <v>1135</v>
      </c>
      <c r="G11" s="194">
        <v>147</v>
      </c>
      <c r="H11" s="194">
        <v>11</v>
      </c>
      <c r="I11" s="194">
        <v>1085</v>
      </c>
      <c r="J11" s="194">
        <v>155</v>
      </c>
      <c r="K11" s="194">
        <v>10</v>
      </c>
      <c r="L11" s="194">
        <v>1035</v>
      </c>
      <c r="M11" s="194">
        <v>221</v>
      </c>
      <c r="N11" s="194">
        <v>10</v>
      </c>
      <c r="O11" s="194">
        <v>980</v>
      </c>
      <c r="P11" s="194">
        <v>181</v>
      </c>
      <c r="Q11" s="194">
        <v>9</v>
      </c>
      <c r="R11" s="194">
        <v>1025</v>
      </c>
      <c r="S11" s="194">
        <v>215</v>
      </c>
      <c r="T11" s="117" t="s">
        <v>50</v>
      </c>
      <c r="AB11" s="4"/>
    </row>
    <row r="12" spans="1:28" ht="21.95" customHeight="1">
      <c r="A12" s="117" t="s">
        <v>49</v>
      </c>
      <c r="B12" s="195">
        <v>4</v>
      </c>
      <c r="C12" s="195">
        <v>343</v>
      </c>
      <c r="D12" s="195">
        <v>97</v>
      </c>
      <c r="E12" s="195">
        <v>4</v>
      </c>
      <c r="F12" s="195">
        <v>343</v>
      </c>
      <c r="G12" s="195">
        <v>96</v>
      </c>
      <c r="H12" s="195">
        <v>4</v>
      </c>
      <c r="I12" s="195">
        <v>343</v>
      </c>
      <c r="J12" s="195">
        <v>119</v>
      </c>
      <c r="K12" s="195">
        <v>4</v>
      </c>
      <c r="L12" s="195">
        <v>343</v>
      </c>
      <c r="M12" s="195">
        <v>132</v>
      </c>
      <c r="N12" s="195">
        <v>4</v>
      </c>
      <c r="O12" s="195">
        <v>345</v>
      </c>
      <c r="P12" s="195">
        <v>123</v>
      </c>
      <c r="Q12" s="195">
        <v>4</v>
      </c>
      <c r="R12" s="195">
        <v>363</v>
      </c>
      <c r="S12" s="195">
        <v>135</v>
      </c>
      <c r="T12" s="117" t="s">
        <v>339</v>
      </c>
      <c r="AB12" s="7"/>
    </row>
    <row r="13" spans="1:28" ht="21.95" customHeight="1">
      <c r="A13" s="117" t="s">
        <v>47</v>
      </c>
      <c r="B13" s="194">
        <v>23</v>
      </c>
      <c r="C13" s="194">
        <v>4081</v>
      </c>
      <c r="D13" s="194">
        <v>261</v>
      </c>
      <c r="E13" s="194">
        <v>24</v>
      </c>
      <c r="F13" s="194">
        <v>4344</v>
      </c>
      <c r="G13" s="194">
        <v>263</v>
      </c>
      <c r="H13" s="194">
        <v>24</v>
      </c>
      <c r="I13" s="194">
        <v>4065</v>
      </c>
      <c r="J13" s="194">
        <v>262</v>
      </c>
      <c r="K13" s="194">
        <v>23</v>
      </c>
      <c r="L13" s="194">
        <v>2877</v>
      </c>
      <c r="M13" s="194">
        <v>272</v>
      </c>
      <c r="N13" s="194">
        <v>23</v>
      </c>
      <c r="O13" s="194">
        <v>3126</v>
      </c>
      <c r="P13" s="194">
        <v>251</v>
      </c>
      <c r="Q13" s="194">
        <v>26</v>
      </c>
      <c r="R13" s="194">
        <v>3388</v>
      </c>
      <c r="S13" s="194">
        <v>302</v>
      </c>
      <c r="T13" s="117" t="s">
        <v>46</v>
      </c>
    </row>
    <row r="14" spans="1:28" ht="21.95" customHeight="1">
      <c r="A14" s="117" t="s">
        <v>45</v>
      </c>
      <c r="B14" s="195">
        <v>6</v>
      </c>
      <c r="C14" s="195">
        <v>728</v>
      </c>
      <c r="D14" s="195">
        <v>79</v>
      </c>
      <c r="E14" s="195">
        <v>6</v>
      </c>
      <c r="F14" s="195">
        <v>728</v>
      </c>
      <c r="G14" s="195">
        <v>76</v>
      </c>
      <c r="H14" s="195">
        <v>5</v>
      </c>
      <c r="I14" s="195">
        <v>673</v>
      </c>
      <c r="J14" s="195">
        <v>83</v>
      </c>
      <c r="K14" s="195">
        <v>5</v>
      </c>
      <c r="L14" s="195">
        <v>673</v>
      </c>
      <c r="M14" s="195">
        <v>134</v>
      </c>
      <c r="N14" s="195">
        <v>5</v>
      </c>
      <c r="O14" s="195">
        <v>923</v>
      </c>
      <c r="P14" s="195">
        <v>82</v>
      </c>
      <c r="Q14" s="195">
        <v>5</v>
      </c>
      <c r="R14" s="195">
        <v>930</v>
      </c>
      <c r="S14" s="195">
        <v>106</v>
      </c>
      <c r="T14" s="117" t="s">
        <v>338</v>
      </c>
    </row>
    <row r="15" spans="1:28" ht="21.95" customHeight="1">
      <c r="A15" s="117" t="s">
        <v>43</v>
      </c>
      <c r="B15" s="194">
        <v>2</v>
      </c>
      <c r="C15" s="194">
        <v>150</v>
      </c>
      <c r="D15" s="194">
        <v>40</v>
      </c>
      <c r="E15" s="194">
        <v>2</v>
      </c>
      <c r="F15" s="194">
        <v>150</v>
      </c>
      <c r="G15" s="194">
        <v>41</v>
      </c>
      <c r="H15" s="194">
        <v>2</v>
      </c>
      <c r="I15" s="194">
        <v>150</v>
      </c>
      <c r="J15" s="194">
        <v>42</v>
      </c>
      <c r="K15" s="194">
        <v>2</v>
      </c>
      <c r="L15" s="194">
        <v>150</v>
      </c>
      <c r="M15" s="194">
        <v>47</v>
      </c>
      <c r="N15" s="194">
        <v>2</v>
      </c>
      <c r="O15" s="194">
        <v>150</v>
      </c>
      <c r="P15" s="194">
        <v>47</v>
      </c>
      <c r="Q15" s="194">
        <v>2</v>
      </c>
      <c r="R15" s="194">
        <v>150</v>
      </c>
      <c r="S15" s="194">
        <v>50</v>
      </c>
      <c r="T15" s="117" t="s">
        <v>337</v>
      </c>
    </row>
    <row r="16" spans="1:28" ht="21.95" customHeight="1">
      <c r="A16" s="117" t="s">
        <v>41</v>
      </c>
      <c r="B16" s="195">
        <v>12</v>
      </c>
      <c r="C16" s="195">
        <v>1137</v>
      </c>
      <c r="D16" s="195">
        <v>167</v>
      </c>
      <c r="E16" s="195">
        <v>12</v>
      </c>
      <c r="F16" s="195">
        <v>1137</v>
      </c>
      <c r="G16" s="195">
        <v>171</v>
      </c>
      <c r="H16" s="195">
        <v>12</v>
      </c>
      <c r="I16" s="195">
        <v>1187</v>
      </c>
      <c r="J16" s="195">
        <v>181</v>
      </c>
      <c r="K16" s="195">
        <v>12</v>
      </c>
      <c r="L16" s="195">
        <v>1167</v>
      </c>
      <c r="M16" s="195">
        <v>201</v>
      </c>
      <c r="N16" s="195">
        <v>10</v>
      </c>
      <c r="O16" s="195">
        <v>1124</v>
      </c>
      <c r="P16" s="195">
        <v>233</v>
      </c>
      <c r="Q16" s="195">
        <v>10</v>
      </c>
      <c r="R16" s="195">
        <v>1170</v>
      </c>
      <c r="S16" s="195">
        <v>209</v>
      </c>
      <c r="T16" s="117" t="s">
        <v>40</v>
      </c>
    </row>
    <row r="17" spans="1:20" ht="21.95" customHeight="1">
      <c r="A17" s="117" t="s">
        <v>336</v>
      </c>
      <c r="B17" s="194">
        <v>0</v>
      </c>
      <c r="C17" s="194">
        <v>0</v>
      </c>
      <c r="D17" s="194">
        <v>27</v>
      </c>
      <c r="E17" s="194">
        <v>0</v>
      </c>
      <c r="F17" s="194">
        <v>0</v>
      </c>
      <c r="G17" s="194">
        <v>27</v>
      </c>
      <c r="H17" s="194">
        <v>0</v>
      </c>
      <c r="I17" s="194">
        <v>0</v>
      </c>
      <c r="J17" s="194">
        <v>30</v>
      </c>
      <c r="K17" s="194">
        <v>0</v>
      </c>
      <c r="L17" s="194">
        <v>0</v>
      </c>
      <c r="M17" s="194">
        <v>33</v>
      </c>
      <c r="N17" s="194">
        <v>0</v>
      </c>
      <c r="O17" s="194">
        <v>0</v>
      </c>
      <c r="P17" s="194">
        <v>31</v>
      </c>
      <c r="Q17" s="194">
        <v>0</v>
      </c>
      <c r="R17" s="194">
        <v>0</v>
      </c>
      <c r="S17" s="194">
        <v>34</v>
      </c>
      <c r="T17" s="117" t="s">
        <v>353</v>
      </c>
    </row>
    <row r="18" spans="1:20" ht="21.95" customHeight="1">
      <c r="A18" s="117" t="s">
        <v>37</v>
      </c>
      <c r="B18" s="195">
        <v>1</v>
      </c>
      <c r="C18" s="195">
        <v>86</v>
      </c>
      <c r="D18" s="195">
        <v>59</v>
      </c>
      <c r="E18" s="195">
        <v>1</v>
      </c>
      <c r="F18" s="195">
        <v>86</v>
      </c>
      <c r="G18" s="195">
        <v>59</v>
      </c>
      <c r="H18" s="195">
        <v>1</v>
      </c>
      <c r="I18" s="195">
        <v>86</v>
      </c>
      <c r="J18" s="195">
        <v>67</v>
      </c>
      <c r="K18" s="195">
        <v>1</v>
      </c>
      <c r="L18" s="195">
        <v>86</v>
      </c>
      <c r="M18" s="195">
        <v>76</v>
      </c>
      <c r="N18" s="195">
        <v>1</v>
      </c>
      <c r="O18" s="195">
        <v>86</v>
      </c>
      <c r="P18" s="195">
        <v>74</v>
      </c>
      <c r="Q18" s="195">
        <v>2</v>
      </c>
      <c r="R18" s="195">
        <v>135</v>
      </c>
      <c r="S18" s="195">
        <v>89</v>
      </c>
      <c r="T18" s="117" t="s">
        <v>352</v>
      </c>
    </row>
    <row r="19" spans="1:20" ht="21.95" customHeight="1">
      <c r="A19" s="117" t="s">
        <v>35</v>
      </c>
      <c r="B19" s="194">
        <v>3</v>
      </c>
      <c r="C19" s="194">
        <v>170</v>
      </c>
      <c r="D19" s="194">
        <v>44</v>
      </c>
      <c r="E19" s="194">
        <v>3</v>
      </c>
      <c r="F19" s="194">
        <v>170</v>
      </c>
      <c r="G19" s="194">
        <v>51</v>
      </c>
      <c r="H19" s="194">
        <v>3</v>
      </c>
      <c r="I19" s="194">
        <v>170</v>
      </c>
      <c r="J19" s="194">
        <v>60</v>
      </c>
      <c r="K19" s="194">
        <v>3</v>
      </c>
      <c r="L19" s="194">
        <v>260</v>
      </c>
      <c r="M19" s="194">
        <v>84</v>
      </c>
      <c r="N19" s="194">
        <v>3</v>
      </c>
      <c r="O19" s="194">
        <v>271</v>
      </c>
      <c r="P19" s="194">
        <v>69</v>
      </c>
      <c r="Q19" s="194">
        <v>3</v>
      </c>
      <c r="R19" s="194">
        <v>256</v>
      </c>
      <c r="S19" s="194">
        <v>71</v>
      </c>
      <c r="T19" s="117" t="s">
        <v>351</v>
      </c>
    </row>
    <row r="20" spans="1:20" ht="21.95" customHeight="1">
      <c r="A20" s="117" t="s">
        <v>33</v>
      </c>
      <c r="B20" s="195">
        <v>0</v>
      </c>
      <c r="C20" s="195">
        <v>0</v>
      </c>
      <c r="D20" s="195">
        <v>29</v>
      </c>
      <c r="E20" s="195">
        <v>0</v>
      </c>
      <c r="F20" s="195">
        <v>0</v>
      </c>
      <c r="G20" s="195">
        <v>29</v>
      </c>
      <c r="H20" s="195">
        <v>0</v>
      </c>
      <c r="I20" s="195">
        <v>0</v>
      </c>
      <c r="J20" s="195">
        <v>40</v>
      </c>
      <c r="K20" s="195">
        <v>0</v>
      </c>
      <c r="L20" s="195">
        <v>0</v>
      </c>
      <c r="M20" s="195">
        <v>40</v>
      </c>
      <c r="N20" s="195">
        <v>0</v>
      </c>
      <c r="O20" s="195">
        <v>0</v>
      </c>
      <c r="P20" s="195">
        <v>41</v>
      </c>
      <c r="Q20" s="195">
        <v>0</v>
      </c>
      <c r="R20" s="195">
        <v>0</v>
      </c>
      <c r="S20" s="195">
        <v>39</v>
      </c>
      <c r="T20" s="117" t="s">
        <v>1527</v>
      </c>
    </row>
    <row r="21" spans="1:20" ht="21.95" customHeight="1">
      <c r="A21" s="117" t="s">
        <v>31</v>
      </c>
      <c r="B21" s="194">
        <v>3</v>
      </c>
      <c r="C21" s="194">
        <v>250</v>
      </c>
      <c r="D21" s="194">
        <v>82</v>
      </c>
      <c r="E21" s="194">
        <v>3</v>
      </c>
      <c r="F21" s="194">
        <v>250</v>
      </c>
      <c r="G21" s="194">
        <v>82</v>
      </c>
      <c r="H21" s="194">
        <v>3</v>
      </c>
      <c r="I21" s="194">
        <v>250</v>
      </c>
      <c r="J21" s="194">
        <v>89</v>
      </c>
      <c r="K21" s="194">
        <v>3</v>
      </c>
      <c r="L21" s="194">
        <v>250</v>
      </c>
      <c r="M21" s="194">
        <v>113</v>
      </c>
      <c r="N21" s="194">
        <v>3</v>
      </c>
      <c r="O21" s="194">
        <v>250</v>
      </c>
      <c r="P21" s="194">
        <v>116</v>
      </c>
      <c r="Q21" s="194">
        <v>3</v>
      </c>
      <c r="R21" s="194">
        <v>250</v>
      </c>
      <c r="S21" s="194">
        <v>109</v>
      </c>
      <c r="T21" s="117" t="s">
        <v>335</v>
      </c>
    </row>
    <row r="22" spans="1:20" ht="21.95" customHeight="1">
      <c r="A22" s="117" t="s">
        <v>29</v>
      </c>
      <c r="B22" s="195">
        <v>3</v>
      </c>
      <c r="C22" s="195">
        <v>250</v>
      </c>
      <c r="D22" s="195">
        <v>52</v>
      </c>
      <c r="E22" s="195">
        <v>3</v>
      </c>
      <c r="F22" s="195">
        <v>250</v>
      </c>
      <c r="G22" s="195">
        <v>46</v>
      </c>
      <c r="H22" s="195">
        <v>3</v>
      </c>
      <c r="I22" s="195">
        <v>250</v>
      </c>
      <c r="J22" s="195">
        <v>58</v>
      </c>
      <c r="K22" s="195">
        <v>3</v>
      </c>
      <c r="L22" s="195">
        <v>250</v>
      </c>
      <c r="M22" s="195">
        <v>64</v>
      </c>
      <c r="N22" s="195">
        <v>3</v>
      </c>
      <c r="O22" s="195">
        <v>250</v>
      </c>
      <c r="P22" s="195">
        <v>44</v>
      </c>
      <c r="Q22" s="195">
        <v>3</v>
      </c>
      <c r="R22" s="195">
        <v>250</v>
      </c>
      <c r="S22" s="195">
        <v>66</v>
      </c>
      <c r="T22" s="117" t="s">
        <v>334</v>
      </c>
    </row>
    <row r="23" spans="1:20" ht="21.95" customHeight="1">
      <c r="A23" s="117" t="s">
        <v>27</v>
      </c>
      <c r="B23" s="194">
        <v>2</v>
      </c>
      <c r="C23" s="194">
        <v>130</v>
      </c>
      <c r="D23" s="194">
        <v>38</v>
      </c>
      <c r="E23" s="194">
        <v>2</v>
      </c>
      <c r="F23" s="194">
        <v>130</v>
      </c>
      <c r="G23" s="194">
        <v>38</v>
      </c>
      <c r="H23" s="194">
        <v>2</v>
      </c>
      <c r="I23" s="194">
        <v>130</v>
      </c>
      <c r="J23" s="194">
        <v>39</v>
      </c>
      <c r="K23" s="194">
        <v>1</v>
      </c>
      <c r="L23" s="194">
        <v>30</v>
      </c>
      <c r="M23" s="194">
        <v>40</v>
      </c>
      <c r="N23" s="194">
        <v>1</v>
      </c>
      <c r="O23" s="194">
        <v>30</v>
      </c>
      <c r="P23" s="194">
        <v>40</v>
      </c>
      <c r="Q23" s="194">
        <v>0</v>
      </c>
      <c r="R23" s="194">
        <v>0</v>
      </c>
      <c r="S23" s="194">
        <v>47</v>
      </c>
      <c r="T23" s="117" t="s">
        <v>350</v>
      </c>
    </row>
    <row r="24" spans="1:20" ht="21.95" customHeight="1">
      <c r="A24" s="117" t="s">
        <v>25</v>
      </c>
      <c r="B24" s="195">
        <v>0</v>
      </c>
      <c r="C24" s="195">
        <v>0</v>
      </c>
      <c r="D24" s="195">
        <v>24</v>
      </c>
      <c r="E24" s="195">
        <v>0</v>
      </c>
      <c r="F24" s="195">
        <v>0</v>
      </c>
      <c r="G24" s="195">
        <v>24</v>
      </c>
      <c r="H24" s="195">
        <v>0</v>
      </c>
      <c r="I24" s="195">
        <v>0</v>
      </c>
      <c r="J24" s="195">
        <v>25</v>
      </c>
      <c r="K24" s="195">
        <v>0</v>
      </c>
      <c r="L24" s="195">
        <v>0</v>
      </c>
      <c r="M24" s="195">
        <v>28</v>
      </c>
      <c r="N24" s="195">
        <v>1</v>
      </c>
      <c r="O24" s="195">
        <v>30</v>
      </c>
      <c r="P24" s="195">
        <v>25</v>
      </c>
      <c r="Q24" s="195">
        <v>1</v>
      </c>
      <c r="R24" s="195">
        <v>30</v>
      </c>
      <c r="S24" s="195">
        <v>37</v>
      </c>
      <c r="T24" s="117" t="s">
        <v>332</v>
      </c>
    </row>
    <row r="25" spans="1:20" ht="21.95" customHeight="1">
      <c r="A25" s="117" t="s">
        <v>23</v>
      </c>
      <c r="B25" s="194">
        <v>0</v>
      </c>
      <c r="C25" s="194">
        <v>0</v>
      </c>
      <c r="D25" s="194">
        <v>15</v>
      </c>
      <c r="E25" s="194">
        <v>0</v>
      </c>
      <c r="F25" s="194">
        <v>0</v>
      </c>
      <c r="G25" s="194">
        <v>15</v>
      </c>
      <c r="H25" s="194">
        <v>0</v>
      </c>
      <c r="I25" s="194">
        <v>0</v>
      </c>
      <c r="J25" s="194">
        <v>19</v>
      </c>
      <c r="K25" s="194">
        <v>0</v>
      </c>
      <c r="L25" s="194">
        <v>0</v>
      </c>
      <c r="M25" s="194">
        <v>19</v>
      </c>
      <c r="N25" s="194">
        <v>0</v>
      </c>
      <c r="O25" s="194">
        <v>0</v>
      </c>
      <c r="P25" s="194">
        <v>19</v>
      </c>
      <c r="Q25" s="194">
        <v>0</v>
      </c>
      <c r="R25" s="194">
        <v>0</v>
      </c>
      <c r="S25" s="194">
        <v>21</v>
      </c>
      <c r="T25" s="117" t="s">
        <v>331</v>
      </c>
    </row>
    <row r="26" spans="1:20" ht="21.95" customHeight="1">
      <c r="A26" s="117" t="s">
        <v>21</v>
      </c>
      <c r="B26" s="195">
        <v>0</v>
      </c>
      <c r="C26" s="195">
        <v>0</v>
      </c>
      <c r="D26" s="195">
        <v>21</v>
      </c>
      <c r="E26" s="195">
        <v>0</v>
      </c>
      <c r="F26" s="195">
        <v>0</v>
      </c>
      <c r="G26" s="195">
        <v>22</v>
      </c>
      <c r="H26" s="195">
        <v>0</v>
      </c>
      <c r="I26" s="195">
        <v>0</v>
      </c>
      <c r="J26" s="195">
        <v>22</v>
      </c>
      <c r="K26" s="195">
        <v>0</v>
      </c>
      <c r="L26" s="195">
        <v>0</v>
      </c>
      <c r="M26" s="195">
        <v>25</v>
      </c>
      <c r="N26" s="195">
        <v>0</v>
      </c>
      <c r="O26" s="195">
        <v>0</v>
      </c>
      <c r="P26" s="195">
        <v>26</v>
      </c>
      <c r="Q26" s="195">
        <v>0</v>
      </c>
      <c r="R26" s="195">
        <v>0</v>
      </c>
      <c r="S26" s="195">
        <v>34</v>
      </c>
      <c r="T26" s="117" t="s">
        <v>349</v>
      </c>
    </row>
    <row r="27" spans="1:20" ht="30" customHeight="1">
      <c r="A27" s="118" t="s">
        <v>19</v>
      </c>
      <c r="B27" s="196">
        <f t="shared" ref="B27:L27" si="0">SUM(B7:B26)</f>
        <v>163</v>
      </c>
      <c r="C27" s="196">
        <f t="shared" si="0"/>
        <v>18883</v>
      </c>
      <c r="D27" s="196">
        <f t="shared" si="0"/>
        <v>2922</v>
      </c>
      <c r="E27" s="196">
        <f t="shared" si="0"/>
        <v>164</v>
      </c>
      <c r="F27" s="196">
        <f t="shared" si="0"/>
        <v>19146</v>
      </c>
      <c r="G27" s="196">
        <f t="shared" si="0"/>
        <v>2980</v>
      </c>
      <c r="H27" s="196">
        <f t="shared" si="0"/>
        <v>167</v>
      </c>
      <c r="I27" s="196">
        <f t="shared" si="0"/>
        <v>19427</v>
      </c>
      <c r="J27" s="196">
        <f t="shared" si="0"/>
        <v>3005</v>
      </c>
      <c r="K27" s="196">
        <f t="shared" si="0"/>
        <v>159</v>
      </c>
      <c r="L27" s="196">
        <f t="shared" si="0"/>
        <v>17889</v>
      </c>
      <c r="M27" s="196">
        <f t="shared" ref="M27:S27" si="1">SUM(M7:M26)</f>
        <v>3732</v>
      </c>
      <c r="N27" s="196">
        <f t="shared" si="1"/>
        <v>154</v>
      </c>
      <c r="O27" s="196">
        <f t="shared" si="1"/>
        <v>17813</v>
      </c>
      <c r="P27" s="196">
        <f t="shared" si="1"/>
        <v>3376</v>
      </c>
      <c r="Q27" s="196">
        <f t="shared" si="1"/>
        <v>150</v>
      </c>
      <c r="R27" s="196">
        <f t="shared" si="1"/>
        <v>18197</v>
      </c>
      <c r="S27" s="196">
        <f t="shared" si="1"/>
        <v>3827</v>
      </c>
      <c r="T27" s="118" t="s">
        <v>348</v>
      </c>
    </row>
    <row r="28" spans="1:20">
      <c r="A28" s="14"/>
    </row>
    <row r="29" spans="1:20">
      <c r="A29" s="125"/>
    </row>
  </sheetData>
  <mergeCells count="29">
    <mergeCell ref="B4:D4"/>
    <mergeCell ref="E4:G4"/>
    <mergeCell ref="H4:J4"/>
    <mergeCell ref="K4:M4"/>
    <mergeCell ref="N4:P4"/>
    <mergeCell ref="G5:G6"/>
    <mergeCell ref="H5:H6"/>
    <mergeCell ref="B5:B6"/>
    <mergeCell ref="O5:O6"/>
    <mergeCell ref="P5:P6"/>
    <mergeCell ref="I5:I6"/>
    <mergeCell ref="J5:J6"/>
    <mergeCell ref="K5:K6"/>
    <mergeCell ref="Q4:S4"/>
    <mergeCell ref="Q5:Q6"/>
    <mergeCell ref="R5:R6"/>
    <mergeCell ref="S5:S6"/>
    <mergeCell ref="A1:T1"/>
    <mergeCell ref="A2:T2"/>
    <mergeCell ref="A3:H3"/>
    <mergeCell ref="A4:A6"/>
    <mergeCell ref="T4:T6"/>
    <mergeCell ref="L5:L6"/>
    <mergeCell ref="M5:M6"/>
    <mergeCell ref="N5:N6"/>
    <mergeCell ref="C5:C6"/>
    <mergeCell ref="D5:D6"/>
    <mergeCell ref="E5:E6"/>
    <mergeCell ref="F5:F6"/>
  </mergeCells>
  <printOptions horizontalCentered="1"/>
  <pageMargins left="0.59055118110236227" right="0.59055118110236227" top="1.1811023622047245" bottom="0.78740157480314965" header="0" footer="0.59055118110236227"/>
  <pageSetup paperSize="9" scale="64"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N20"/>
  <sheetViews>
    <sheetView showGridLines="0" rightToLeft="1" zoomScaleNormal="100" zoomScaleSheetLayoutView="75" workbookViewId="0">
      <selection activeCell="U4" sqref="U4"/>
    </sheetView>
  </sheetViews>
  <sheetFormatPr defaultColWidth="7.7109375" defaultRowHeight="20.25"/>
  <cols>
    <col min="1" max="1" width="20.28515625" style="23" customWidth="1"/>
    <col min="2" max="37" width="4.140625" style="22" customWidth="1"/>
    <col min="38" max="38" width="22.85546875" style="23" customWidth="1"/>
    <col min="39" max="39" width="14.7109375" style="22" customWidth="1"/>
    <col min="40" max="256" width="7.7109375" style="22"/>
    <col min="257" max="258" width="13.7109375" style="22" customWidth="1"/>
    <col min="259" max="294" width="4.140625" style="22" customWidth="1"/>
    <col min="295" max="512" width="7.7109375" style="22"/>
    <col min="513" max="514" width="13.7109375" style="22" customWidth="1"/>
    <col min="515" max="550" width="4.140625" style="22" customWidth="1"/>
    <col min="551" max="768" width="7.7109375" style="22"/>
    <col min="769" max="770" width="13.7109375" style="22" customWidth="1"/>
    <col min="771" max="806" width="4.140625" style="22" customWidth="1"/>
    <col min="807" max="1024" width="7.7109375" style="22"/>
    <col min="1025" max="1026" width="13.7109375" style="22" customWidth="1"/>
    <col min="1027" max="1062" width="4.140625" style="22" customWidth="1"/>
    <col min="1063" max="1280" width="7.7109375" style="22"/>
    <col min="1281" max="1282" width="13.7109375" style="22" customWidth="1"/>
    <col min="1283" max="1318" width="4.140625" style="22" customWidth="1"/>
    <col min="1319" max="1536" width="7.7109375" style="22"/>
    <col min="1537" max="1538" width="13.7109375" style="22" customWidth="1"/>
    <col min="1539" max="1574" width="4.140625" style="22" customWidth="1"/>
    <col min="1575" max="1792" width="7.7109375" style="22"/>
    <col min="1793" max="1794" width="13.7109375" style="22" customWidth="1"/>
    <col min="1795" max="1830" width="4.140625" style="22" customWidth="1"/>
    <col min="1831" max="2048" width="7.7109375" style="22"/>
    <col min="2049" max="2050" width="13.7109375" style="22" customWidth="1"/>
    <col min="2051" max="2086" width="4.140625" style="22" customWidth="1"/>
    <col min="2087" max="2304" width="7.7109375" style="22"/>
    <col min="2305" max="2306" width="13.7109375" style="22" customWidth="1"/>
    <col min="2307" max="2342" width="4.140625" style="22" customWidth="1"/>
    <col min="2343" max="2560" width="7.7109375" style="22"/>
    <col min="2561" max="2562" width="13.7109375" style="22" customWidth="1"/>
    <col min="2563" max="2598" width="4.140625" style="22" customWidth="1"/>
    <col min="2599" max="2816" width="7.7109375" style="22"/>
    <col min="2817" max="2818" width="13.7109375" style="22" customWidth="1"/>
    <col min="2819" max="2854" width="4.140625" style="22" customWidth="1"/>
    <col min="2855" max="3072" width="7.7109375" style="22"/>
    <col min="3073" max="3074" width="13.7109375" style="22" customWidth="1"/>
    <col min="3075" max="3110" width="4.140625" style="22" customWidth="1"/>
    <col min="3111" max="3328" width="7.7109375" style="22"/>
    <col min="3329" max="3330" width="13.7109375" style="22" customWidth="1"/>
    <col min="3331" max="3366" width="4.140625" style="22" customWidth="1"/>
    <col min="3367" max="3584" width="7.7109375" style="22"/>
    <col min="3585" max="3586" width="13.7109375" style="22" customWidth="1"/>
    <col min="3587" max="3622" width="4.140625" style="22" customWidth="1"/>
    <col min="3623" max="3840" width="7.7109375" style="22"/>
    <col min="3841" max="3842" width="13.7109375" style="22" customWidth="1"/>
    <col min="3843" max="3878" width="4.140625" style="22" customWidth="1"/>
    <col min="3879" max="4096" width="7.7109375" style="22"/>
    <col min="4097" max="4098" width="13.7109375" style="22" customWidth="1"/>
    <col min="4099" max="4134" width="4.140625" style="22" customWidth="1"/>
    <col min="4135" max="4352" width="7.7109375" style="22"/>
    <col min="4353" max="4354" width="13.7109375" style="22" customWidth="1"/>
    <col min="4355" max="4390" width="4.140625" style="22" customWidth="1"/>
    <col min="4391" max="4608" width="7.7109375" style="22"/>
    <col min="4609" max="4610" width="13.7109375" style="22" customWidth="1"/>
    <col min="4611" max="4646" width="4.140625" style="22" customWidth="1"/>
    <col min="4647" max="4864" width="7.7109375" style="22"/>
    <col min="4865" max="4866" width="13.7109375" style="22" customWidth="1"/>
    <col min="4867" max="4902" width="4.140625" style="22" customWidth="1"/>
    <col min="4903" max="5120" width="7.7109375" style="22"/>
    <col min="5121" max="5122" width="13.7109375" style="22" customWidth="1"/>
    <col min="5123" max="5158" width="4.140625" style="22" customWidth="1"/>
    <col min="5159" max="5376" width="7.7109375" style="22"/>
    <col min="5377" max="5378" width="13.7109375" style="22" customWidth="1"/>
    <col min="5379" max="5414" width="4.140625" style="22" customWidth="1"/>
    <col min="5415" max="5632" width="7.7109375" style="22"/>
    <col min="5633" max="5634" width="13.7109375" style="22" customWidth="1"/>
    <col min="5635" max="5670" width="4.140625" style="22" customWidth="1"/>
    <col min="5671" max="5888" width="7.7109375" style="22"/>
    <col min="5889" max="5890" width="13.7109375" style="22" customWidth="1"/>
    <col min="5891" max="5926" width="4.140625" style="22" customWidth="1"/>
    <col min="5927" max="6144" width="7.7109375" style="22"/>
    <col min="6145" max="6146" width="13.7109375" style="22" customWidth="1"/>
    <col min="6147" max="6182" width="4.140625" style="22" customWidth="1"/>
    <col min="6183" max="6400" width="7.7109375" style="22"/>
    <col min="6401" max="6402" width="13.7109375" style="22" customWidth="1"/>
    <col min="6403" max="6438" width="4.140625" style="22" customWidth="1"/>
    <col min="6439" max="6656" width="7.7109375" style="22"/>
    <col min="6657" max="6658" width="13.7109375" style="22" customWidth="1"/>
    <col min="6659" max="6694" width="4.140625" style="22" customWidth="1"/>
    <col min="6695" max="6912" width="7.7109375" style="22"/>
    <col min="6913" max="6914" width="13.7109375" style="22" customWidth="1"/>
    <col min="6915" max="6950" width="4.140625" style="22" customWidth="1"/>
    <col min="6951" max="7168" width="7.7109375" style="22"/>
    <col min="7169" max="7170" width="13.7109375" style="22" customWidth="1"/>
    <col min="7171" max="7206" width="4.140625" style="22" customWidth="1"/>
    <col min="7207" max="7424" width="7.7109375" style="22"/>
    <col min="7425" max="7426" width="13.7109375" style="22" customWidth="1"/>
    <col min="7427" max="7462" width="4.140625" style="22" customWidth="1"/>
    <col min="7463" max="7680" width="7.7109375" style="22"/>
    <col min="7681" max="7682" width="13.7109375" style="22" customWidth="1"/>
    <col min="7683" max="7718" width="4.140625" style="22" customWidth="1"/>
    <col min="7719" max="7936" width="7.7109375" style="22"/>
    <col min="7937" max="7938" width="13.7109375" style="22" customWidth="1"/>
    <col min="7939" max="7974" width="4.140625" style="22" customWidth="1"/>
    <col min="7975" max="8192" width="7.7109375" style="22"/>
    <col min="8193" max="8194" width="13.7109375" style="22" customWidth="1"/>
    <col min="8195" max="8230" width="4.140625" style="22" customWidth="1"/>
    <col min="8231" max="8448" width="7.7109375" style="22"/>
    <col min="8449" max="8450" width="13.7109375" style="22" customWidth="1"/>
    <col min="8451" max="8486" width="4.140625" style="22" customWidth="1"/>
    <col min="8487" max="8704" width="7.7109375" style="22"/>
    <col min="8705" max="8706" width="13.7109375" style="22" customWidth="1"/>
    <col min="8707" max="8742" width="4.140625" style="22" customWidth="1"/>
    <col min="8743" max="8960" width="7.7109375" style="22"/>
    <col min="8961" max="8962" width="13.7109375" style="22" customWidth="1"/>
    <col min="8963" max="8998" width="4.140625" style="22" customWidth="1"/>
    <col min="8999" max="9216" width="7.7109375" style="22"/>
    <col min="9217" max="9218" width="13.7109375" style="22" customWidth="1"/>
    <col min="9219" max="9254" width="4.140625" style="22" customWidth="1"/>
    <col min="9255" max="9472" width="7.7109375" style="22"/>
    <col min="9473" max="9474" width="13.7109375" style="22" customWidth="1"/>
    <col min="9475" max="9510" width="4.140625" style="22" customWidth="1"/>
    <col min="9511" max="9728" width="7.7109375" style="22"/>
    <col min="9729" max="9730" width="13.7109375" style="22" customWidth="1"/>
    <col min="9731" max="9766" width="4.140625" style="22" customWidth="1"/>
    <col min="9767" max="9984" width="7.7109375" style="22"/>
    <col min="9985" max="9986" width="13.7109375" style="22" customWidth="1"/>
    <col min="9987" max="10022" width="4.140625" style="22" customWidth="1"/>
    <col min="10023" max="10240" width="7.7109375" style="22"/>
    <col min="10241" max="10242" width="13.7109375" style="22" customWidth="1"/>
    <col min="10243" max="10278" width="4.140625" style="22" customWidth="1"/>
    <col min="10279" max="10496" width="7.7109375" style="22"/>
    <col min="10497" max="10498" width="13.7109375" style="22" customWidth="1"/>
    <col min="10499" max="10534" width="4.140625" style="22" customWidth="1"/>
    <col min="10535" max="10752" width="7.7109375" style="22"/>
    <col min="10753" max="10754" width="13.7109375" style="22" customWidth="1"/>
    <col min="10755" max="10790" width="4.140625" style="22" customWidth="1"/>
    <col min="10791" max="11008" width="7.7109375" style="22"/>
    <col min="11009" max="11010" width="13.7109375" style="22" customWidth="1"/>
    <col min="11011" max="11046" width="4.140625" style="22" customWidth="1"/>
    <col min="11047" max="11264" width="7.7109375" style="22"/>
    <col min="11265" max="11266" width="13.7109375" style="22" customWidth="1"/>
    <col min="11267" max="11302" width="4.140625" style="22" customWidth="1"/>
    <col min="11303" max="11520" width="7.7109375" style="22"/>
    <col min="11521" max="11522" width="13.7109375" style="22" customWidth="1"/>
    <col min="11523" max="11558" width="4.140625" style="22" customWidth="1"/>
    <col min="11559" max="11776" width="7.7109375" style="22"/>
    <col min="11777" max="11778" width="13.7109375" style="22" customWidth="1"/>
    <col min="11779" max="11814" width="4.140625" style="22" customWidth="1"/>
    <col min="11815" max="12032" width="7.7109375" style="22"/>
    <col min="12033" max="12034" width="13.7109375" style="22" customWidth="1"/>
    <col min="12035" max="12070" width="4.140625" style="22" customWidth="1"/>
    <col min="12071" max="12288" width="7.7109375" style="22"/>
    <col min="12289" max="12290" width="13.7109375" style="22" customWidth="1"/>
    <col min="12291" max="12326" width="4.140625" style="22" customWidth="1"/>
    <col min="12327" max="12544" width="7.7109375" style="22"/>
    <col min="12545" max="12546" width="13.7109375" style="22" customWidth="1"/>
    <col min="12547" max="12582" width="4.140625" style="22" customWidth="1"/>
    <col min="12583" max="12800" width="7.7109375" style="22"/>
    <col min="12801" max="12802" width="13.7109375" style="22" customWidth="1"/>
    <col min="12803" max="12838" width="4.140625" style="22" customWidth="1"/>
    <col min="12839" max="13056" width="7.7109375" style="22"/>
    <col min="13057" max="13058" width="13.7109375" style="22" customWidth="1"/>
    <col min="13059" max="13094" width="4.140625" style="22" customWidth="1"/>
    <col min="13095" max="13312" width="7.7109375" style="22"/>
    <col min="13313" max="13314" width="13.7109375" style="22" customWidth="1"/>
    <col min="13315" max="13350" width="4.140625" style="22" customWidth="1"/>
    <col min="13351" max="13568" width="7.7109375" style="22"/>
    <col min="13569" max="13570" width="13.7109375" style="22" customWidth="1"/>
    <col min="13571" max="13606" width="4.140625" style="22" customWidth="1"/>
    <col min="13607" max="13824" width="7.7109375" style="22"/>
    <col min="13825" max="13826" width="13.7109375" style="22" customWidth="1"/>
    <col min="13827" max="13862" width="4.140625" style="22" customWidth="1"/>
    <col min="13863" max="14080" width="7.7109375" style="22"/>
    <col min="14081" max="14082" width="13.7109375" style="22" customWidth="1"/>
    <col min="14083" max="14118" width="4.140625" style="22" customWidth="1"/>
    <col min="14119" max="14336" width="7.7109375" style="22"/>
    <col min="14337" max="14338" width="13.7109375" style="22" customWidth="1"/>
    <col min="14339" max="14374" width="4.140625" style="22" customWidth="1"/>
    <col min="14375" max="14592" width="7.7109375" style="22"/>
    <col min="14593" max="14594" width="13.7109375" style="22" customWidth="1"/>
    <col min="14595" max="14630" width="4.140625" style="22" customWidth="1"/>
    <col min="14631" max="14848" width="7.7109375" style="22"/>
    <col min="14849" max="14850" width="13.7109375" style="22" customWidth="1"/>
    <col min="14851" max="14886" width="4.140625" style="22" customWidth="1"/>
    <col min="14887" max="15104" width="7.7109375" style="22"/>
    <col min="15105" max="15106" width="13.7109375" style="22" customWidth="1"/>
    <col min="15107" max="15142" width="4.140625" style="22" customWidth="1"/>
    <col min="15143" max="15360" width="7.7109375" style="22"/>
    <col min="15361" max="15362" width="13.7109375" style="22" customWidth="1"/>
    <col min="15363" max="15398" width="4.140625" style="22" customWidth="1"/>
    <col min="15399" max="15616" width="7.7109375" style="22"/>
    <col min="15617" max="15618" width="13.7109375" style="22" customWidth="1"/>
    <col min="15619" max="15654" width="4.140625" style="22" customWidth="1"/>
    <col min="15655" max="15872" width="7.7109375" style="22"/>
    <col min="15873" max="15874" width="13.7109375" style="22" customWidth="1"/>
    <col min="15875" max="15910" width="4.140625" style="22" customWidth="1"/>
    <col min="15911" max="16128" width="7.7109375" style="22"/>
    <col min="16129" max="16130" width="13.7109375" style="22" customWidth="1"/>
    <col min="16131" max="16166" width="4.140625" style="22" customWidth="1"/>
    <col min="16167" max="16384" width="7.7109375" style="22"/>
  </cols>
  <sheetData>
    <row r="1" spans="1:40" s="21" customFormat="1" ht="41.1" customHeight="1">
      <c r="A1" s="594" t="s">
        <v>1178</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row>
    <row r="2" spans="1:40" s="21" customFormat="1" ht="41.1" customHeight="1">
      <c r="A2" s="607" t="s">
        <v>1179</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row>
    <row r="3" spans="1:40" s="23" customFormat="1" ht="23.25">
      <c r="A3" s="569" t="s">
        <v>1571</v>
      </c>
      <c r="B3" s="569"/>
      <c r="C3" s="569"/>
      <c r="D3" s="569"/>
      <c r="E3" s="569"/>
      <c r="F3" s="569"/>
      <c r="G3" s="569"/>
      <c r="H3" s="569"/>
      <c r="I3" s="569"/>
      <c r="J3" s="569"/>
      <c r="K3" s="569"/>
      <c r="L3" s="569"/>
      <c r="M3" s="569"/>
      <c r="N3" s="569"/>
      <c r="O3" s="569"/>
      <c r="P3" s="569"/>
      <c r="Q3" s="569"/>
      <c r="R3" s="569"/>
      <c r="S3" s="569"/>
      <c r="T3" s="595"/>
      <c r="U3" s="614" t="s">
        <v>1572</v>
      </c>
      <c r="V3" s="614"/>
      <c r="W3" s="614"/>
      <c r="X3" s="614"/>
      <c r="Y3" s="614"/>
      <c r="Z3" s="614"/>
      <c r="AA3" s="614"/>
      <c r="AB3" s="614"/>
      <c r="AC3" s="614"/>
      <c r="AD3" s="614"/>
      <c r="AE3" s="614"/>
      <c r="AF3" s="614"/>
      <c r="AG3" s="614"/>
      <c r="AH3" s="614"/>
      <c r="AI3" s="614"/>
      <c r="AJ3" s="614"/>
      <c r="AK3" s="614"/>
      <c r="AL3" s="586"/>
      <c r="AM3" s="126"/>
      <c r="AN3" s="126"/>
    </row>
    <row r="4" spans="1:40" s="61" customFormat="1" ht="161.25" customHeight="1">
      <c r="A4" s="127" t="s">
        <v>634</v>
      </c>
      <c r="B4" s="478" t="s">
        <v>241</v>
      </c>
      <c r="C4" s="479" t="s">
        <v>245</v>
      </c>
      <c r="D4" s="478" t="s">
        <v>362</v>
      </c>
      <c r="E4" s="479" t="s">
        <v>285</v>
      </c>
      <c r="F4" s="478" t="s">
        <v>268</v>
      </c>
      <c r="G4" s="479" t="s">
        <v>267</v>
      </c>
      <c r="H4" s="478" t="s">
        <v>135</v>
      </c>
      <c r="I4" s="479" t="s">
        <v>266</v>
      </c>
      <c r="J4" s="478" t="s">
        <v>133</v>
      </c>
      <c r="K4" s="479" t="s">
        <v>134</v>
      </c>
      <c r="L4" s="478" t="s">
        <v>265</v>
      </c>
      <c r="M4" s="479" t="s">
        <v>264</v>
      </c>
      <c r="N4" s="478" t="s">
        <v>121</v>
      </c>
      <c r="O4" s="479" t="s">
        <v>122</v>
      </c>
      <c r="P4" s="478" t="s">
        <v>263</v>
      </c>
      <c r="Q4" s="479" t="s">
        <v>244</v>
      </c>
      <c r="R4" s="478" t="s">
        <v>90</v>
      </c>
      <c r="S4" s="479" t="s">
        <v>91</v>
      </c>
      <c r="T4" s="478" t="s">
        <v>262</v>
      </c>
      <c r="U4" s="479" t="s">
        <v>126</v>
      </c>
      <c r="V4" s="478" t="s">
        <v>123</v>
      </c>
      <c r="W4" s="479" t="s">
        <v>124</v>
      </c>
      <c r="X4" s="478" t="s">
        <v>361</v>
      </c>
      <c r="Y4" s="479" t="s">
        <v>284</v>
      </c>
      <c r="Z4" s="478" t="s">
        <v>261</v>
      </c>
      <c r="AA4" s="479" t="s">
        <v>116</v>
      </c>
      <c r="AB4" s="478" t="s">
        <v>360</v>
      </c>
      <c r="AC4" s="479" t="s">
        <v>260</v>
      </c>
      <c r="AD4" s="478" t="s">
        <v>259</v>
      </c>
      <c r="AE4" s="479" t="s">
        <v>258</v>
      </c>
      <c r="AF4" s="478" t="s">
        <v>257</v>
      </c>
      <c r="AG4" s="479" t="s">
        <v>256</v>
      </c>
      <c r="AH4" s="478" t="s">
        <v>75</v>
      </c>
      <c r="AI4" s="479" t="s">
        <v>76</v>
      </c>
      <c r="AJ4" s="478" t="s">
        <v>8</v>
      </c>
      <c r="AK4" s="479" t="s">
        <v>9</v>
      </c>
      <c r="AL4" s="128" t="s">
        <v>633</v>
      </c>
    </row>
    <row r="5" spans="1:40" s="244" customFormat="1" ht="21.95" customHeight="1">
      <c r="A5" s="460" t="s">
        <v>283</v>
      </c>
      <c r="B5" s="823">
        <v>902</v>
      </c>
      <c r="C5" s="823"/>
      <c r="D5" s="823">
        <v>950</v>
      </c>
      <c r="E5" s="823"/>
      <c r="F5" s="823">
        <v>744</v>
      </c>
      <c r="G5" s="823"/>
      <c r="H5" s="823">
        <v>193</v>
      </c>
      <c r="I5" s="823"/>
      <c r="J5" s="823">
        <v>69</v>
      </c>
      <c r="K5" s="823"/>
      <c r="L5" s="823">
        <v>23</v>
      </c>
      <c r="M5" s="823"/>
      <c r="N5" s="823">
        <v>631</v>
      </c>
      <c r="O5" s="823"/>
      <c r="P5" s="823">
        <v>640</v>
      </c>
      <c r="Q5" s="823"/>
      <c r="R5" s="823">
        <v>1429</v>
      </c>
      <c r="S5" s="823"/>
      <c r="T5" s="823">
        <v>99</v>
      </c>
      <c r="U5" s="823"/>
      <c r="V5" s="823">
        <v>73</v>
      </c>
      <c r="W5" s="823"/>
      <c r="X5" s="823">
        <v>71</v>
      </c>
      <c r="Y5" s="823"/>
      <c r="Z5" s="823">
        <v>19</v>
      </c>
      <c r="AA5" s="823"/>
      <c r="AB5" s="823">
        <v>55</v>
      </c>
      <c r="AC5" s="823"/>
      <c r="AD5" s="823">
        <v>71</v>
      </c>
      <c r="AE5" s="823"/>
      <c r="AF5" s="823">
        <v>376</v>
      </c>
      <c r="AG5" s="823"/>
      <c r="AH5" s="823">
        <v>0</v>
      </c>
      <c r="AI5" s="823"/>
      <c r="AJ5" s="820">
        <f t="shared" ref="AJ5:AJ20" si="0">SUM(B5:AH5)</f>
        <v>6345</v>
      </c>
      <c r="AK5" s="820">
        <f t="shared" ref="AK5:AK20" si="1">SUM(B5:AJ5)</f>
        <v>12690</v>
      </c>
      <c r="AL5" s="461" t="s">
        <v>56</v>
      </c>
      <c r="AN5" s="300"/>
    </row>
    <row r="6" spans="1:40" s="244" customFormat="1" ht="21.95" customHeight="1">
      <c r="A6" s="462" t="s">
        <v>585</v>
      </c>
      <c r="B6" s="819">
        <v>18</v>
      </c>
      <c r="C6" s="819"/>
      <c r="D6" s="819">
        <v>84</v>
      </c>
      <c r="E6" s="819"/>
      <c r="F6" s="819">
        <v>79</v>
      </c>
      <c r="G6" s="819"/>
      <c r="H6" s="819">
        <v>29</v>
      </c>
      <c r="I6" s="819"/>
      <c r="J6" s="819">
        <v>11</v>
      </c>
      <c r="K6" s="819"/>
      <c r="L6" s="819">
        <v>3</v>
      </c>
      <c r="M6" s="819"/>
      <c r="N6" s="819">
        <v>68</v>
      </c>
      <c r="O6" s="819"/>
      <c r="P6" s="819">
        <v>45</v>
      </c>
      <c r="Q6" s="819"/>
      <c r="R6" s="819">
        <v>167</v>
      </c>
      <c r="S6" s="819"/>
      <c r="T6" s="819">
        <v>10</v>
      </c>
      <c r="U6" s="819"/>
      <c r="V6" s="819">
        <v>8</v>
      </c>
      <c r="W6" s="819"/>
      <c r="X6" s="819">
        <v>11</v>
      </c>
      <c r="Y6" s="819"/>
      <c r="Z6" s="819">
        <v>8</v>
      </c>
      <c r="AA6" s="819"/>
      <c r="AB6" s="819">
        <v>2</v>
      </c>
      <c r="AC6" s="819"/>
      <c r="AD6" s="819">
        <v>3</v>
      </c>
      <c r="AE6" s="819"/>
      <c r="AF6" s="819">
        <v>56</v>
      </c>
      <c r="AG6" s="819"/>
      <c r="AH6" s="819">
        <v>101</v>
      </c>
      <c r="AI6" s="819"/>
      <c r="AJ6" s="820">
        <f t="shared" si="0"/>
        <v>703</v>
      </c>
      <c r="AK6" s="820">
        <f t="shared" si="1"/>
        <v>1406</v>
      </c>
      <c r="AL6" s="463" t="s">
        <v>808</v>
      </c>
      <c r="AN6" s="300"/>
    </row>
    <row r="7" spans="1:40" s="244" customFormat="1" ht="21.95" customHeight="1">
      <c r="A7" s="462" t="s">
        <v>359</v>
      </c>
      <c r="B7" s="823">
        <v>992</v>
      </c>
      <c r="C7" s="823"/>
      <c r="D7" s="823">
        <v>366</v>
      </c>
      <c r="E7" s="823"/>
      <c r="F7" s="823">
        <v>283</v>
      </c>
      <c r="G7" s="823"/>
      <c r="H7" s="823">
        <v>65</v>
      </c>
      <c r="I7" s="823"/>
      <c r="J7" s="823">
        <v>34</v>
      </c>
      <c r="K7" s="823"/>
      <c r="L7" s="823">
        <v>6</v>
      </c>
      <c r="M7" s="823"/>
      <c r="N7" s="823">
        <v>193</v>
      </c>
      <c r="O7" s="823"/>
      <c r="P7" s="823">
        <v>214</v>
      </c>
      <c r="Q7" s="823"/>
      <c r="R7" s="823">
        <v>142</v>
      </c>
      <c r="S7" s="823"/>
      <c r="T7" s="823">
        <v>31</v>
      </c>
      <c r="U7" s="823"/>
      <c r="V7" s="823">
        <v>11</v>
      </c>
      <c r="W7" s="823"/>
      <c r="X7" s="823">
        <v>30</v>
      </c>
      <c r="Y7" s="823"/>
      <c r="Z7" s="823">
        <v>4</v>
      </c>
      <c r="AA7" s="823"/>
      <c r="AB7" s="823">
        <v>3</v>
      </c>
      <c r="AC7" s="823"/>
      <c r="AD7" s="823">
        <v>49</v>
      </c>
      <c r="AE7" s="823"/>
      <c r="AF7" s="823">
        <v>171</v>
      </c>
      <c r="AG7" s="823"/>
      <c r="AH7" s="823">
        <v>236</v>
      </c>
      <c r="AI7" s="823"/>
      <c r="AJ7" s="820">
        <f t="shared" si="0"/>
        <v>2830</v>
      </c>
      <c r="AK7" s="820">
        <f t="shared" si="1"/>
        <v>5660</v>
      </c>
      <c r="AL7" s="461" t="s">
        <v>54</v>
      </c>
      <c r="AN7" s="300"/>
    </row>
    <row r="8" spans="1:40" s="244" customFormat="1" ht="21.95" customHeight="1">
      <c r="A8" s="462" t="s">
        <v>53</v>
      </c>
      <c r="B8" s="819">
        <v>101</v>
      </c>
      <c r="C8" s="819"/>
      <c r="D8" s="819">
        <v>61</v>
      </c>
      <c r="E8" s="819"/>
      <c r="F8" s="819">
        <v>31</v>
      </c>
      <c r="G8" s="819"/>
      <c r="H8" s="819">
        <v>2</v>
      </c>
      <c r="I8" s="819"/>
      <c r="J8" s="819">
        <v>2</v>
      </c>
      <c r="K8" s="819"/>
      <c r="L8" s="819">
        <v>0</v>
      </c>
      <c r="M8" s="819"/>
      <c r="N8" s="819">
        <v>29</v>
      </c>
      <c r="O8" s="819"/>
      <c r="P8" s="819">
        <v>67</v>
      </c>
      <c r="Q8" s="819"/>
      <c r="R8" s="819">
        <v>60</v>
      </c>
      <c r="S8" s="819"/>
      <c r="T8" s="819">
        <v>2</v>
      </c>
      <c r="U8" s="819"/>
      <c r="V8" s="819">
        <v>0</v>
      </c>
      <c r="W8" s="819"/>
      <c r="X8" s="819">
        <v>2</v>
      </c>
      <c r="Y8" s="819"/>
      <c r="Z8" s="819">
        <v>0</v>
      </c>
      <c r="AA8" s="819"/>
      <c r="AB8" s="819">
        <v>0</v>
      </c>
      <c r="AC8" s="819"/>
      <c r="AD8" s="819">
        <v>0</v>
      </c>
      <c r="AE8" s="819"/>
      <c r="AF8" s="819">
        <v>15</v>
      </c>
      <c r="AG8" s="819"/>
      <c r="AH8" s="819">
        <v>0</v>
      </c>
      <c r="AI8" s="819"/>
      <c r="AJ8" s="820">
        <f t="shared" si="0"/>
        <v>372</v>
      </c>
      <c r="AK8" s="820">
        <f t="shared" si="1"/>
        <v>744</v>
      </c>
      <c r="AL8" s="461" t="s">
        <v>52</v>
      </c>
      <c r="AN8" s="300"/>
    </row>
    <row r="9" spans="1:40" s="244" customFormat="1" ht="21.95" customHeight="1">
      <c r="A9" s="462" t="s">
        <v>51</v>
      </c>
      <c r="B9" s="823">
        <v>0</v>
      </c>
      <c r="C9" s="823"/>
      <c r="D9" s="823">
        <v>168</v>
      </c>
      <c r="E9" s="823"/>
      <c r="F9" s="823">
        <v>188</v>
      </c>
      <c r="G9" s="823"/>
      <c r="H9" s="823">
        <v>0</v>
      </c>
      <c r="I9" s="823"/>
      <c r="J9" s="823">
        <v>0</v>
      </c>
      <c r="K9" s="823"/>
      <c r="L9" s="823">
        <v>0</v>
      </c>
      <c r="M9" s="823"/>
      <c r="N9" s="823">
        <v>67</v>
      </c>
      <c r="O9" s="823"/>
      <c r="P9" s="823">
        <v>67</v>
      </c>
      <c r="Q9" s="823"/>
      <c r="R9" s="823">
        <v>350</v>
      </c>
      <c r="S9" s="823"/>
      <c r="T9" s="823">
        <v>0</v>
      </c>
      <c r="U9" s="823"/>
      <c r="V9" s="823">
        <v>0</v>
      </c>
      <c r="W9" s="823"/>
      <c r="X9" s="823">
        <v>0</v>
      </c>
      <c r="Y9" s="823"/>
      <c r="Z9" s="823">
        <v>0</v>
      </c>
      <c r="AA9" s="823"/>
      <c r="AB9" s="823">
        <v>0</v>
      </c>
      <c r="AC9" s="823"/>
      <c r="AD9" s="823">
        <v>0</v>
      </c>
      <c r="AE9" s="823"/>
      <c r="AF9" s="823">
        <v>70</v>
      </c>
      <c r="AG9" s="823"/>
      <c r="AH9" s="823">
        <v>115</v>
      </c>
      <c r="AI9" s="823"/>
      <c r="AJ9" s="820">
        <f t="shared" si="0"/>
        <v>1025</v>
      </c>
      <c r="AK9" s="820">
        <f t="shared" si="1"/>
        <v>2050</v>
      </c>
      <c r="AL9" s="461" t="s">
        <v>50</v>
      </c>
      <c r="AN9" s="300"/>
    </row>
    <row r="10" spans="1:40" s="244" customFormat="1" ht="21.95" customHeight="1">
      <c r="A10" s="462" t="s">
        <v>49</v>
      </c>
      <c r="B10" s="819">
        <v>0</v>
      </c>
      <c r="C10" s="819"/>
      <c r="D10" s="819">
        <v>46</v>
      </c>
      <c r="E10" s="819"/>
      <c r="F10" s="819">
        <v>33</v>
      </c>
      <c r="G10" s="819"/>
      <c r="H10" s="819">
        <v>2</v>
      </c>
      <c r="I10" s="819"/>
      <c r="J10" s="819">
        <v>1</v>
      </c>
      <c r="K10" s="819"/>
      <c r="L10" s="819">
        <v>1</v>
      </c>
      <c r="M10" s="819"/>
      <c r="N10" s="819">
        <v>56</v>
      </c>
      <c r="O10" s="819"/>
      <c r="P10" s="819">
        <v>19</v>
      </c>
      <c r="Q10" s="819"/>
      <c r="R10" s="819">
        <v>149</v>
      </c>
      <c r="S10" s="819"/>
      <c r="T10" s="819">
        <v>1</v>
      </c>
      <c r="U10" s="819"/>
      <c r="V10" s="819">
        <v>1</v>
      </c>
      <c r="W10" s="819"/>
      <c r="X10" s="819">
        <v>2</v>
      </c>
      <c r="Y10" s="819"/>
      <c r="Z10" s="819">
        <v>1</v>
      </c>
      <c r="AA10" s="819"/>
      <c r="AB10" s="819">
        <v>1</v>
      </c>
      <c r="AC10" s="819"/>
      <c r="AD10" s="819">
        <v>2</v>
      </c>
      <c r="AE10" s="819"/>
      <c r="AF10" s="819">
        <v>30</v>
      </c>
      <c r="AG10" s="819"/>
      <c r="AH10" s="819">
        <v>18</v>
      </c>
      <c r="AI10" s="819"/>
      <c r="AJ10" s="820">
        <f t="shared" si="0"/>
        <v>363</v>
      </c>
      <c r="AK10" s="820">
        <f t="shared" si="1"/>
        <v>726</v>
      </c>
      <c r="AL10" s="461" t="s">
        <v>48</v>
      </c>
      <c r="AN10" s="300"/>
    </row>
    <row r="11" spans="1:40" s="244" customFormat="1" ht="21.95" customHeight="1">
      <c r="A11" s="462" t="s">
        <v>47</v>
      </c>
      <c r="B11" s="823">
        <v>65</v>
      </c>
      <c r="C11" s="823"/>
      <c r="D11" s="823">
        <v>763</v>
      </c>
      <c r="E11" s="823"/>
      <c r="F11" s="823">
        <v>662</v>
      </c>
      <c r="G11" s="823"/>
      <c r="H11" s="823">
        <v>0</v>
      </c>
      <c r="I11" s="823"/>
      <c r="J11" s="823">
        <v>0</v>
      </c>
      <c r="K11" s="823"/>
      <c r="L11" s="823">
        <v>12</v>
      </c>
      <c r="M11" s="823"/>
      <c r="N11" s="823">
        <v>468</v>
      </c>
      <c r="O11" s="823"/>
      <c r="P11" s="823">
        <v>394</v>
      </c>
      <c r="Q11" s="823"/>
      <c r="R11" s="823">
        <v>383</v>
      </c>
      <c r="S11" s="823"/>
      <c r="T11" s="823">
        <v>18</v>
      </c>
      <c r="U11" s="823"/>
      <c r="V11" s="823">
        <v>15</v>
      </c>
      <c r="W11" s="823"/>
      <c r="X11" s="823">
        <v>0</v>
      </c>
      <c r="Y11" s="823"/>
      <c r="Z11" s="823">
        <v>0</v>
      </c>
      <c r="AA11" s="823"/>
      <c r="AB11" s="823">
        <v>0</v>
      </c>
      <c r="AC11" s="823"/>
      <c r="AD11" s="823">
        <v>0</v>
      </c>
      <c r="AE11" s="823"/>
      <c r="AF11" s="823">
        <v>14</v>
      </c>
      <c r="AG11" s="823"/>
      <c r="AH11" s="823">
        <v>594</v>
      </c>
      <c r="AI11" s="823"/>
      <c r="AJ11" s="820">
        <f t="shared" si="0"/>
        <v>3388</v>
      </c>
      <c r="AK11" s="820">
        <f t="shared" si="1"/>
        <v>6776</v>
      </c>
      <c r="AL11" s="461" t="s">
        <v>46</v>
      </c>
      <c r="AN11" s="300"/>
    </row>
    <row r="12" spans="1:40" s="244" customFormat="1" ht="21.95" customHeight="1">
      <c r="A12" s="462" t="s">
        <v>45</v>
      </c>
      <c r="B12" s="819">
        <v>23</v>
      </c>
      <c r="C12" s="819"/>
      <c r="D12" s="819">
        <v>204</v>
      </c>
      <c r="E12" s="819"/>
      <c r="F12" s="819">
        <v>131</v>
      </c>
      <c r="G12" s="819"/>
      <c r="H12" s="819">
        <v>29</v>
      </c>
      <c r="I12" s="819"/>
      <c r="J12" s="819">
        <v>8</v>
      </c>
      <c r="K12" s="819"/>
      <c r="L12" s="819">
        <v>0</v>
      </c>
      <c r="M12" s="819"/>
      <c r="N12" s="819">
        <v>93</v>
      </c>
      <c r="O12" s="819"/>
      <c r="P12" s="819">
        <v>105</v>
      </c>
      <c r="Q12" s="819"/>
      <c r="R12" s="819">
        <v>268</v>
      </c>
      <c r="S12" s="819"/>
      <c r="T12" s="819">
        <v>2</v>
      </c>
      <c r="U12" s="819"/>
      <c r="V12" s="819">
        <v>4</v>
      </c>
      <c r="W12" s="819"/>
      <c r="X12" s="819">
        <v>5</v>
      </c>
      <c r="Y12" s="819"/>
      <c r="Z12" s="819">
        <v>0</v>
      </c>
      <c r="AA12" s="819"/>
      <c r="AB12" s="819">
        <v>3</v>
      </c>
      <c r="AC12" s="819"/>
      <c r="AD12" s="819">
        <v>27</v>
      </c>
      <c r="AE12" s="819"/>
      <c r="AF12" s="819">
        <v>28</v>
      </c>
      <c r="AG12" s="819"/>
      <c r="AH12" s="819">
        <v>0</v>
      </c>
      <c r="AI12" s="819"/>
      <c r="AJ12" s="820">
        <f t="shared" si="0"/>
        <v>930</v>
      </c>
      <c r="AK12" s="820">
        <f t="shared" si="1"/>
        <v>1860</v>
      </c>
      <c r="AL12" s="461" t="s">
        <v>160</v>
      </c>
      <c r="AN12" s="300"/>
    </row>
    <row r="13" spans="1:40" s="244" customFormat="1" ht="21.95" customHeight="1">
      <c r="A13" s="462" t="s">
        <v>43</v>
      </c>
      <c r="B13" s="823">
        <v>0</v>
      </c>
      <c r="C13" s="823"/>
      <c r="D13" s="823">
        <v>23</v>
      </c>
      <c r="E13" s="823"/>
      <c r="F13" s="823">
        <v>29</v>
      </c>
      <c r="G13" s="823"/>
      <c r="H13" s="823">
        <v>3</v>
      </c>
      <c r="I13" s="823"/>
      <c r="J13" s="823">
        <v>2</v>
      </c>
      <c r="K13" s="823"/>
      <c r="L13" s="823">
        <v>0</v>
      </c>
      <c r="M13" s="823"/>
      <c r="N13" s="823">
        <v>23</v>
      </c>
      <c r="O13" s="823"/>
      <c r="P13" s="823">
        <v>8</v>
      </c>
      <c r="Q13" s="823"/>
      <c r="R13" s="823">
        <v>34</v>
      </c>
      <c r="S13" s="823"/>
      <c r="T13" s="823">
        <v>5</v>
      </c>
      <c r="U13" s="823"/>
      <c r="V13" s="823">
        <v>5</v>
      </c>
      <c r="W13" s="823"/>
      <c r="X13" s="823">
        <v>2</v>
      </c>
      <c r="Y13" s="823"/>
      <c r="Z13" s="823">
        <v>1</v>
      </c>
      <c r="AA13" s="823"/>
      <c r="AB13" s="823">
        <v>0</v>
      </c>
      <c r="AC13" s="823"/>
      <c r="AD13" s="823">
        <v>3</v>
      </c>
      <c r="AE13" s="823"/>
      <c r="AF13" s="823">
        <v>12</v>
      </c>
      <c r="AG13" s="823"/>
      <c r="AH13" s="823">
        <v>0</v>
      </c>
      <c r="AI13" s="823"/>
      <c r="AJ13" s="820">
        <f t="shared" si="0"/>
        <v>150</v>
      </c>
      <c r="AK13" s="820">
        <f t="shared" si="1"/>
        <v>300</v>
      </c>
      <c r="AL13" s="461" t="s">
        <v>358</v>
      </c>
      <c r="AN13" s="300"/>
    </row>
    <row r="14" spans="1:40" s="244" customFormat="1" ht="21.95" customHeight="1">
      <c r="A14" s="462" t="s">
        <v>41</v>
      </c>
      <c r="B14" s="819">
        <v>6</v>
      </c>
      <c r="C14" s="819"/>
      <c r="D14" s="819">
        <v>156</v>
      </c>
      <c r="E14" s="819"/>
      <c r="F14" s="819">
        <v>141</v>
      </c>
      <c r="G14" s="819"/>
      <c r="H14" s="819">
        <v>48</v>
      </c>
      <c r="I14" s="819"/>
      <c r="J14" s="819">
        <v>17</v>
      </c>
      <c r="K14" s="819"/>
      <c r="L14" s="819">
        <v>5</v>
      </c>
      <c r="M14" s="819"/>
      <c r="N14" s="819">
        <v>61</v>
      </c>
      <c r="O14" s="819"/>
      <c r="P14" s="819">
        <v>78</v>
      </c>
      <c r="Q14" s="819"/>
      <c r="R14" s="819">
        <v>345</v>
      </c>
      <c r="S14" s="819"/>
      <c r="T14" s="819">
        <v>23</v>
      </c>
      <c r="U14" s="819"/>
      <c r="V14" s="819">
        <v>37</v>
      </c>
      <c r="W14" s="819"/>
      <c r="X14" s="819">
        <v>21</v>
      </c>
      <c r="Y14" s="819"/>
      <c r="Z14" s="819">
        <v>12</v>
      </c>
      <c r="AA14" s="819"/>
      <c r="AB14" s="819">
        <v>7</v>
      </c>
      <c r="AC14" s="819"/>
      <c r="AD14" s="819">
        <v>10</v>
      </c>
      <c r="AE14" s="819"/>
      <c r="AF14" s="819">
        <v>81</v>
      </c>
      <c r="AG14" s="819"/>
      <c r="AH14" s="819">
        <v>122</v>
      </c>
      <c r="AI14" s="819"/>
      <c r="AJ14" s="820">
        <f t="shared" si="0"/>
        <v>1170</v>
      </c>
      <c r="AK14" s="820">
        <f t="shared" si="1"/>
        <v>2340</v>
      </c>
      <c r="AL14" s="461" t="s">
        <v>40</v>
      </c>
      <c r="AN14" s="300"/>
    </row>
    <row r="15" spans="1:40" s="244" customFormat="1" ht="21.95" customHeight="1">
      <c r="A15" s="462" t="s">
        <v>37</v>
      </c>
      <c r="B15" s="823">
        <v>9</v>
      </c>
      <c r="C15" s="823"/>
      <c r="D15" s="823">
        <v>22</v>
      </c>
      <c r="E15" s="823"/>
      <c r="F15" s="823">
        <v>19</v>
      </c>
      <c r="G15" s="823"/>
      <c r="H15" s="823">
        <v>5</v>
      </c>
      <c r="I15" s="823"/>
      <c r="J15" s="823">
        <v>3</v>
      </c>
      <c r="K15" s="823"/>
      <c r="L15" s="823">
        <v>1</v>
      </c>
      <c r="M15" s="823"/>
      <c r="N15" s="823">
        <v>10</v>
      </c>
      <c r="O15" s="823"/>
      <c r="P15" s="823">
        <v>15</v>
      </c>
      <c r="Q15" s="823"/>
      <c r="R15" s="823">
        <v>24</v>
      </c>
      <c r="S15" s="823"/>
      <c r="T15" s="823">
        <v>6</v>
      </c>
      <c r="U15" s="823"/>
      <c r="V15" s="823">
        <v>2</v>
      </c>
      <c r="W15" s="823"/>
      <c r="X15" s="823">
        <v>4</v>
      </c>
      <c r="Y15" s="823"/>
      <c r="Z15" s="823">
        <v>1</v>
      </c>
      <c r="AA15" s="823"/>
      <c r="AB15" s="823">
        <v>0</v>
      </c>
      <c r="AC15" s="823"/>
      <c r="AD15" s="823">
        <v>2</v>
      </c>
      <c r="AE15" s="823"/>
      <c r="AF15" s="823">
        <v>7</v>
      </c>
      <c r="AG15" s="823"/>
      <c r="AH15" s="823">
        <v>5</v>
      </c>
      <c r="AI15" s="823"/>
      <c r="AJ15" s="820">
        <f t="shared" si="0"/>
        <v>135</v>
      </c>
      <c r="AK15" s="820">
        <f t="shared" si="1"/>
        <v>270</v>
      </c>
      <c r="AL15" s="461" t="s">
        <v>36</v>
      </c>
      <c r="AN15" s="300"/>
    </row>
    <row r="16" spans="1:40" s="244" customFormat="1" ht="21.95" customHeight="1">
      <c r="A16" s="462" t="s">
        <v>35</v>
      </c>
      <c r="B16" s="819">
        <v>0</v>
      </c>
      <c r="C16" s="819"/>
      <c r="D16" s="819">
        <v>35</v>
      </c>
      <c r="E16" s="819"/>
      <c r="F16" s="819">
        <v>22</v>
      </c>
      <c r="G16" s="819"/>
      <c r="H16" s="819">
        <v>6</v>
      </c>
      <c r="I16" s="819"/>
      <c r="J16" s="819">
        <v>4</v>
      </c>
      <c r="K16" s="819"/>
      <c r="L16" s="819">
        <v>0</v>
      </c>
      <c r="M16" s="819"/>
      <c r="N16" s="819">
        <v>18</v>
      </c>
      <c r="O16" s="819"/>
      <c r="P16" s="819">
        <v>23</v>
      </c>
      <c r="Q16" s="819"/>
      <c r="R16" s="819">
        <v>114</v>
      </c>
      <c r="S16" s="819"/>
      <c r="T16" s="819">
        <v>4</v>
      </c>
      <c r="U16" s="819"/>
      <c r="V16" s="819">
        <v>3</v>
      </c>
      <c r="W16" s="819"/>
      <c r="X16" s="819">
        <v>8</v>
      </c>
      <c r="Y16" s="819"/>
      <c r="Z16" s="819">
        <v>1</v>
      </c>
      <c r="AA16" s="819"/>
      <c r="AB16" s="819">
        <v>0</v>
      </c>
      <c r="AC16" s="819"/>
      <c r="AD16" s="819">
        <v>0</v>
      </c>
      <c r="AE16" s="819"/>
      <c r="AF16" s="819">
        <v>18</v>
      </c>
      <c r="AG16" s="819"/>
      <c r="AH16" s="819">
        <v>0</v>
      </c>
      <c r="AI16" s="819"/>
      <c r="AJ16" s="820">
        <f t="shared" si="0"/>
        <v>256</v>
      </c>
      <c r="AK16" s="820">
        <f t="shared" si="1"/>
        <v>512</v>
      </c>
      <c r="AL16" s="461" t="s">
        <v>34</v>
      </c>
      <c r="AN16" s="300"/>
    </row>
    <row r="17" spans="1:40" s="244" customFormat="1" ht="21.95" customHeight="1">
      <c r="A17" s="462" t="s">
        <v>31</v>
      </c>
      <c r="B17" s="823">
        <v>4</v>
      </c>
      <c r="C17" s="823"/>
      <c r="D17" s="823">
        <v>36</v>
      </c>
      <c r="E17" s="823"/>
      <c r="F17" s="823">
        <v>35</v>
      </c>
      <c r="G17" s="823"/>
      <c r="H17" s="823">
        <v>12</v>
      </c>
      <c r="I17" s="823"/>
      <c r="J17" s="823">
        <v>10</v>
      </c>
      <c r="K17" s="823"/>
      <c r="L17" s="823">
        <v>0</v>
      </c>
      <c r="M17" s="823"/>
      <c r="N17" s="823">
        <v>15</v>
      </c>
      <c r="O17" s="823"/>
      <c r="P17" s="823">
        <v>10</v>
      </c>
      <c r="Q17" s="823"/>
      <c r="R17" s="823">
        <v>96</v>
      </c>
      <c r="S17" s="823"/>
      <c r="T17" s="823">
        <v>11</v>
      </c>
      <c r="U17" s="823"/>
      <c r="V17" s="823">
        <v>2</v>
      </c>
      <c r="W17" s="823"/>
      <c r="X17" s="823">
        <v>6</v>
      </c>
      <c r="Y17" s="823"/>
      <c r="Z17" s="823">
        <v>0</v>
      </c>
      <c r="AA17" s="823"/>
      <c r="AB17" s="823">
        <v>2</v>
      </c>
      <c r="AC17" s="823"/>
      <c r="AD17" s="823">
        <v>1</v>
      </c>
      <c r="AE17" s="823"/>
      <c r="AF17" s="823">
        <v>10</v>
      </c>
      <c r="AG17" s="823"/>
      <c r="AH17" s="823">
        <v>0</v>
      </c>
      <c r="AI17" s="823"/>
      <c r="AJ17" s="820">
        <f t="shared" si="0"/>
        <v>250</v>
      </c>
      <c r="AK17" s="820">
        <f t="shared" si="1"/>
        <v>500</v>
      </c>
      <c r="AL17" s="461" t="s">
        <v>30</v>
      </c>
      <c r="AN17" s="300"/>
    </row>
    <row r="18" spans="1:40" s="244" customFormat="1" ht="21.95" customHeight="1">
      <c r="A18" s="462" t="s">
        <v>29</v>
      </c>
      <c r="B18" s="819">
        <v>0</v>
      </c>
      <c r="C18" s="819"/>
      <c r="D18" s="819">
        <v>37</v>
      </c>
      <c r="E18" s="819"/>
      <c r="F18" s="819">
        <v>17</v>
      </c>
      <c r="G18" s="819"/>
      <c r="H18" s="819">
        <v>10</v>
      </c>
      <c r="I18" s="819"/>
      <c r="J18" s="819">
        <v>13</v>
      </c>
      <c r="K18" s="819"/>
      <c r="L18" s="819">
        <v>0</v>
      </c>
      <c r="M18" s="819"/>
      <c r="N18" s="819">
        <v>36</v>
      </c>
      <c r="O18" s="819"/>
      <c r="P18" s="819">
        <v>29</v>
      </c>
      <c r="Q18" s="819"/>
      <c r="R18" s="819">
        <v>46</v>
      </c>
      <c r="S18" s="819"/>
      <c r="T18" s="819">
        <v>14</v>
      </c>
      <c r="U18" s="819"/>
      <c r="V18" s="819">
        <v>8</v>
      </c>
      <c r="W18" s="819"/>
      <c r="X18" s="819">
        <v>9</v>
      </c>
      <c r="Y18" s="819"/>
      <c r="Z18" s="819">
        <v>4</v>
      </c>
      <c r="AA18" s="819"/>
      <c r="AB18" s="819">
        <v>0</v>
      </c>
      <c r="AC18" s="819"/>
      <c r="AD18" s="819">
        <v>9</v>
      </c>
      <c r="AE18" s="819"/>
      <c r="AF18" s="819">
        <v>14</v>
      </c>
      <c r="AG18" s="819"/>
      <c r="AH18" s="819">
        <v>4</v>
      </c>
      <c r="AI18" s="819"/>
      <c r="AJ18" s="820">
        <f t="shared" si="0"/>
        <v>250</v>
      </c>
      <c r="AK18" s="820">
        <f t="shared" si="1"/>
        <v>500</v>
      </c>
      <c r="AL18" s="461" t="s">
        <v>28</v>
      </c>
      <c r="AN18" s="300"/>
    </row>
    <row r="19" spans="1:40" s="244" customFormat="1" ht="21.95" customHeight="1">
      <c r="A19" s="462" t="s">
        <v>25</v>
      </c>
      <c r="B19" s="819">
        <v>0</v>
      </c>
      <c r="C19" s="819"/>
      <c r="D19" s="819">
        <v>4</v>
      </c>
      <c r="E19" s="819"/>
      <c r="F19" s="819">
        <v>5</v>
      </c>
      <c r="G19" s="819"/>
      <c r="H19" s="819">
        <v>0</v>
      </c>
      <c r="I19" s="819"/>
      <c r="J19" s="819">
        <v>0</v>
      </c>
      <c r="K19" s="819"/>
      <c r="L19" s="819">
        <v>0</v>
      </c>
      <c r="M19" s="819"/>
      <c r="N19" s="819">
        <v>5</v>
      </c>
      <c r="O19" s="819"/>
      <c r="P19" s="819">
        <v>10</v>
      </c>
      <c r="Q19" s="819"/>
      <c r="R19" s="819">
        <v>2</v>
      </c>
      <c r="S19" s="819"/>
      <c r="T19" s="819">
        <v>0</v>
      </c>
      <c r="U19" s="819"/>
      <c r="V19" s="819">
        <v>0</v>
      </c>
      <c r="W19" s="819"/>
      <c r="X19" s="819">
        <v>0</v>
      </c>
      <c r="Y19" s="819"/>
      <c r="Z19" s="819">
        <v>0</v>
      </c>
      <c r="AA19" s="819"/>
      <c r="AB19" s="819">
        <v>0</v>
      </c>
      <c r="AC19" s="819"/>
      <c r="AD19" s="819">
        <v>0</v>
      </c>
      <c r="AE19" s="819"/>
      <c r="AF19" s="819">
        <v>4</v>
      </c>
      <c r="AG19" s="819"/>
      <c r="AH19" s="819">
        <v>0</v>
      </c>
      <c r="AI19" s="819"/>
      <c r="AJ19" s="820">
        <f>SUM(B19:AH19)</f>
        <v>30</v>
      </c>
      <c r="AK19" s="820">
        <f>SUM(B19:AJ19)</f>
        <v>60</v>
      </c>
      <c r="AL19" s="464" t="s">
        <v>332</v>
      </c>
      <c r="AN19" s="300"/>
    </row>
    <row r="20" spans="1:40" ht="24.75" customHeight="1">
      <c r="A20" s="106" t="s">
        <v>9</v>
      </c>
      <c r="B20" s="822">
        <f>SUM(B5:B19)</f>
        <v>2120</v>
      </c>
      <c r="C20" s="822"/>
      <c r="D20" s="822">
        <f>SUM(D5:D19)</f>
        <v>2955</v>
      </c>
      <c r="E20" s="822"/>
      <c r="F20" s="822">
        <f>SUM(F5:F19)</f>
        <v>2419</v>
      </c>
      <c r="G20" s="822"/>
      <c r="H20" s="822">
        <f>SUM(H5:H19)</f>
        <v>404</v>
      </c>
      <c r="I20" s="822"/>
      <c r="J20" s="822">
        <f>SUM(J5:J19)</f>
        <v>174</v>
      </c>
      <c r="K20" s="822"/>
      <c r="L20" s="822">
        <f>SUM(L5:L19)</f>
        <v>51</v>
      </c>
      <c r="M20" s="822"/>
      <c r="N20" s="822">
        <f>SUM(N5:N19)</f>
        <v>1773</v>
      </c>
      <c r="O20" s="822"/>
      <c r="P20" s="822">
        <f>SUM(P5:P19)</f>
        <v>1724</v>
      </c>
      <c r="Q20" s="822"/>
      <c r="R20" s="822">
        <f>SUM(R5:R19)</f>
        <v>3609</v>
      </c>
      <c r="S20" s="822"/>
      <c r="T20" s="822">
        <f>SUM(T5:T19)</f>
        <v>226</v>
      </c>
      <c r="U20" s="822"/>
      <c r="V20" s="822">
        <f>SUM(V5:V19)</f>
        <v>169</v>
      </c>
      <c r="W20" s="822"/>
      <c r="X20" s="822">
        <f>SUM(X5:X19)</f>
        <v>171</v>
      </c>
      <c r="Y20" s="822"/>
      <c r="Z20" s="822">
        <f>SUM(Z5:Z19)</f>
        <v>51</v>
      </c>
      <c r="AA20" s="822"/>
      <c r="AB20" s="822">
        <f>SUM(AB5:AB19)</f>
        <v>73</v>
      </c>
      <c r="AC20" s="822"/>
      <c r="AD20" s="822">
        <f>SUM(AD5:AD19)</f>
        <v>177</v>
      </c>
      <c r="AE20" s="822"/>
      <c r="AF20" s="822">
        <f>SUM(AF5:AF19)</f>
        <v>906</v>
      </c>
      <c r="AG20" s="822"/>
      <c r="AH20" s="822">
        <f>SUM(AH5:AH19)</f>
        <v>1195</v>
      </c>
      <c r="AI20" s="822"/>
      <c r="AJ20" s="821">
        <f t="shared" si="0"/>
        <v>18197</v>
      </c>
      <c r="AK20" s="821">
        <f t="shared" si="1"/>
        <v>36394</v>
      </c>
      <c r="AL20" s="106" t="s">
        <v>8</v>
      </c>
      <c r="AN20" s="300"/>
    </row>
  </sheetData>
  <mergeCells count="292">
    <mergeCell ref="AF5:AG5"/>
    <mergeCell ref="AH5:AI5"/>
    <mergeCell ref="AJ5:AK5"/>
    <mergeCell ref="X5:Y5"/>
    <mergeCell ref="Z5:AA5"/>
    <mergeCell ref="AB5:AC5"/>
    <mergeCell ref="AD5:AE5"/>
    <mergeCell ref="B6:C6"/>
    <mergeCell ref="D6:E6"/>
    <mergeCell ref="F6:G6"/>
    <mergeCell ref="H6:I6"/>
    <mergeCell ref="J6:K6"/>
    <mergeCell ref="L6:M6"/>
    <mergeCell ref="N6:O6"/>
    <mergeCell ref="T5:U5"/>
    <mergeCell ref="V5:W5"/>
    <mergeCell ref="B5:C5"/>
    <mergeCell ref="D5:E5"/>
    <mergeCell ref="F5:G5"/>
    <mergeCell ref="H5:I5"/>
    <mergeCell ref="J5:K5"/>
    <mergeCell ref="L5:M5"/>
    <mergeCell ref="N5:O5"/>
    <mergeCell ref="P5:Q5"/>
    <mergeCell ref="R5:S5"/>
    <mergeCell ref="AB6:AC6"/>
    <mergeCell ref="AD6:AE6"/>
    <mergeCell ref="AF6:AG6"/>
    <mergeCell ref="AH6:AI6"/>
    <mergeCell ref="AJ6:AK6"/>
    <mergeCell ref="B7:C7"/>
    <mergeCell ref="D7:E7"/>
    <mergeCell ref="F7:G7"/>
    <mergeCell ref="H7:I7"/>
    <mergeCell ref="J7:K7"/>
    <mergeCell ref="P6:Q6"/>
    <mergeCell ref="R6:S6"/>
    <mergeCell ref="T6:U6"/>
    <mergeCell ref="V6:W6"/>
    <mergeCell ref="X6:Y6"/>
    <mergeCell ref="Z6:AA6"/>
    <mergeCell ref="AJ7:AK7"/>
    <mergeCell ref="X7:Y7"/>
    <mergeCell ref="Z7:AA7"/>
    <mergeCell ref="AB7:AC7"/>
    <mergeCell ref="AD7:AE7"/>
    <mergeCell ref="AF7:AG7"/>
    <mergeCell ref="AH7:AI7"/>
    <mergeCell ref="L7:M7"/>
    <mergeCell ref="B8:C8"/>
    <mergeCell ref="D8:E8"/>
    <mergeCell ref="F8:G8"/>
    <mergeCell ref="H8:I8"/>
    <mergeCell ref="J8:K8"/>
    <mergeCell ref="L8:M8"/>
    <mergeCell ref="N8:O8"/>
    <mergeCell ref="P8:Q8"/>
    <mergeCell ref="N7:O7"/>
    <mergeCell ref="P7:Q7"/>
    <mergeCell ref="R7:S7"/>
    <mergeCell ref="T7:U7"/>
    <mergeCell ref="V7:W7"/>
    <mergeCell ref="AF8:AG8"/>
    <mergeCell ref="AH8:AI8"/>
    <mergeCell ref="AJ8:AK8"/>
    <mergeCell ref="X8:Y8"/>
    <mergeCell ref="Z8:AA8"/>
    <mergeCell ref="AB8:AC8"/>
    <mergeCell ref="AD8:AE8"/>
    <mergeCell ref="B9:C9"/>
    <mergeCell ref="D9:E9"/>
    <mergeCell ref="F9:G9"/>
    <mergeCell ref="H9:I9"/>
    <mergeCell ref="J9:K9"/>
    <mergeCell ref="L9:M9"/>
    <mergeCell ref="N9:O9"/>
    <mergeCell ref="T8:U8"/>
    <mergeCell ref="V8:W8"/>
    <mergeCell ref="R8:S8"/>
    <mergeCell ref="AB9:AC9"/>
    <mergeCell ref="AD9:AE9"/>
    <mergeCell ref="AF9:AG9"/>
    <mergeCell ref="AH9:AI9"/>
    <mergeCell ref="AJ9:AK9"/>
    <mergeCell ref="B10:C10"/>
    <mergeCell ref="D10:E10"/>
    <mergeCell ref="F10:G10"/>
    <mergeCell ref="H10:I10"/>
    <mergeCell ref="J10:K10"/>
    <mergeCell ref="P9:Q9"/>
    <mergeCell ref="R9:S9"/>
    <mergeCell ref="T9:U9"/>
    <mergeCell ref="V9:W9"/>
    <mergeCell ref="X9:Y9"/>
    <mergeCell ref="Z9:AA9"/>
    <mergeCell ref="AJ10:AK10"/>
    <mergeCell ref="X10:Y10"/>
    <mergeCell ref="Z10:AA10"/>
    <mergeCell ref="AB10:AC10"/>
    <mergeCell ref="AD10:AE10"/>
    <mergeCell ref="AF10:AG10"/>
    <mergeCell ref="AH10:AI10"/>
    <mergeCell ref="L10:M10"/>
    <mergeCell ref="N10:O10"/>
    <mergeCell ref="P10:Q10"/>
    <mergeCell ref="R10:S10"/>
    <mergeCell ref="B11:C11"/>
    <mergeCell ref="D11:E11"/>
    <mergeCell ref="F11:G11"/>
    <mergeCell ref="H11:I11"/>
    <mergeCell ref="J11:K11"/>
    <mergeCell ref="L11:M11"/>
    <mergeCell ref="N11:O11"/>
    <mergeCell ref="P11:Q11"/>
    <mergeCell ref="R11:S11"/>
    <mergeCell ref="T10:U10"/>
    <mergeCell ref="V10:W10"/>
    <mergeCell ref="AF11:AG11"/>
    <mergeCell ref="AH11:AI11"/>
    <mergeCell ref="AJ11:AK11"/>
    <mergeCell ref="B12:C12"/>
    <mergeCell ref="D12:E12"/>
    <mergeCell ref="F12:G12"/>
    <mergeCell ref="H12:I12"/>
    <mergeCell ref="J12:K12"/>
    <mergeCell ref="L12:M12"/>
    <mergeCell ref="N12:O12"/>
    <mergeCell ref="T11:U11"/>
    <mergeCell ref="V11:W11"/>
    <mergeCell ref="X11:Y11"/>
    <mergeCell ref="Z11:AA11"/>
    <mergeCell ref="AB11:AC11"/>
    <mergeCell ref="AD11:AE11"/>
    <mergeCell ref="AB12:AC12"/>
    <mergeCell ref="AD12:AE12"/>
    <mergeCell ref="AF12:AG12"/>
    <mergeCell ref="AH12:AI12"/>
    <mergeCell ref="AJ12:AK12"/>
    <mergeCell ref="X12:Y12"/>
    <mergeCell ref="B13:C13"/>
    <mergeCell ref="D13:E13"/>
    <mergeCell ref="F13:G13"/>
    <mergeCell ref="H13:I13"/>
    <mergeCell ref="J13:K13"/>
    <mergeCell ref="P12:Q12"/>
    <mergeCell ref="R12:S12"/>
    <mergeCell ref="T12:U12"/>
    <mergeCell ref="V12:W12"/>
    <mergeCell ref="Z12:AA12"/>
    <mergeCell ref="AJ13:AK13"/>
    <mergeCell ref="B14:C14"/>
    <mergeCell ref="D14:E14"/>
    <mergeCell ref="F14:G14"/>
    <mergeCell ref="H14:I14"/>
    <mergeCell ref="J14:K14"/>
    <mergeCell ref="L14:M14"/>
    <mergeCell ref="N14:O14"/>
    <mergeCell ref="P14:Q14"/>
    <mergeCell ref="R14:S14"/>
    <mergeCell ref="X13:Y13"/>
    <mergeCell ref="Z13:AA13"/>
    <mergeCell ref="AB13:AC13"/>
    <mergeCell ref="AD13:AE13"/>
    <mergeCell ref="AF13:AG13"/>
    <mergeCell ref="AH13:AI13"/>
    <mergeCell ref="L13:M13"/>
    <mergeCell ref="N13:O13"/>
    <mergeCell ref="P13:Q13"/>
    <mergeCell ref="R13:S13"/>
    <mergeCell ref="T13:U13"/>
    <mergeCell ref="V13:W13"/>
    <mergeCell ref="AF14:AG14"/>
    <mergeCell ref="AH14:AI14"/>
    <mergeCell ref="AJ14:AK14"/>
    <mergeCell ref="B15:C15"/>
    <mergeCell ref="D15:E15"/>
    <mergeCell ref="F15:G15"/>
    <mergeCell ref="H15:I15"/>
    <mergeCell ref="J15:K15"/>
    <mergeCell ref="L15:M15"/>
    <mergeCell ref="N15:O15"/>
    <mergeCell ref="T14:U14"/>
    <mergeCell ref="V14:W14"/>
    <mergeCell ref="X14:Y14"/>
    <mergeCell ref="Z14:AA14"/>
    <mergeCell ref="AB14:AC14"/>
    <mergeCell ref="AD14:AE14"/>
    <mergeCell ref="AB15:AC15"/>
    <mergeCell ref="AD15:AE15"/>
    <mergeCell ref="AF15:AG15"/>
    <mergeCell ref="AH15:AI15"/>
    <mergeCell ref="AJ15:AK15"/>
    <mergeCell ref="X15:Y15"/>
    <mergeCell ref="Z15:AA15"/>
    <mergeCell ref="V16:W16"/>
    <mergeCell ref="AF17:AG17"/>
    <mergeCell ref="AH17:AI17"/>
    <mergeCell ref="B16:C16"/>
    <mergeCell ref="D16:E16"/>
    <mergeCell ref="F16:G16"/>
    <mergeCell ref="H16:I16"/>
    <mergeCell ref="J16:K16"/>
    <mergeCell ref="P15:Q15"/>
    <mergeCell ref="R15:S15"/>
    <mergeCell ref="T15:U15"/>
    <mergeCell ref="V15:W15"/>
    <mergeCell ref="AJ18:AK18"/>
    <mergeCell ref="X18:Y18"/>
    <mergeCell ref="Z18:AA18"/>
    <mergeCell ref="AJ16:AK16"/>
    <mergeCell ref="B17:C17"/>
    <mergeCell ref="D17:E17"/>
    <mergeCell ref="F17:G17"/>
    <mergeCell ref="H17:I17"/>
    <mergeCell ref="J17:K17"/>
    <mergeCell ref="L17:M17"/>
    <mergeCell ref="N17:O17"/>
    <mergeCell ref="P17:Q17"/>
    <mergeCell ref="R17:S17"/>
    <mergeCell ref="X16:Y16"/>
    <mergeCell ref="Z16:AA16"/>
    <mergeCell ref="AB16:AC16"/>
    <mergeCell ref="AD16:AE16"/>
    <mergeCell ref="AF16:AG16"/>
    <mergeCell ref="AH16:AI16"/>
    <mergeCell ref="L16:M16"/>
    <mergeCell ref="N16:O16"/>
    <mergeCell ref="P16:Q16"/>
    <mergeCell ref="R16:S16"/>
    <mergeCell ref="T16:U16"/>
    <mergeCell ref="T18:U18"/>
    <mergeCell ref="V18:W18"/>
    <mergeCell ref="B19:C19"/>
    <mergeCell ref="D19:E19"/>
    <mergeCell ref="F19:G19"/>
    <mergeCell ref="H19:I19"/>
    <mergeCell ref="AJ17:AK17"/>
    <mergeCell ref="B18:C18"/>
    <mergeCell ref="D18:E18"/>
    <mergeCell ref="F18:G18"/>
    <mergeCell ref="H18:I18"/>
    <mergeCell ref="J18:K18"/>
    <mergeCell ref="L18:M18"/>
    <mergeCell ref="N18:O18"/>
    <mergeCell ref="T17:U17"/>
    <mergeCell ref="V17:W17"/>
    <mergeCell ref="X17:Y17"/>
    <mergeCell ref="Z17:AA17"/>
    <mergeCell ref="AB17:AC17"/>
    <mergeCell ref="AD17:AE17"/>
    <mergeCell ref="AB18:AC18"/>
    <mergeCell ref="AD18:AE18"/>
    <mergeCell ref="AF18:AG18"/>
    <mergeCell ref="AH18:AI18"/>
    <mergeCell ref="A1:AL1"/>
    <mergeCell ref="A2:AL2"/>
    <mergeCell ref="A3:T3"/>
    <mergeCell ref="U3:AL3"/>
    <mergeCell ref="AJ20:AK20"/>
    <mergeCell ref="T20:U20"/>
    <mergeCell ref="V20:W20"/>
    <mergeCell ref="X20:Y20"/>
    <mergeCell ref="Z20:AA20"/>
    <mergeCell ref="AB20:AC20"/>
    <mergeCell ref="AD20:AE20"/>
    <mergeCell ref="B20:C20"/>
    <mergeCell ref="D20:E20"/>
    <mergeCell ref="F20:G20"/>
    <mergeCell ref="H20:I20"/>
    <mergeCell ref="J20:K20"/>
    <mergeCell ref="L20:M20"/>
    <mergeCell ref="N20:O20"/>
    <mergeCell ref="P20:Q20"/>
    <mergeCell ref="R20:S20"/>
    <mergeCell ref="AF20:AG20"/>
    <mergeCell ref="AH20:AI20"/>
    <mergeCell ref="P18:Q18"/>
    <mergeCell ref="R18:S18"/>
    <mergeCell ref="AB19:AC19"/>
    <mergeCell ref="AD19:AE19"/>
    <mergeCell ref="AF19:AG19"/>
    <mergeCell ref="AH19:AI19"/>
    <mergeCell ref="AJ19:AK19"/>
    <mergeCell ref="J19:K19"/>
    <mergeCell ref="L19:M19"/>
    <mergeCell ref="N19:O19"/>
    <mergeCell ref="P19:Q19"/>
    <mergeCell ref="R19:S19"/>
    <mergeCell ref="T19:U19"/>
    <mergeCell ref="V19:W19"/>
    <mergeCell ref="X19:Y19"/>
    <mergeCell ref="Z19:AA19"/>
  </mergeCells>
  <printOptions horizontalCentered="1" verticalCentered="1"/>
  <pageMargins left="0.39370078740157483" right="0.39370078740157483" top="0.98425196850393704" bottom="0.98425196850393704" header="0.51181102362204722" footer="0.51181102362204722"/>
  <pageSetup paperSize="9" scale="74"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17"/>
  <sheetViews>
    <sheetView showGridLines="0" rightToLeft="1" zoomScale="120" zoomScaleNormal="120" workbookViewId="0">
      <selection activeCell="S4" sqref="S4"/>
    </sheetView>
  </sheetViews>
  <sheetFormatPr defaultColWidth="7.7109375" defaultRowHeight="15.75"/>
  <cols>
    <col min="1" max="1" width="20.28515625" style="8" customWidth="1"/>
    <col min="2" max="2" width="4.28515625" style="8" customWidth="1"/>
    <col min="3" max="3" width="3.28515625" style="8" customWidth="1"/>
    <col min="4" max="4" width="4.28515625" style="8" customWidth="1"/>
    <col min="5" max="5" width="3.28515625" style="8" customWidth="1"/>
    <col min="6" max="6" width="3.7109375" style="8" customWidth="1"/>
    <col min="7" max="7" width="3.28515625" style="8" customWidth="1"/>
    <col min="8" max="8" width="3.7109375" style="8" customWidth="1"/>
    <col min="9" max="9" width="3.28515625" style="8" customWidth="1"/>
    <col min="10" max="10" width="3.7109375" style="8" customWidth="1"/>
    <col min="11" max="11" width="3.28515625" style="8" customWidth="1"/>
    <col min="12" max="12" width="3.7109375" style="8" customWidth="1"/>
    <col min="13" max="13" width="3.28515625" style="8" customWidth="1"/>
    <col min="14" max="14" width="3.7109375" style="8" customWidth="1"/>
    <col min="15" max="15" width="3.28515625" style="8" customWidth="1"/>
    <col min="16" max="16" width="3.7109375" style="8" customWidth="1"/>
    <col min="17" max="17" width="3.28515625" style="8" customWidth="1"/>
    <col min="18" max="18" width="3.7109375" style="8" customWidth="1"/>
    <col min="19" max="19" width="3.28515625" style="8" customWidth="1"/>
    <col min="20" max="20" width="3.7109375" style="8" customWidth="1"/>
    <col min="21" max="21" width="3.28515625" style="8" customWidth="1"/>
    <col min="22" max="22" width="3.7109375" style="8" customWidth="1"/>
    <col min="23" max="23" width="3.28515625" style="8" customWidth="1"/>
    <col min="24" max="24" width="3.7109375" style="8" customWidth="1"/>
    <col min="25" max="25" width="3.28515625" style="8" customWidth="1"/>
    <col min="26" max="26" width="3.7109375" style="8" customWidth="1"/>
    <col min="27" max="27" width="3.28515625" style="8" customWidth="1"/>
    <col min="28" max="28" width="3.7109375" style="8" customWidth="1"/>
    <col min="29" max="29" width="3.28515625" style="8" customWidth="1"/>
    <col min="30" max="30" width="6.28515625" style="8" customWidth="1"/>
    <col min="31" max="31" width="3.28515625" style="8" customWidth="1"/>
    <col min="32" max="32" width="22.85546875" style="8" customWidth="1"/>
    <col min="33" max="35" width="7.7109375" style="8" customWidth="1"/>
    <col min="36" max="36" width="34.140625" style="8" customWidth="1"/>
    <col min="37" max="254" width="7.7109375" style="8"/>
    <col min="255" max="256" width="13.28515625" style="8" customWidth="1"/>
    <col min="257" max="257" width="4.28515625" style="8" customWidth="1"/>
    <col min="258" max="258" width="3.28515625" style="8" customWidth="1"/>
    <col min="259" max="259" width="4.28515625" style="8" customWidth="1"/>
    <col min="260" max="260" width="3.28515625" style="8" customWidth="1"/>
    <col min="261" max="261" width="3.7109375" style="8" customWidth="1"/>
    <col min="262" max="262" width="3.28515625" style="8" customWidth="1"/>
    <col min="263" max="263" width="3.7109375" style="8" customWidth="1"/>
    <col min="264" max="264" width="3.28515625" style="8" customWidth="1"/>
    <col min="265" max="265" width="3.7109375" style="8" customWidth="1"/>
    <col min="266" max="266" width="3.28515625" style="8" customWidth="1"/>
    <col min="267" max="267" width="3.7109375" style="8" customWidth="1"/>
    <col min="268" max="268" width="3.28515625" style="8" customWidth="1"/>
    <col min="269" max="269" width="3.7109375" style="8" customWidth="1"/>
    <col min="270" max="270" width="3.28515625" style="8" customWidth="1"/>
    <col min="271" max="271" width="3.7109375" style="8" customWidth="1"/>
    <col min="272" max="272" width="3.28515625" style="8" customWidth="1"/>
    <col min="273" max="273" width="3.7109375" style="8" customWidth="1"/>
    <col min="274" max="274" width="3.28515625" style="8" customWidth="1"/>
    <col min="275" max="275" width="3.7109375" style="8" customWidth="1"/>
    <col min="276" max="276" width="3.28515625" style="8" customWidth="1"/>
    <col min="277" max="277" width="3.7109375" style="8" customWidth="1"/>
    <col min="278" max="278" width="3.28515625" style="8" customWidth="1"/>
    <col min="279" max="279" width="3.7109375" style="8" customWidth="1"/>
    <col min="280" max="280" width="3.28515625" style="8" customWidth="1"/>
    <col min="281" max="281" width="3.7109375" style="8" customWidth="1"/>
    <col min="282" max="282" width="3.28515625" style="8" customWidth="1"/>
    <col min="283" max="283" width="3.7109375" style="8" customWidth="1"/>
    <col min="284" max="284" width="3.28515625" style="8" customWidth="1"/>
    <col min="285" max="285" width="6.28515625" style="8" customWidth="1"/>
    <col min="286" max="286" width="3.28515625" style="8" customWidth="1"/>
    <col min="287" max="510" width="7.7109375" style="8"/>
    <col min="511" max="512" width="13.28515625" style="8" customWidth="1"/>
    <col min="513" max="513" width="4.28515625" style="8" customWidth="1"/>
    <col min="514" max="514" width="3.28515625" style="8" customWidth="1"/>
    <col min="515" max="515" width="4.28515625" style="8" customWidth="1"/>
    <col min="516" max="516" width="3.28515625" style="8" customWidth="1"/>
    <col min="517" max="517" width="3.7109375" style="8" customWidth="1"/>
    <col min="518" max="518" width="3.28515625" style="8" customWidth="1"/>
    <col min="519" max="519" width="3.7109375" style="8" customWidth="1"/>
    <col min="520" max="520" width="3.28515625" style="8" customWidth="1"/>
    <col min="521" max="521" width="3.7109375" style="8" customWidth="1"/>
    <col min="522" max="522" width="3.28515625" style="8" customWidth="1"/>
    <col min="523" max="523" width="3.7109375" style="8" customWidth="1"/>
    <col min="524" max="524" width="3.28515625" style="8" customWidth="1"/>
    <col min="525" max="525" width="3.7109375" style="8" customWidth="1"/>
    <col min="526" max="526" width="3.28515625" style="8" customWidth="1"/>
    <col min="527" max="527" width="3.7109375" style="8" customWidth="1"/>
    <col min="528" max="528" width="3.28515625" style="8" customWidth="1"/>
    <col min="529" max="529" width="3.7109375" style="8" customWidth="1"/>
    <col min="530" max="530" width="3.28515625" style="8" customWidth="1"/>
    <col min="531" max="531" width="3.7109375" style="8" customWidth="1"/>
    <col min="532" max="532" width="3.28515625" style="8" customWidth="1"/>
    <col min="533" max="533" width="3.7109375" style="8" customWidth="1"/>
    <col min="534" max="534" width="3.28515625" style="8" customWidth="1"/>
    <col min="535" max="535" width="3.7109375" style="8" customWidth="1"/>
    <col min="536" max="536" width="3.28515625" style="8" customWidth="1"/>
    <col min="537" max="537" width="3.7109375" style="8" customWidth="1"/>
    <col min="538" max="538" width="3.28515625" style="8" customWidth="1"/>
    <col min="539" max="539" width="3.7109375" style="8" customWidth="1"/>
    <col min="540" max="540" width="3.28515625" style="8" customWidth="1"/>
    <col min="541" max="541" width="6.28515625" style="8" customWidth="1"/>
    <col min="542" max="542" width="3.28515625" style="8" customWidth="1"/>
    <col min="543" max="766" width="7.7109375" style="8"/>
    <col min="767" max="768" width="13.28515625" style="8" customWidth="1"/>
    <col min="769" max="769" width="4.28515625" style="8" customWidth="1"/>
    <col min="770" max="770" width="3.28515625" style="8" customWidth="1"/>
    <col min="771" max="771" width="4.28515625" style="8" customWidth="1"/>
    <col min="772" max="772" width="3.28515625" style="8" customWidth="1"/>
    <col min="773" max="773" width="3.7109375" style="8" customWidth="1"/>
    <col min="774" max="774" width="3.28515625" style="8" customWidth="1"/>
    <col min="775" max="775" width="3.7109375" style="8" customWidth="1"/>
    <col min="776" max="776" width="3.28515625" style="8" customWidth="1"/>
    <col min="777" max="777" width="3.7109375" style="8" customWidth="1"/>
    <col min="778" max="778" width="3.28515625" style="8" customWidth="1"/>
    <col min="779" max="779" width="3.7109375" style="8" customWidth="1"/>
    <col min="780" max="780" width="3.28515625" style="8" customWidth="1"/>
    <col min="781" max="781" width="3.7109375" style="8" customWidth="1"/>
    <col min="782" max="782" width="3.28515625" style="8" customWidth="1"/>
    <col min="783" max="783" width="3.7109375" style="8" customWidth="1"/>
    <col min="784" max="784" width="3.28515625" style="8" customWidth="1"/>
    <col min="785" max="785" width="3.7109375" style="8" customWidth="1"/>
    <col min="786" max="786" width="3.28515625" style="8" customWidth="1"/>
    <col min="787" max="787" width="3.7109375" style="8" customWidth="1"/>
    <col min="788" max="788" width="3.28515625" style="8" customWidth="1"/>
    <col min="789" max="789" width="3.7109375" style="8" customWidth="1"/>
    <col min="790" max="790" width="3.28515625" style="8" customWidth="1"/>
    <col min="791" max="791" width="3.7109375" style="8" customWidth="1"/>
    <col min="792" max="792" width="3.28515625" style="8" customWidth="1"/>
    <col min="793" max="793" width="3.7109375" style="8" customWidth="1"/>
    <col min="794" max="794" width="3.28515625" style="8" customWidth="1"/>
    <col min="795" max="795" width="3.7109375" style="8" customWidth="1"/>
    <col min="796" max="796" width="3.28515625" style="8" customWidth="1"/>
    <col min="797" max="797" width="6.28515625" style="8" customWidth="1"/>
    <col min="798" max="798" width="3.28515625" style="8" customWidth="1"/>
    <col min="799" max="1022" width="7.7109375" style="8"/>
    <col min="1023" max="1024" width="13.28515625" style="8" customWidth="1"/>
    <col min="1025" max="1025" width="4.28515625" style="8" customWidth="1"/>
    <col min="1026" max="1026" width="3.28515625" style="8" customWidth="1"/>
    <col min="1027" max="1027" width="4.28515625" style="8" customWidth="1"/>
    <col min="1028" max="1028" width="3.28515625" style="8" customWidth="1"/>
    <col min="1029" max="1029" width="3.7109375" style="8" customWidth="1"/>
    <col min="1030" max="1030" width="3.28515625" style="8" customWidth="1"/>
    <col min="1031" max="1031" width="3.7109375" style="8" customWidth="1"/>
    <col min="1032" max="1032" width="3.28515625" style="8" customWidth="1"/>
    <col min="1033" max="1033" width="3.7109375" style="8" customWidth="1"/>
    <col min="1034" max="1034" width="3.28515625" style="8" customWidth="1"/>
    <col min="1035" max="1035" width="3.7109375" style="8" customWidth="1"/>
    <col min="1036" max="1036" width="3.28515625" style="8" customWidth="1"/>
    <col min="1037" max="1037" width="3.7109375" style="8" customWidth="1"/>
    <col min="1038" max="1038" width="3.28515625" style="8" customWidth="1"/>
    <col min="1039" max="1039" width="3.7109375" style="8" customWidth="1"/>
    <col min="1040" max="1040" width="3.28515625" style="8" customWidth="1"/>
    <col min="1041" max="1041" width="3.7109375" style="8" customWidth="1"/>
    <col min="1042" max="1042" width="3.28515625" style="8" customWidth="1"/>
    <col min="1043" max="1043" width="3.7109375" style="8" customWidth="1"/>
    <col min="1044" max="1044" width="3.28515625" style="8" customWidth="1"/>
    <col min="1045" max="1045" width="3.7109375" style="8" customWidth="1"/>
    <col min="1046" max="1046" width="3.28515625" style="8" customWidth="1"/>
    <col min="1047" max="1047" width="3.7109375" style="8" customWidth="1"/>
    <col min="1048" max="1048" width="3.28515625" style="8" customWidth="1"/>
    <col min="1049" max="1049" width="3.7109375" style="8" customWidth="1"/>
    <col min="1050" max="1050" width="3.28515625" style="8" customWidth="1"/>
    <col min="1051" max="1051" width="3.7109375" style="8" customWidth="1"/>
    <col min="1052" max="1052" width="3.28515625" style="8" customWidth="1"/>
    <col min="1053" max="1053" width="6.28515625" style="8" customWidth="1"/>
    <col min="1054" max="1054" width="3.28515625" style="8" customWidth="1"/>
    <col min="1055" max="1278" width="7.7109375" style="8"/>
    <col min="1279" max="1280" width="13.28515625" style="8" customWidth="1"/>
    <col min="1281" max="1281" width="4.28515625" style="8" customWidth="1"/>
    <col min="1282" max="1282" width="3.28515625" style="8" customWidth="1"/>
    <col min="1283" max="1283" width="4.28515625" style="8" customWidth="1"/>
    <col min="1284" max="1284" width="3.28515625" style="8" customWidth="1"/>
    <col min="1285" max="1285" width="3.7109375" style="8" customWidth="1"/>
    <col min="1286" max="1286" width="3.28515625" style="8" customWidth="1"/>
    <col min="1287" max="1287" width="3.7109375" style="8" customWidth="1"/>
    <col min="1288" max="1288" width="3.28515625" style="8" customWidth="1"/>
    <col min="1289" max="1289" width="3.7109375" style="8" customWidth="1"/>
    <col min="1290" max="1290" width="3.28515625" style="8" customWidth="1"/>
    <col min="1291" max="1291" width="3.7109375" style="8" customWidth="1"/>
    <col min="1292" max="1292" width="3.28515625" style="8" customWidth="1"/>
    <col min="1293" max="1293" width="3.7109375" style="8" customWidth="1"/>
    <col min="1294" max="1294" width="3.28515625" style="8" customWidth="1"/>
    <col min="1295" max="1295" width="3.7109375" style="8" customWidth="1"/>
    <col min="1296" max="1296" width="3.28515625" style="8" customWidth="1"/>
    <col min="1297" max="1297" width="3.7109375" style="8" customWidth="1"/>
    <col min="1298" max="1298" width="3.28515625" style="8" customWidth="1"/>
    <col min="1299" max="1299" width="3.7109375" style="8" customWidth="1"/>
    <col min="1300" max="1300" width="3.28515625" style="8" customWidth="1"/>
    <col min="1301" max="1301" width="3.7109375" style="8" customWidth="1"/>
    <col min="1302" max="1302" width="3.28515625" style="8" customWidth="1"/>
    <col min="1303" max="1303" width="3.7109375" style="8" customWidth="1"/>
    <col min="1304" max="1304" width="3.28515625" style="8" customWidth="1"/>
    <col min="1305" max="1305" width="3.7109375" style="8" customWidth="1"/>
    <col min="1306" max="1306" width="3.28515625" style="8" customWidth="1"/>
    <col min="1307" max="1307" width="3.7109375" style="8" customWidth="1"/>
    <col min="1308" max="1308" width="3.28515625" style="8" customWidth="1"/>
    <col min="1309" max="1309" width="6.28515625" style="8" customWidth="1"/>
    <col min="1310" max="1310" width="3.28515625" style="8" customWidth="1"/>
    <col min="1311" max="1534" width="7.7109375" style="8"/>
    <col min="1535" max="1536" width="13.28515625" style="8" customWidth="1"/>
    <col min="1537" max="1537" width="4.28515625" style="8" customWidth="1"/>
    <col min="1538" max="1538" width="3.28515625" style="8" customWidth="1"/>
    <col min="1539" max="1539" width="4.28515625" style="8" customWidth="1"/>
    <col min="1540" max="1540" width="3.28515625" style="8" customWidth="1"/>
    <col min="1541" max="1541" width="3.7109375" style="8" customWidth="1"/>
    <col min="1542" max="1542" width="3.28515625" style="8" customWidth="1"/>
    <col min="1543" max="1543" width="3.7109375" style="8" customWidth="1"/>
    <col min="1544" max="1544" width="3.28515625" style="8" customWidth="1"/>
    <col min="1545" max="1545" width="3.7109375" style="8" customWidth="1"/>
    <col min="1546" max="1546" width="3.28515625" style="8" customWidth="1"/>
    <col min="1547" max="1547" width="3.7109375" style="8" customWidth="1"/>
    <col min="1548" max="1548" width="3.28515625" style="8" customWidth="1"/>
    <col min="1549" max="1549" width="3.7109375" style="8" customWidth="1"/>
    <col min="1550" max="1550" width="3.28515625" style="8" customWidth="1"/>
    <col min="1551" max="1551" width="3.7109375" style="8" customWidth="1"/>
    <col min="1552" max="1552" width="3.28515625" style="8" customWidth="1"/>
    <col min="1553" max="1553" width="3.7109375" style="8" customWidth="1"/>
    <col min="1554" max="1554" width="3.28515625" style="8" customWidth="1"/>
    <col min="1555" max="1555" width="3.7109375" style="8" customWidth="1"/>
    <col min="1556" max="1556" width="3.28515625" style="8" customWidth="1"/>
    <col min="1557" max="1557" width="3.7109375" style="8" customWidth="1"/>
    <col min="1558" max="1558" width="3.28515625" style="8" customWidth="1"/>
    <col min="1559" max="1559" width="3.7109375" style="8" customWidth="1"/>
    <col min="1560" max="1560" width="3.28515625" style="8" customWidth="1"/>
    <col min="1561" max="1561" width="3.7109375" style="8" customWidth="1"/>
    <col min="1562" max="1562" width="3.28515625" style="8" customWidth="1"/>
    <col min="1563" max="1563" width="3.7109375" style="8" customWidth="1"/>
    <col min="1564" max="1564" width="3.28515625" style="8" customWidth="1"/>
    <col min="1565" max="1565" width="6.28515625" style="8" customWidth="1"/>
    <col min="1566" max="1566" width="3.28515625" style="8" customWidth="1"/>
    <col min="1567" max="1790" width="7.7109375" style="8"/>
    <col min="1791" max="1792" width="13.28515625" style="8" customWidth="1"/>
    <col min="1793" max="1793" width="4.28515625" style="8" customWidth="1"/>
    <col min="1794" max="1794" width="3.28515625" style="8" customWidth="1"/>
    <col min="1795" max="1795" width="4.28515625" style="8" customWidth="1"/>
    <col min="1796" max="1796" width="3.28515625" style="8" customWidth="1"/>
    <col min="1797" max="1797" width="3.7109375" style="8" customWidth="1"/>
    <col min="1798" max="1798" width="3.28515625" style="8" customWidth="1"/>
    <col min="1799" max="1799" width="3.7109375" style="8" customWidth="1"/>
    <col min="1800" max="1800" width="3.28515625" style="8" customWidth="1"/>
    <col min="1801" max="1801" width="3.7109375" style="8" customWidth="1"/>
    <col min="1802" max="1802" width="3.28515625" style="8" customWidth="1"/>
    <col min="1803" max="1803" width="3.7109375" style="8" customWidth="1"/>
    <col min="1804" max="1804" width="3.28515625" style="8" customWidth="1"/>
    <col min="1805" max="1805" width="3.7109375" style="8" customWidth="1"/>
    <col min="1806" max="1806" width="3.28515625" style="8" customWidth="1"/>
    <col min="1807" max="1807" width="3.7109375" style="8" customWidth="1"/>
    <col min="1808" max="1808" width="3.28515625" style="8" customWidth="1"/>
    <col min="1809" max="1809" width="3.7109375" style="8" customWidth="1"/>
    <col min="1810" max="1810" width="3.28515625" style="8" customWidth="1"/>
    <col min="1811" max="1811" width="3.7109375" style="8" customWidth="1"/>
    <col min="1812" max="1812" width="3.28515625" style="8" customWidth="1"/>
    <col min="1813" max="1813" width="3.7109375" style="8" customWidth="1"/>
    <col min="1814" max="1814" width="3.28515625" style="8" customWidth="1"/>
    <col min="1815" max="1815" width="3.7109375" style="8" customWidth="1"/>
    <col min="1816" max="1816" width="3.28515625" style="8" customWidth="1"/>
    <col min="1817" max="1817" width="3.7109375" style="8" customWidth="1"/>
    <col min="1818" max="1818" width="3.28515625" style="8" customWidth="1"/>
    <col min="1819" max="1819" width="3.7109375" style="8" customWidth="1"/>
    <col min="1820" max="1820" width="3.28515625" style="8" customWidth="1"/>
    <col min="1821" max="1821" width="6.28515625" style="8" customWidth="1"/>
    <col min="1822" max="1822" width="3.28515625" style="8" customWidth="1"/>
    <col min="1823" max="2046" width="7.7109375" style="8"/>
    <col min="2047" max="2048" width="13.28515625" style="8" customWidth="1"/>
    <col min="2049" max="2049" width="4.28515625" style="8" customWidth="1"/>
    <col min="2050" max="2050" width="3.28515625" style="8" customWidth="1"/>
    <col min="2051" max="2051" width="4.28515625" style="8" customWidth="1"/>
    <col min="2052" max="2052" width="3.28515625" style="8" customWidth="1"/>
    <col min="2053" max="2053" width="3.7109375" style="8" customWidth="1"/>
    <col min="2054" max="2054" width="3.28515625" style="8" customWidth="1"/>
    <col min="2055" max="2055" width="3.7109375" style="8" customWidth="1"/>
    <col min="2056" max="2056" width="3.28515625" style="8" customWidth="1"/>
    <col min="2057" max="2057" width="3.7109375" style="8" customWidth="1"/>
    <col min="2058" max="2058" width="3.28515625" style="8" customWidth="1"/>
    <col min="2059" max="2059" width="3.7109375" style="8" customWidth="1"/>
    <col min="2060" max="2060" width="3.28515625" style="8" customWidth="1"/>
    <col min="2061" max="2061" width="3.7109375" style="8" customWidth="1"/>
    <col min="2062" max="2062" width="3.28515625" style="8" customWidth="1"/>
    <col min="2063" max="2063" width="3.7109375" style="8" customWidth="1"/>
    <col min="2064" max="2064" width="3.28515625" style="8" customWidth="1"/>
    <col min="2065" max="2065" width="3.7109375" style="8" customWidth="1"/>
    <col min="2066" max="2066" width="3.28515625" style="8" customWidth="1"/>
    <col min="2067" max="2067" width="3.7109375" style="8" customWidth="1"/>
    <col min="2068" max="2068" width="3.28515625" style="8" customWidth="1"/>
    <col min="2069" max="2069" width="3.7109375" style="8" customWidth="1"/>
    <col min="2070" max="2070" width="3.28515625" style="8" customWidth="1"/>
    <col min="2071" max="2071" width="3.7109375" style="8" customWidth="1"/>
    <col min="2072" max="2072" width="3.28515625" style="8" customWidth="1"/>
    <col min="2073" max="2073" width="3.7109375" style="8" customWidth="1"/>
    <col min="2074" max="2074" width="3.28515625" style="8" customWidth="1"/>
    <col min="2075" max="2075" width="3.7109375" style="8" customWidth="1"/>
    <col min="2076" max="2076" width="3.28515625" style="8" customWidth="1"/>
    <col min="2077" max="2077" width="6.28515625" style="8" customWidth="1"/>
    <col min="2078" max="2078" width="3.28515625" style="8" customWidth="1"/>
    <col min="2079" max="2302" width="7.7109375" style="8"/>
    <col min="2303" max="2304" width="13.28515625" style="8" customWidth="1"/>
    <col min="2305" max="2305" width="4.28515625" style="8" customWidth="1"/>
    <col min="2306" max="2306" width="3.28515625" style="8" customWidth="1"/>
    <col min="2307" max="2307" width="4.28515625" style="8" customWidth="1"/>
    <col min="2308" max="2308" width="3.28515625" style="8" customWidth="1"/>
    <col min="2309" max="2309" width="3.7109375" style="8" customWidth="1"/>
    <col min="2310" max="2310" width="3.28515625" style="8" customWidth="1"/>
    <col min="2311" max="2311" width="3.7109375" style="8" customWidth="1"/>
    <col min="2312" max="2312" width="3.28515625" style="8" customWidth="1"/>
    <col min="2313" max="2313" width="3.7109375" style="8" customWidth="1"/>
    <col min="2314" max="2314" width="3.28515625" style="8" customWidth="1"/>
    <col min="2315" max="2315" width="3.7109375" style="8" customWidth="1"/>
    <col min="2316" max="2316" width="3.28515625" style="8" customWidth="1"/>
    <col min="2317" max="2317" width="3.7109375" style="8" customWidth="1"/>
    <col min="2318" max="2318" width="3.28515625" style="8" customWidth="1"/>
    <col min="2319" max="2319" width="3.7109375" style="8" customWidth="1"/>
    <col min="2320" max="2320" width="3.28515625" style="8" customWidth="1"/>
    <col min="2321" max="2321" width="3.7109375" style="8" customWidth="1"/>
    <col min="2322" max="2322" width="3.28515625" style="8" customWidth="1"/>
    <col min="2323" max="2323" width="3.7109375" style="8" customWidth="1"/>
    <col min="2324" max="2324" width="3.28515625" style="8" customWidth="1"/>
    <col min="2325" max="2325" width="3.7109375" style="8" customWidth="1"/>
    <col min="2326" max="2326" width="3.28515625" style="8" customWidth="1"/>
    <col min="2327" max="2327" width="3.7109375" style="8" customWidth="1"/>
    <col min="2328" max="2328" width="3.28515625" style="8" customWidth="1"/>
    <col min="2329" max="2329" width="3.7109375" style="8" customWidth="1"/>
    <col min="2330" max="2330" width="3.28515625" style="8" customWidth="1"/>
    <col min="2331" max="2331" width="3.7109375" style="8" customWidth="1"/>
    <col min="2332" max="2332" width="3.28515625" style="8" customWidth="1"/>
    <col min="2333" max="2333" width="6.28515625" style="8" customWidth="1"/>
    <col min="2334" max="2334" width="3.28515625" style="8" customWidth="1"/>
    <col min="2335" max="2558" width="7.7109375" style="8"/>
    <col min="2559" max="2560" width="13.28515625" style="8" customWidth="1"/>
    <col min="2561" max="2561" width="4.28515625" style="8" customWidth="1"/>
    <col min="2562" max="2562" width="3.28515625" style="8" customWidth="1"/>
    <col min="2563" max="2563" width="4.28515625" style="8" customWidth="1"/>
    <col min="2564" max="2564" width="3.28515625" style="8" customWidth="1"/>
    <col min="2565" max="2565" width="3.7109375" style="8" customWidth="1"/>
    <col min="2566" max="2566" width="3.28515625" style="8" customWidth="1"/>
    <col min="2567" max="2567" width="3.7109375" style="8" customWidth="1"/>
    <col min="2568" max="2568" width="3.28515625" style="8" customWidth="1"/>
    <col min="2569" max="2569" width="3.7109375" style="8" customWidth="1"/>
    <col min="2570" max="2570" width="3.28515625" style="8" customWidth="1"/>
    <col min="2571" max="2571" width="3.7109375" style="8" customWidth="1"/>
    <col min="2572" max="2572" width="3.28515625" style="8" customWidth="1"/>
    <col min="2573" max="2573" width="3.7109375" style="8" customWidth="1"/>
    <col min="2574" max="2574" width="3.28515625" style="8" customWidth="1"/>
    <col min="2575" max="2575" width="3.7109375" style="8" customWidth="1"/>
    <col min="2576" max="2576" width="3.28515625" style="8" customWidth="1"/>
    <col min="2577" max="2577" width="3.7109375" style="8" customWidth="1"/>
    <col min="2578" max="2578" width="3.28515625" style="8" customWidth="1"/>
    <col min="2579" max="2579" width="3.7109375" style="8" customWidth="1"/>
    <col min="2580" max="2580" width="3.28515625" style="8" customWidth="1"/>
    <col min="2581" max="2581" width="3.7109375" style="8" customWidth="1"/>
    <col min="2582" max="2582" width="3.28515625" style="8" customWidth="1"/>
    <col min="2583" max="2583" width="3.7109375" style="8" customWidth="1"/>
    <col min="2584" max="2584" width="3.28515625" style="8" customWidth="1"/>
    <col min="2585" max="2585" width="3.7109375" style="8" customWidth="1"/>
    <col min="2586" max="2586" width="3.28515625" style="8" customWidth="1"/>
    <col min="2587" max="2587" width="3.7109375" style="8" customWidth="1"/>
    <col min="2588" max="2588" width="3.28515625" style="8" customWidth="1"/>
    <col min="2589" max="2589" width="6.28515625" style="8" customWidth="1"/>
    <col min="2590" max="2590" width="3.28515625" style="8" customWidth="1"/>
    <col min="2591" max="2814" width="7.7109375" style="8"/>
    <col min="2815" max="2816" width="13.28515625" style="8" customWidth="1"/>
    <col min="2817" max="2817" width="4.28515625" style="8" customWidth="1"/>
    <col min="2818" max="2818" width="3.28515625" style="8" customWidth="1"/>
    <col min="2819" max="2819" width="4.28515625" style="8" customWidth="1"/>
    <col min="2820" max="2820" width="3.28515625" style="8" customWidth="1"/>
    <col min="2821" max="2821" width="3.7109375" style="8" customWidth="1"/>
    <col min="2822" max="2822" width="3.28515625" style="8" customWidth="1"/>
    <col min="2823" max="2823" width="3.7109375" style="8" customWidth="1"/>
    <col min="2824" max="2824" width="3.28515625" style="8" customWidth="1"/>
    <col min="2825" max="2825" width="3.7109375" style="8" customWidth="1"/>
    <col min="2826" max="2826" width="3.28515625" style="8" customWidth="1"/>
    <col min="2827" max="2827" width="3.7109375" style="8" customWidth="1"/>
    <col min="2828" max="2828" width="3.28515625" style="8" customWidth="1"/>
    <col min="2829" max="2829" width="3.7109375" style="8" customWidth="1"/>
    <col min="2830" max="2830" width="3.28515625" style="8" customWidth="1"/>
    <col min="2831" max="2831" width="3.7109375" style="8" customWidth="1"/>
    <col min="2832" max="2832" width="3.28515625" style="8" customWidth="1"/>
    <col min="2833" max="2833" width="3.7109375" style="8" customWidth="1"/>
    <col min="2834" max="2834" width="3.28515625" style="8" customWidth="1"/>
    <col min="2835" max="2835" width="3.7109375" style="8" customWidth="1"/>
    <col min="2836" max="2836" width="3.28515625" style="8" customWidth="1"/>
    <col min="2837" max="2837" width="3.7109375" style="8" customWidth="1"/>
    <col min="2838" max="2838" width="3.28515625" style="8" customWidth="1"/>
    <col min="2839" max="2839" width="3.7109375" style="8" customWidth="1"/>
    <col min="2840" max="2840" width="3.28515625" style="8" customWidth="1"/>
    <col min="2841" max="2841" width="3.7109375" style="8" customWidth="1"/>
    <col min="2842" max="2842" width="3.28515625" style="8" customWidth="1"/>
    <col min="2843" max="2843" width="3.7109375" style="8" customWidth="1"/>
    <col min="2844" max="2844" width="3.28515625" style="8" customWidth="1"/>
    <col min="2845" max="2845" width="6.28515625" style="8" customWidth="1"/>
    <col min="2846" max="2846" width="3.28515625" style="8" customWidth="1"/>
    <col min="2847" max="3070" width="7.7109375" style="8"/>
    <col min="3071" max="3072" width="13.28515625" style="8" customWidth="1"/>
    <col min="3073" max="3073" width="4.28515625" style="8" customWidth="1"/>
    <col min="3074" max="3074" width="3.28515625" style="8" customWidth="1"/>
    <col min="3075" max="3075" width="4.28515625" style="8" customWidth="1"/>
    <col min="3076" max="3076" width="3.28515625" style="8" customWidth="1"/>
    <col min="3077" max="3077" width="3.7109375" style="8" customWidth="1"/>
    <col min="3078" max="3078" width="3.28515625" style="8" customWidth="1"/>
    <col min="3079" max="3079" width="3.7109375" style="8" customWidth="1"/>
    <col min="3080" max="3080" width="3.28515625" style="8" customWidth="1"/>
    <col min="3081" max="3081" width="3.7109375" style="8" customWidth="1"/>
    <col min="3082" max="3082" width="3.28515625" style="8" customWidth="1"/>
    <col min="3083" max="3083" width="3.7109375" style="8" customWidth="1"/>
    <col min="3084" max="3084" width="3.28515625" style="8" customWidth="1"/>
    <col min="3085" max="3085" width="3.7109375" style="8" customWidth="1"/>
    <col min="3086" max="3086" width="3.28515625" style="8" customWidth="1"/>
    <col min="3087" max="3087" width="3.7109375" style="8" customWidth="1"/>
    <col min="3088" max="3088" width="3.28515625" style="8" customWidth="1"/>
    <col min="3089" max="3089" width="3.7109375" style="8" customWidth="1"/>
    <col min="3090" max="3090" width="3.28515625" style="8" customWidth="1"/>
    <col min="3091" max="3091" width="3.7109375" style="8" customWidth="1"/>
    <col min="3092" max="3092" width="3.28515625" style="8" customWidth="1"/>
    <col min="3093" max="3093" width="3.7109375" style="8" customWidth="1"/>
    <col min="3094" max="3094" width="3.28515625" style="8" customWidth="1"/>
    <col min="3095" max="3095" width="3.7109375" style="8" customWidth="1"/>
    <col min="3096" max="3096" width="3.28515625" style="8" customWidth="1"/>
    <col min="3097" max="3097" width="3.7109375" style="8" customWidth="1"/>
    <col min="3098" max="3098" width="3.28515625" style="8" customWidth="1"/>
    <col min="3099" max="3099" width="3.7109375" style="8" customWidth="1"/>
    <col min="3100" max="3100" width="3.28515625" style="8" customWidth="1"/>
    <col min="3101" max="3101" width="6.28515625" style="8" customWidth="1"/>
    <col min="3102" max="3102" width="3.28515625" style="8" customWidth="1"/>
    <col min="3103" max="3326" width="7.7109375" style="8"/>
    <col min="3327" max="3328" width="13.28515625" style="8" customWidth="1"/>
    <col min="3329" max="3329" width="4.28515625" style="8" customWidth="1"/>
    <col min="3330" max="3330" width="3.28515625" style="8" customWidth="1"/>
    <col min="3331" max="3331" width="4.28515625" style="8" customWidth="1"/>
    <col min="3332" max="3332" width="3.28515625" style="8" customWidth="1"/>
    <col min="3333" max="3333" width="3.7109375" style="8" customWidth="1"/>
    <col min="3334" max="3334" width="3.28515625" style="8" customWidth="1"/>
    <col min="3335" max="3335" width="3.7109375" style="8" customWidth="1"/>
    <col min="3336" max="3336" width="3.28515625" style="8" customWidth="1"/>
    <col min="3337" max="3337" width="3.7109375" style="8" customWidth="1"/>
    <col min="3338" max="3338" width="3.28515625" style="8" customWidth="1"/>
    <col min="3339" max="3339" width="3.7109375" style="8" customWidth="1"/>
    <col min="3340" max="3340" width="3.28515625" style="8" customWidth="1"/>
    <col min="3341" max="3341" width="3.7109375" style="8" customWidth="1"/>
    <col min="3342" max="3342" width="3.28515625" style="8" customWidth="1"/>
    <col min="3343" max="3343" width="3.7109375" style="8" customWidth="1"/>
    <col min="3344" max="3344" width="3.28515625" style="8" customWidth="1"/>
    <col min="3345" max="3345" width="3.7109375" style="8" customWidth="1"/>
    <col min="3346" max="3346" width="3.28515625" style="8" customWidth="1"/>
    <col min="3347" max="3347" width="3.7109375" style="8" customWidth="1"/>
    <col min="3348" max="3348" width="3.28515625" style="8" customWidth="1"/>
    <col min="3349" max="3349" width="3.7109375" style="8" customWidth="1"/>
    <col min="3350" max="3350" width="3.28515625" style="8" customWidth="1"/>
    <col min="3351" max="3351" width="3.7109375" style="8" customWidth="1"/>
    <col min="3352" max="3352" width="3.28515625" style="8" customWidth="1"/>
    <col min="3353" max="3353" width="3.7109375" style="8" customWidth="1"/>
    <col min="3354" max="3354" width="3.28515625" style="8" customWidth="1"/>
    <col min="3355" max="3355" width="3.7109375" style="8" customWidth="1"/>
    <col min="3356" max="3356" width="3.28515625" style="8" customWidth="1"/>
    <col min="3357" max="3357" width="6.28515625" style="8" customWidth="1"/>
    <col min="3358" max="3358" width="3.28515625" style="8" customWidth="1"/>
    <col min="3359" max="3582" width="7.7109375" style="8"/>
    <col min="3583" max="3584" width="13.28515625" style="8" customWidth="1"/>
    <col min="3585" max="3585" width="4.28515625" style="8" customWidth="1"/>
    <col min="3586" max="3586" width="3.28515625" style="8" customWidth="1"/>
    <col min="3587" max="3587" width="4.28515625" style="8" customWidth="1"/>
    <col min="3588" max="3588" width="3.28515625" style="8" customWidth="1"/>
    <col min="3589" max="3589" width="3.7109375" style="8" customWidth="1"/>
    <col min="3590" max="3590" width="3.28515625" style="8" customWidth="1"/>
    <col min="3591" max="3591" width="3.7109375" style="8" customWidth="1"/>
    <col min="3592" max="3592" width="3.28515625" style="8" customWidth="1"/>
    <col min="3593" max="3593" width="3.7109375" style="8" customWidth="1"/>
    <col min="3594" max="3594" width="3.28515625" style="8" customWidth="1"/>
    <col min="3595" max="3595" width="3.7109375" style="8" customWidth="1"/>
    <col min="3596" max="3596" width="3.28515625" style="8" customWidth="1"/>
    <col min="3597" max="3597" width="3.7109375" style="8" customWidth="1"/>
    <col min="3598" max="3598" width="3.28515625" style="8" customWidth="1"/>
    <col min="3599" max="3599" width="3.7109375" style="8" customWidth="1"/>
    <col min="3600" max="3600" width="3.28515625" style="8" customWidth="1"/>
    <col min="3601" max="3601" width="3.7109375" style="8" customWidth="1"/>
    <col min="3602" max="3602" width="3.28515625" style="8" customWidth="1"/>
    <col min="3603" max="3603" width="3.7109375" style="8" customWidth="1"/>
    <col min="3604" max="3604" width="3.28515625" style="8" customWidth="1"/>
    <col min="3605" max="3605" width="3.7109375" style="8" customWidth="1"/>
    <col min="3606" max="3606" width="3.28515625" style="8" customWidth="1"/>
    <col min="3607" max="3607" width="3.7109375" style="8" customWidth="1"/>
    <col min="3608" max="3608" width="3.28515625" style="8" customWidth="1"/>
    <col min="3609" max="3609" width="3.7109375" style="8" customWidth="1"/>
    <col min="3610" max="3610" width="3.28515625" style="8" customWidth="1"/>
    <col min="3611" max="3611" width="3.7109375" style="8" customWidth="1"/>
    <col min="3612" max="3612" width="3.28515625" style="8" customWidth="1"/>
    <col min="3613" max="3613" width="6.28515625" style="8" customWidth="1"/>
    <col min="3614" max="3614" width="3.28515625" style="8" customWidth="1"/>
    <col min="3615" max="3838" width="7.7109375" style="8"/>
    <col min="3839" max="3840" width="13.28515625" style="8" customWidth="1"/>
    <col min="3841" max="3841" width="4.28515625" style="8" customWidth="1"/>
    <col min="3842" max="3842" width="3.28515625" style="8" customWidth="1"/>
    <col min="3843" max="3843" width="4.28515625" style="8" customWidth="1"/>
    <col min="3844" max="3844" width="3.28515625" style="8" customWidth="1"/>
    <col min="3845" max="3845" width="3.7109375" style="8" customWidth="1"/>
    <col min="3846" max="3846" width="3.28515625" style="8" customWidth="1"/>
    <col min="3847" max="3847" width="3.7109375" style="8" customWidth="1"/>
    <col min="3848" max="3848" width="3.28515625" style="8" customWidth="1"/>
    <col min="3849" max="3849" width="3.7109375" style="8" customWidth="1"/>
    <col min="3850" max="3850" width="3.28515625" style="8" customWidth="1"/>
    <col min="3851" max="3851" width="3.7109375" style="8" customWidth="1"/>
    <col min="3852" max="3852" width="3.28515625" style="8" customWidth="1"/>
    <col min="3853" max="3853" width="3.7109375" style="8" customWidth="1"/>
    <col min="3854" max="3854" width="3.28515625" style="8" customWidth="1"/>
    <col min="3855" max="3855" width="3.7109375" style="8" customWidth="1"/>
    <col min="3856" max="3856" width="3.28515625" style="8" customWidth="1"/>
    <col min="3857" max="3857" width="3.7109375" style="8" customWidth="1"/>
    <col min="3858" max="3858" width="3.28515625" style="8" customWidth="1"/>
    <col min="3859" max="3859" width="3.7109375" style="8" customWidth="1"/>
    <col min="3860" max="3860" width="3.28515625" style="8" customWidth="1"/>
    <col min="3861" max="3861" width="3.7109375" style="8" customWidth="1"/>
    <col min="3862" max="3862" width="3.28515625" style="8" customWidth="1"/>
    <col min="3863" max="3863" width="3.7109375" style="8" customWidth="1"/>
    <col min="3864" max="3864" width="3.28515625" style="8" customWidth="1"/>
    <col min="3865" max="3865" width="3.7109375" style="8" customWidth="1"/>
    <col min="3866" max="3866" width="3.28515625" style="8" customWidth="1"/>
    <col min="3867" max="3867" width="3.7109375" style="8" customWidth="1"/>
    <col min="3868" max="3868" width="3.28515625" style="8" customWidth="1"/>
    <col min="3869" max="3869" width="6.28515625" style="8" customWidth="1"/>
    <col min="3870" max="3870" width="3.28515625" style="8" customWidth="1"/>
    <col min="3871" max="4094" width="7.7109375" style="8"/>
    <col min="4095" max="4096" width="13.28515625" style="8" customWidth="1"/>
    <col min="4097" max="4097" width="4.28515625" style="8" customWidth="1"/>
    <col min="4098" max="4098" width="3.28515625" style="8" customWidth="1"/>
    <col min="4099" max="4099" width="4.28515625" style="8" customWidth="1"/>
    <col min="4100" max="4100" width="3.28515625" style="8" customWidth="1"/>
    <col min="4101" max="4101" width="3.7109375" style="8" customWidth="1"/>
    <col min="4102" max="4102" width="3.28515625" style="8" customWidth="1"/>
    <col min="4103" max="4103" width="3.7109375" style="8" customWidth="1"/>
    <col min="4104" max="4104" width="3.28515625" style="8" customWidth="1"/>
    <col min="4105" max="4105" width="3.7109375" style="8" customWidth="1"/>
    <col min="4106" max="4106" width="3.28515625" style="8" customWidth="1"/>
    <col min="4107" max="4107" width="3.7109375" style="8" customWidth="1"/>
    <col min="4108" max="4108" width="3.28515625" style="8" customWidth="1"/>
    <col min="4109" max="4109" width="3.7109375" style="8" customWidth="1"/>
    <col min="4110" max="4110" width="3.28515625" style="8" customWidth="1"/>
    <col min="4111" max="4111" width="3.7109375" style="8" customWidth="1"/>
    <col min="4112" max="4112" width="3.28515625" style="8" customWidth="1"/>
    <col min="4113" max="4113" width="3.7109375" style="8" customWidth="1"/>
    <col min="4114" max="4114" width="3.28515625" style="8" customWidth="1"/>
    <col min="4115" max="4115" width="3.7109375" style="8" customWidth="1"/>
    <col min="4116" max="4116" width="3.28515625" style="8" customWidth="1"/>
    <col min="4117" max="4117" width="3.7109375" style="8" customWidth="1"/>
    <col min="4118" max="4118" width="3.28515625" style="8" customWidth="1"/>
    <col min="4119" max="4119" width="3.7109375" style="8" customWidth="1"/>
    <col min="4120" max="4120" width="3.28515625" style="8" customWidth="1"/>
    <col min="4121" max="4121" width="3.7109375" style="8" customWidth="1"/>
    <col min="4122" max="4122" width="3.28515625" style="8" customWidth="1"/>
    <col min="4123" max="4123" width="3.7109375" style="8" customWidth="1"/>
    <col min="4124" max="4124" width="3.28515625" style="8" customWidth="1"/>
    <col min="4125" max="4125" width="6.28515625" style="8" customWidth="1"/>
    <col min="4126" max="4126" width="3.28515625" style="8" customWidth="1"/>
    <col min="4127" max="4350" width="7.7109375" style="8"/>
    <col min="4351" max="4352" width="13.28515625" style="8" customWidth="1"/>
    <col min="4353" max="4353" width="4.28515625" style="8" customWidth="1"/>
    <col min="4354" max="4354" width="3.28515625" style="8" customWidth="1"/>
    <col min="4355" max="4355" width="4.28515625" style="8" customWidth="1"/>
    <col min="4356" max="4356" width="3.28515625" style="8" customWidth="1"/>
    <col min="4357" max="4357" width="3.7109375" style="8" customWidth="1"/>
    <col min="4358" max="4358" width="3.28515625" style="8" customWidth="1"/>
    <col min="4359" max="4359" width="3.7109375" style="8" customWidth="1"/>
    <col min="4360" max="4360" width="3.28515625" style="8" customWidth="1"/>
    <col min="4361" max="4361" width="3.7109375" style="8" customWidth="1"/>
    <col min="4362" max="4362" width="3.28515625" style="8" customWidth="1"/>
    <col min="4363" max="4363" width="3.7109375" style="8" customWidth="1"/>
    <col min="4364" max="4364" width="3.28515625" style="8" customWidth="1"/>
    <col min="4365" max="4365" width="3.7109375" style="8" customWidth="1"/>
    <col min="4366" max="4366" width="3.28515625" style="8" customWidth="1"/>
    <col min="4367" max="4367" width="3.7109375" style="8" customWidth="1"/>
    <col min="4368" max="4368" width="3.28515625" style="8" customWidth="1"/>
    <col min="4369" max="4369" width="3.7109375" style="8" customWidth="1"/>
    <col min="4370" max="4370" width="3.28515625" style="8" customWidth="1"/>
    <col min="4371" max="4371" width="3.7109375" style="8" customWidth="1"/>
    <col min="4372" max="4372" width="3.28515625" style="8" customWidth="1"/>
    <col min="4373" max="4373" width="3.7109375" style="8" customWidth="1"/>
    <col min="4374" max="4374" width="3.28515625" style="8" customWidth="1"/>
    <col min="4375" max="4375" width="3.7109375" style="8" customWidth="1"/>
    <col min="4376" max="4376" width="3.28515625" style="8" customWidth="1"/>
    <col min="4377" max="4377" width="3.7109375" style="8" customWidth="1"/>
    <col min="4378" max="4378" width="3.28515625" style="8" customWidth="1"/>
    <col min="4379" max="4379" width="3.7109375" style="8" customWidth="1"/>
    <col min="4380" max="4380" width="3.28515625" style="8" customWidth="1"/>
    <col min="4381" max="4381" width="6.28515625" style="8" customWidth="1"/>
    <col min="4382" max="4382" width="3.28515625" style="8" customWidth="1"/>
    <col min="4383" max="4606" width="7.7109375" style="8"/>
    <col min="4607" max="4608" width="13.28515625" style="8" customWidth="1"/>
    <col min="4609" max="4609" width="4.28515625" style="8" customWidth="1"/>
    <col min="4610" max="4610" width="3.28515625" style="8" customWidth="1"/>
    <col min="4611" max="4611" width="4.28515625" style="8" customWidth="1"/>
    <col min="4612" max="4612" width="3.28515625" style="8" customWidth="1"/>
    <col min="4613" max="4613" width="3.7109375" style="8" customWidth="1"/>
    <col min="4614" max="4614" width="3.28515625" style="8" customWidth="1"/>
    <col min="4615" max="4615" width="3.7109375" style="8" customWidth="1"/>
    <col min="4616" max="4616" width="3.28515625" style="8" customWidth="1"/>
    <col min="4617" max="4617" width="3.7109375" style="8" customWidth="1"/>
    <col min="4618" max="4618" width="3.28515625" style="8" customWidth="1"/>
    <col min="4619" max="4619" width="3.7109375" style="8" customWidth="1"/>
    <col min="4620" max="4620" width="3.28515625" style="8" customWidth="1"/>
    <col min="4621" max="4621" width="3.7109375" style="8" customWidth="1"/>
    <col min="4622" max="4622" width="3.28515625" style="8" customWidth="1"/>
    <col min="4623" max="4623" width="3.7109375" style="8" customWidth="1"/>
    <col min="4624" max="4624" width="3.28515625" style="8" customWidth="1"/>
    <col min="4625" max="4625" width="3.7109375" style="8" customWidth="1"/>
    <col min="4626" max="4626" width="3.28515625" style="8" customWidth="1"/>
    <col min="4627" max="4627" width="3.7109375" style="8" customWidth="1"/>
    <col min="4628" max="4628" width="3.28515625" style="8" customWidth="1"/>
    <col min="4629" max="4629" width="3.7109375" style="8" customWidth="1"/>
    <col min="4630" max="4630" width="3.28515625" style="8" customWidth="1"/>
    <col min="4631" max="4631" width="3.7109375" style="8" customWidth="1"/>
    <col min="4632" max="4632" width="3.28515625" style="8" customWidth="1"/>
    <col min="4633" max="4633" width="3.7109375" style="8" customWidth="1"/>
    <col min="4634" max="4634" width="3.28515625" style="8" customWidth="1"/>
    <col min="4635" max="4635" width="3.7109375" style="8" customWidth="1"/>
    <col min="4636" max="4636" width="3.28515625" style="8" customWidth="1"/>
    <col min="4637" max="4637" width="6.28515625" style="8" customWidth="1"/>
    <col min="4638" max="4638" width="3.28515625" style="8" customWidth="1"/>
    <col min="4639" max="4862" width="7.7109375" style="8"/>
    <col min="4863" max="4864" width="13.28515625" style="8" customWidth="1"/>
    <col min="4865" max="4865" width="4.28515625" style="8" customWidth="1"/>
    <col min="4866" max="4866" width="3.28515625" style="8" customWidth="1"/>
    <col min="4867" max="4867" width="4.28515625" style="8" customWidth="1"/>
    <col min="4868" max="4868" width="3.28515625" style="8" customWidth="1"/>
    <col min="4869" max="4869" width="3.7109375" style="8" customWidth="1"/>
    <col min="4870" max="4870" width="3.28515625" style="8" customWidth="1"/>
    <col min="4871" max="4871" width="3.7109375" style="8" customWidth="1"/>
    <col min="4872" max="4872" width="3.28515625" style="8" customWidth="1"/>
    <col min="4873" max="4873" width="3.7109375" style="8" customWidth="1"/>
    <col min="4874" max="4874" width="3.28515625" style="8" customWidth="1"/>
    <col min="4875" max="4875" width="3.7109375" style="8" customWidth="1"/>
    <col min="4876" max="4876" width="3.28515625" style="8" customWidth="1"/>
    <col min="4877" max="4877" width="3.7109375" style="8" customWidth="1"/>
    <col min="4878" max="4878" width="3.28515625" style="8" customWidth="1"/>
    <col min="4879" max="4879" width="3.7109375" style="8" customWidth="1"/>
    <col min="4880" max="4880" width="3.28515625" style="8" customWidth="1"/>
    <col min="4881" max="4881" width="3.7109375" style="8" customWidth="1"/>
    <col min="4882" max="4882" width="3.28515625" style="8" customWidth="1"/>
    <col min="4883" max="4883" width="3.7109375" style="8" customWidth="1"/>
    <col min="4884" max="4884" width="3.28515625" style="8" customWidth="1"/>
    <col min="4885" max="4885" width="3.7109375" style="8" customWidth="1"/>
    <col min="4886" max="4886" width="3.28515625" style="8" customWidth="1"/>
    <col min="4887" max="4887" width="3.7109375" style="8" customWidth="1"/>
    <col min="4888" max="4888" width="3.28515625" style="8" customWidth="1"/>
    <col min="4889" max="4889" width="3.7109375" style="8" customWidth="1"/>
    <col min="4890" max="4890" width="3.28515625" style="8" customWidth="1"/>
    <col min="4891" max="4891" width="3.7109375" style="8" customWidth="1"/>
    <col min="4892" max="4892" width="3.28515625" style="8" customWidth="1"/>
    <col min="4893" max="4893" width="6.28515625" style="8" customWidth="1"/>
    <col min="4894" max="4894" width="3.28515625" style="8" customWidth="1"/>
    <col min="4895" max="5118" width="7.7109375" style="8"/>
    <col min="5119" max="5120" width="13.28515625" style="8" customWidth="1"/>
    <col min="5121" max="5121" width="4.28515625" style="8" customWidth="1"/>
    <col min="5122" max="5122" width="3.28515625" style="8" customWidth="1"/>
    <col min="5123" max="5123" width="4.28515625" style="8" customWidth="1"/>
    <col min="5124" max="5124" width="3.28515625" style="8" customWidth="1"/>
    <col min="5125" max="5125" width="3.7109375" style="8" customWidth="1"/>
    <col min="5126" max="5126" width="3.28515625" style="8" customWidth="1"/>
    <col min="5127" max="5127" width="3.7109375" style="8" customWidth="1"/>
    <col min="5128" max="5128" width="3.28515625" style="8" customWidth="1"/>
    <col min="5129" max="5129" width="3.7109375" style="8" customWidth="1"/>
    <col min="5130" max="5130" width="3.28515625" style="8" customWidth="1"/>
    <col min="5131" max="5131" width="3.7109375" style="8" customWidth="1"/>
    <col min="5132" max="5132" width="3.28515625" style="8" customWidth="1"/>
    <col min="5133" max="5133" width="3.7109375" style="8" customWidth="1"/>
    <col min="5134" max="5134" width="3.28515625" style="8" customWidth="1"/>
    <col min="5135" max="5135" width="3.7109375" style="8" customWidth="1"/>
    <col min="5136" max="5136" width="3.28515625" style="8" customWidth="1"/>
    <col min="5137" max="5137" width="3.7109375" style="8" customWidth="1"/>
    <col min="5138" max="5138" width="3.28515625" style="8" customWidth="1"/>
    <col min="5139" max="5139" width="3.7109375" style="8" customWidth="1"/>
    <col min="5140" max="5140" width="3.28515625" style="8" customWidth="1"/>
    <col min="5141" max="5141" width="3.7109375" style="8" customWidth="1"/>
    <col min="5142" max="5142" width="3.28515625" style="8" customWidth="1"/>
    <col min="5143" max="5143" width="3.7109375" style="8" customWidth="1"/>
    <col min="5144" max="5144" width="3.28515625" style="8" customWidth="1"/>
    <col min="5145" max="5145" width="3.7109375" style="8" customWidth="1"/>
    <col min="5146" max="5146" width="3.28515625" style="8" customWidth="1"/>
    <col min="5147" max="5147" width="3.7109375" style="8" customWidth="1"/>
    <col min="5148" max="5148" width="3.28515625" style="8" customWidth="1"/>
    <col min="5149" max="5149" width="6.28515625" style="8" customWidth="1"/>
    <col min="5150" max="5150" width="3.28515625" style="8" customWidth="1"/>
    <col min="5151" max="5374" width="7.7109375" style="8"/>
    <col min="5375" max="5376" width="13.28515625" style="8" customWidth="1"/>
    <col min="5377" max="5377" width="4.28515625" style="8" customWidth="1"/>
    <col min="5378" max="5378" width="3.28515625" style="8" customWidth="1"/>
    <col min="5379" max="5379" width="4.28515625" style="8" customWidth="1"/>
    <col min="5380" max="5380" width="3.28515625" style="8" customWidth="1"/>
    <col min="5381" max="5381" width="3.7109375" style="8" customWidth="1"/>
    <col min="5382" max="5382" width="3.28515625" style="8" customWidth="1"/>
    <col min="5383" max="5383" width="3.7109375" style="8" customWidth="1"/>
    <col min="5384" max="5384" width="3.28515625" style="8" customWidth="1"/>
    <col min="5385" max="5385" width="3.7109375" style="8" customWidth="1"/>
    <col min="5386" max="5386" width="3.28515625" style="8" customWidth="1"/>
    <col min="5387" max="5387" width="3.7109375" style="8" customWidth="1"/>
    <col min="5388" max="5388" width="3.28515625" style="8" customWidth="1"/>
    <col min="5389" max="5389" width="3.7109375" style="8" customWidth="1"/>
    <col min="5390" max="5390" width="3.28515625" style="8" customWidth="1"/>
    <col min="5391" max="5391" width="3.7109375" style="8" customWidth="1"/>
    <col min="5392" max="5392" width="3.28515625" style="8" customWidth="1"/>
    <col min="5393" max="5393" width="3.7109375" style="8" customWidth="1"/>
    <col min="5394" max="5394" width="3.28515625" style="8" customWidth="1"/>
    <col min="5395" max="5395" width="3.7109375" style="8" customWidth="1"/>
    <col min="5396" max="5396" width="3.28515625" style="8" customWidth="1"/>
    <col min="5397" max="5397" width="3.7109375" style="8" customWidth="1"/>
    <col min="5398" max="5398" width="3.28515625" style="8" customWidth="1"/>
    <col min="5399" max="5399" width="3.7109375" style="8" customWidth="1"/>
    <col min="5400" max="5400" width="3.28515625" style="8" customWidth="1"/>
    <col min="5401" max="5401" width="3.7109375" style="8" customWidth="1"/>
    <col min="5402" max="5402" width="3.28515625" style="8" customWidth="1"/>
    <col min="5403" max="5403" width="3.7109375" style="8" customWidth="1"/>
    <col min="5404" max="5404" width="3.28515625" style="8" customWidth="1"/>
    <col min="5405" max="5405" width="6.28515625" style="8" customWidth="1"/>
    <col min="5406" max="5406" width="3.28515625" style="8" customWidth="1"/>
    <col min="5407" max="5630" width="7.7109375" style="8"/>
    <col min="5631" max="5632" width="13.28515625" style="8" customWidth="1"/>
    <col min="5633" max="5633" width="4.28515625" style="8" customWidth="1"/>
    <col min="5634" max="5634" width="3.28515625" style="8" customWidth="1"/>
    <col min="5635" max="5635" width="4.28515625" style="8" customWidth="1"/>
    <col min="5636" max="5636" width="3.28515625" style="8" customWidth="1"/>
    <col min="5637" max="5637" width="3.7109375" style="8" customWidth="1"/>
    <col min="5638" max="5638" width="3.28515625" style="8" customWidth="1"/>
    <col min="5639" max="5639" width="3.7109375" style="8" customWidth="1"/>
    <col min="5640" max="5640" width="3.28515625" style="8" customWidth="1"/>
    <col min="5641" max="5641" width="3.7109375" style="8" customWidth="1"/>
    <col min="5642" max="5642" width="3.28515625" style="8" customWidth="1"/>
    <col min="5643" max="5643" width="3.7109375" style="8" customWidth="1"/>
    <col min="5644" max="5644" width="3.28515625" style="8" customWidth="1"/>
    <col min="5645" max="5645" width="3.7109375" style="8" customWidth="1"/>
    <col min="5646" max="5646" width="3.28515625" style="8" customWidth="1"/>
    <col min="5647" max="5647" width="3.7109375" style="8" customWidth="1"/>
    <col min="5648" max="5648" width="3.28515625" style="8" customWidth="1"/>
    <col min="5649" max="5649" width="3.7109375" style="8" customWidth="1"/>
    <col min="5650" max="5650" width="3.28515625" style="8" customWidth="1"/>
    <col min="5651" max="5651" width="3.7109375" style="8" customWidth="1"/>
    <col min="5652" max="5652" width="3.28515625" style="8" customWidth="1"/>
    <col min="5653" max="5653" width="3.7109375" style="8" customWidth="1"/>
    <col min="5654" max="5654" width="3.28515625" style="8" customWidth="1"/>
    <col min="5655" max="5655" width="3.7109375" style="8" customWidth="1"/>
    <col min="5656" max="5656" width="3.28515625" style="8" customWidth="1"/>
    <col min="5657" max="5657" width="3.7109375" style="8" customWidth="1"/>
    <col min="5658" max="5658" width="3.28515625" style="8" customWidth="1"/>
    <col min="5659" max="5659" width="3.7109375" style="8" customWidth="1"/>
    <col min="5660" max="5660" width="3.28515625" style="8" customWidth="1"/>
    <col min="5661" max="5661" width="6.28515625" style="8" customWidth="1"/>
    <col min="5662" max="5662" width="3.28515625" style="8" customWidth="1"/>
    <col min="5663" max="5886" width="7.7109375" style="8"/>
    <col min="5887" max="5888" width="13.28515625" style="8" customWidth="1"/>
    <col min="5889" max="5889" width="4.28515625" style="8" customWidth="1"/>
    <col min="5890" max="5890" width="3.28515625" style="8" customWidth="1"/>
    <col min="5891" max="5891" width="4.28515625" style="8" customWidth="1"/>
    <col min="5892" max="5892" width="3.28515625" style="8" customWidth="1"/>
    <col min="5893" max="5893" width="3.7109375" style="8" customWidth="1"/>
    <col min="5894" max="5894" width="3.28515625" style="8" customWidth="1"/>
    <col min="5895" max="5895" width="3.7109375" style="8" customWidth="1"/>
    <col min="5896" max="5896" width="3.28515625" style="8" customWidth="1"/>
    <col min="5897" max="5897" width="3.7109375" style="8" customWidth="1"/>
    <col min="5898" max="5898" width="3.28515625" style="8" customWidth="1"/>
    <col min="5899" max="5899" width="3.7109375" style="8" customWidth="1"/>
    <col min="5900" max="5900" width="3.28515625" style="8" customWidth="1"/>
    <col min="5901" max="5901" width="3.7109375" style="8" customWidth="1"/>
    <col min="5902" max="5902" width="3.28515625" style="8" customWidth="1"/>
    <col min="5903" max="5903" width="3.7109375" style="8" customWidth="1"/>
    <col min="5904" max="5904" width="3.28515625" style="8" customWidth="1"/>
    <col min="5905" max="5905" width="3.7109375" style="8" customWidth="1"/>
    <col min="5906" max="5906" width="3.28515625" style="8" customWidth="1"/>
    <col min="5907" max="5907" width="3.7109375" style="8" customWidth="1"/>
    <col min="5908" max="5908" width="3.28515625" style="8" customWidth="1"/>
    <col min="5909" max="5909" width="3.7109375" style="8" customWidth="1"/>
    <col min="5910" max="5910" width="3.28515625" style="8" customWidth="1"/>
    <col min="5911" max="5911" width="3.7109375" style="8" customWidth="1"/>
    <col min="5912" max="5912" width="3.28515625" style="8" customWidth="1"/>
    <col min="5913" max="5913" width="3.7109375" style="8" customWidth="1"/>
    <col min="5914" max="5914" width="3.28515625" style="8" customWidth="1"/>
    <col min="5915" max="5915" width="3.7109375" style="8" customWidth="1"/>
    <col min="5916" max="5916" width="3.28515625" style="8" customWidth="1"/>
    <col min="5917" max="5917" width="6.28515625" style="8" customWidth="1"/>
    <col min="5918" max="5918" width="3.28515625" style="8" customWidth="1"/>
    <col min="5919" max="6142" width="7.7109375" style="8"/>
    <col min="6143" max="6144" width="13.28515625" style="8" customWidth="1"/>
    <col min="6145" max="6145" width="4.28515625" style="8" customWidth="1"/>
    <col min="6146" max="6146" width="3.28515625" style="8" customWidth="1"/>
    <col min="6147" max="6147" width="4.28515625" style="8" customWidth="1"/>
    <col min="6148" max="6148" width="3.28515625" style="8" customWidth="1"/>
    <col min="6149" max="6149" width="3.7109375" style="8" customWidth="1"/>
    <col min="6150" max="6150" width="3.28515625" style="8" customWidth="1"/>
    <col min="6151" max="6151" width="3.7109375" style="8" customWidth="1"/>
    <col min="6152" max="6152" width="3.28515625" style="8" customWidth="1"/>
    <col min="6153" max="6153" width="3.7109375" style="8" customWidth="1"/>
    <col min="6154" max="6154" width="3.28515625" style="8" customWidth="1"/>
    <col min="6155" max="6155" width="3.7109375" style="8" customWidth="1"/>
    <col min="6156" max="6156" width="3.28515625" style="8" customWidth="1"/>
    <col min="6157" max="6157" width="3.7109375" style="8" customWidth="1"/>
    <col min="6158" max="6158" width="3.28515625" style="8" customWidth="1"/>
    <col min="6159" max="6159" width="3.7109375" style="8" customWidth="1"/>
    <col min="6160" max="6160" width="3.28515625" style="8" customWidth="1"/>
    <col min="6161" max="6161" width="3.7109375" style="8" customWidth="1"/>
    <col min="6162" max="6162" width="3.28515625" style="8" customWidth="1"/>
    <col min="6163" max="6163" width="3.7109375" style="8" customWidth="1"/>
    <col min="6164" max="6164" width="3.28515625" style="8" customWidth="1"/>
    <col min="6165" max="6165" width="3.7109375" style="8" customWidth="1"/>
    <col min="6166" max="6166" width="3.28515625" style="8" customWidth="1"/>
    <col min="6167" max="6167" width="3.7109375" style="8" customWidth="1"/>
    <col min="6168" max="6168" width="3.28515625" style="8" customWidth="1"/>
    <col min="6169" max="6169" width="3.7109375" style="8" customWidth="1"/>
    <col min="6170" max="6170" width="3.28515625" style="8" customWidth="1"/>
    <col min="6171" max="6171" width="3.7109375" style="8" customWidth="1"/>
    <col min="6172" max="6172" width="3.28515625" style="8" customWidth="1"/>
    <col min="6173" max="6173" width="6.28515625" style="8" customWidth="1"/>
    <col min="6174" max="6174" width="3.28515625" style="8" customWidth="1"/>
    <col min="6175" max="6398" width="7.7109375" style="8"/>
    <col min="6399" max="6400" width="13.28515625" style="8" customWidth="1"/>
    <col min="6401" max="6401" width="4.28515625" style="8" customWidth="1"/>
    <col min="6402" max="6402" width="3.28515625" style="8" customWidth="1"/>
    <col min="6403" max="6403" width="4.28515625" style="8" customWidth="1"/>
    <col min="6404" max="6404" width="3.28515625" style="8" customWidth="1"/>
    <col min="6405" max="6405" width="3.7109375" style="8" customWidth="1"/>
    <col min="6406" max="6406" width="3.28515625" style="8" customWidth="1"/>
    <col min="6407" max="6407" width="3.7109375" style="8" customWidth="1"/>
    <col min="6408" max="6408" width="3.28515625" style="8" customWidth="1"/>
    <col min="6409" max="6409" width="3.7109375" style="8" customWidth="1"/>
    <col min="6410" max="6410" width="3.28515625" style="8" customWidth="1"/>
    <col min="6411" max="6411" width="3.7109375" style="8" customWidth="1"/>
    <col min="6412" max="6412" width="3.28515625" style="8" customWidth="1"/>
    <col min="6413" max="6413" width="3.7109375" style="8" customWidth="1"/>
    <col min="6414" max="6414" width="3.28515625" style="8" customWidth="1"/>
    <col min="6415" max="6415" width="3.7109375" style="8" customWidth="1"/>
    <col min="6416" max="6416" width="3.28515625" style="8" customWidth="1"/>
    <col min="6417" max="6417" width="3.7109375" style="8" customWidth="1"/>
    <col min="6418" max="6418" width="3.28515625" style="8" customWidth="1"/>
    <col min="6419" max="6419" width="3.7109375" style="8" customWidth="1"/>
    <col min="6420" max="6420" width="3.28515625" style="8" customWidth="1"/>
    <col min="6421" max="6421" width="3.7109375" style="8" customWidth="1"/>
    <col min="6422" max="6422" width="3.28515625" style="8" customWidth="1"/>
    <col min="6423" max="6423" width="3.7109375" style="8" customWidth="1"/>
    <col min="6424" max="6424" width="3.28515625" style="8" customWidth="1"/>
    <col min="6425" max="6425" width="3.7109375" style="8" customWidth="1"/>
    <col min="6426" max="6426" width="3.28515625" style="8" customWidth="1"/>
    <col min="6427" max="6427" width="3.7109375" style="8" customWidth="1"/>
    <col min="6428" max="6428" width="3.28515625" style="8" customWidth="1"/>
    <col min="6429" max="6429" width="6.28515625" style="8" customWidth="1"/>
    <col min="6430" max="6430" width="3.28515625" style="8" customWidth="1"/>
    <col min="6431" max="6654" width="7.7109375" style="8"/>
    <col min="6655" max="6656" width="13.28515625" style="8" customWidth="1"/>
    <col min="6657" max="6657" width="4.28515625" style="8" customWidth="1"/>
    <col min="6658" max="6658" width="3.28515625" style="8" customWidth="1"/>
    <col min="6659" max="6659" width="4.28515625" style="8" customWidth="1"/>
    <col min="6660" max="6660" width="3.28515625" style="8" customWidth="1"/>
    <col min="6661" max="6661" width="3.7109375" style="8" customWidth="1"/>
    <col min="6662" max="6662" width="3.28515625" style="8" customWidth="1"/>
    <col min="6663" max="6663" width="3.7109375" style="8" customWidth="1"/>
    <col min="6664" max="6664" width="3.28515625" style="8" customWidth="1"/>
    <col min="6665" max="6665" width="3.7109375" style="8" customWidth="1"/>
    <col min="6666" max="6666" width="3.28515625" style="8" customWidth="1"/>
    <col min="6667" max="6667" width="3.7109375" style="8" customWidth="1"/>
    <col min="6668" max="6668" width="3.28515625" style="8" customWidth="1"/>
    <col min="6669" max="6669" width="3.7109375" style="8" customWidth="1"/>
    <col min="6670" max="6670" width="3.28515625" style="8" customWidth="1"/>
    <col min="6671" max="6671" width="3.7109375" style="8" customWidth="1"/>
    <col min="6672" max="6672" width="3.28515625" style="8" customWidth="1"/>
    <col min="6673" max="6673" width="3.7109375" style="8" customWidth="1"/>
    <col min="6674" max="6674" width="3.28515625" style="8" customWidth="1"/>
    <col min="6675" max="6675" width="3.7109375" style="8" customWidth="1"/>
    <col min="6676" max="6676" width="3.28515625" style="8" customWidth="1"/>
    <col min="6677" max="6677" width="3.7109375" style="8" customWidth="1"/>
    <col min="6678" max="6678" width="3.28515625" style="8" customWidth="1"/>
    <col min="6679" max="6679" width="3.7109375" style="8" customWidth="1"/>
    <col min="6680" max="6680" width="3.28515625" style="8" customWidth="1"/>
    <col min="6681" max="6681" width="3.7109375" style="8" customWidth="1"/>
    <col min="6682" max="6682" width="3.28515625" style="8" customWidth="1"/>
    <col min="6683" max="6683" width="3.7109375" style="8" customWidth="1"/>
    <col min="6684" max="6684" width="3.28515625" style="8" customWidth="1"/>
    <col min="6685" max="6685" width="6.28515625" style="8" customWidth="1"/>
    <col min="6686" max="6686" width="3.28515625" style="8" customWidth="1"/>
    <col min="6687" max="6910" width="7.7109375" style="8"/>
    <col min="6911" max="6912" width="13.28515625" style="8" customWidth="1"/>
    <col min="6913" max="6913" width="4.28515625" style="8" customWidth="1"/>
    <col min="6914" max="6914" width="3.28515625" style="8" customWidth="1"/>
    <col min="6915" max="6915" width="4.28515625" style="8" customWidth="1"/>
    <col min="6916" max="6916" width="3.28515625" style="8" customWidth="1"/>
    <col min="6917" max="6917" width="3.7109375" style="8" customWidth="1"/>
    <col min="6918" max="6918" width="3.28515625" style="8" customWidth="1"/>
    <col min="6919" max="6919" width="3.7109375" style="8" customWidth="1"/>
    <col min="6920" max="6920" width="3.28515625" style="8" customWidth="1"/>
    <col min="6921" max="6921" width="3.7109375" style="8" customWidth="1"/>
    <col min="6922" max="6922" width="3.28515625" style="8" customWidth="1"/>
    <col min="6923" max="6923" width="3.7109375" style="8" customWidth="1"/>
    <col min="6924" max="6924" width="3.28515625" style="8" customWidth="1"/>
    <col min="6925" max="6925" width="3.7109375" style="8" customWidth="1"/>
    <col min="6926" max="6926" width="3.28515625" style="8" customWidth="1"/>
    <col min="6927" max="6927" width="3.7109375" style="8" customWidth="1"/>
    <col min="6928" max="6928" width="3.28515625" style="8" customWidth="1"/>
    <col min="6929" max="6929" width="3.7109375" style="8" customWidth="1"/>
    <col min="6930" max="6930" width="3.28515625" style="8" customWidth="1"/>
    <col min="6931" max="6931" width="3.7109375" style="8" customWidth="1"/>
    <col min="6932" max="6932" width="3.28515625" style="8" customWidth="1"/>
    <col min="6933" max="6933" width="3.7109375" style="8" customWidth="1"/>
    <col min="6934" max="6934" width="3.28515625" style="8" customWidth="1"/>
    <col min="6935" max="6935" width="3.7109375" style="8" customWidth="1"/>
    <col min="6936" max="6936" width="3.28515625" style="8" customWidth="1"/>
    <col min="6937" max="6937" width="3.7109375" style="8" customWidth="1"/>
    <col min="6938" max="6938" width="3.28515625" style="8" customWidth="1"/>
    <col min="6939" max="6939" width="3.7109375" style="8" customWidth="1"/>
    <col min="6940" max="6940" width="3.28515625" style="8" customWidth="1"/>
    <col min="6941" max="6941" width="6.28515625" style="8" customWidth="1"/>
    <col min="6942" max="6942" width="3.28515625" style="8" customWidth="1"/>
    <col min="6943" max="7166" width="7.7109375" style="8"/>
    <col min="7167" max="7168" width="13.28515625" style="8" customWidth="1"/>
    <col min="7169" max="7169" width="4.28515625" style="8" customWidth="1"/>
    <col min="7170" max="7170" width="3.28515625" style="8" customWidth="1"/>
    <col min="7171" max="7171" width="4.28515625" style="8" customWidth="1"/>
    <col min="7172" max="7172" width="3.28515625" style="8" customWidth="1"/>
    <col min="7173" max="7173" width="3.7109375" style="8" customWidth="1"/>
    <col min="7174" max="7174" width="3.28515625" style="8" customWidth="1"/>
    <col min="7175" max="7175" width="3.7109375" style="8" customWidth="1"/>
    <col min="7176" max="7176" width="3.28515625" style="8" customWidth="1"/>
    <col min="7177" max="7177" width="3.7109375" style="8" customWidth="1"/>
    <col min="7178" max="7178" width="3.28515625" style="8" customWidth="1"/>
    <col min="7179" max="7179" width="3.7109375" style="8" customWidth="1"/>
    <col min="7180" max="7180" width="3.28515625" style="8" customWidth="1"/>
    <col min="7181" max="7181" width="3.7109375" style="8" customWidth="1"/>
    <col min="7182" max="7182" width="3.28515625" style="8" customWidth="1"/>
    <col min="7183" max="7183" width="3.7109375" style="8" customWidth="1"/>
    <col min="7184" max="7184" width="3.28515625" style="8" customWidth="1"/>
    <col min="7185" max="7185" width="3.7109375" style="8" customWidth="1"/>
    <col min="7186" max="7186" width="3.28515625" style="8" customWidth="1"/>
    <col min="7187" max="7187" width="3.7109375" style="8" customWidth="1"/>
    <col min="7188" max="7188" width="3.28515625" style="8" customWidth="1"/>
    <col min="7189" max="7189" width="3.7109375" style="8" customWidth="1"/>
    <col min="7190" max="7190" width="3.28515625" style="8" customWidth="1"/>
    <col min="7191" max="7191" width="3.7109375" style="8" customWidth="1"/>
    <col min="7192" max="7192" width="3.28515625" style="8" customWidth="1"/>
    <col min="7193" max="7193" width="3.7109375" style="8" customWidth="1"/>
    <col min="7194" max="7194" width="3.28515625" style="8" customWidth="1"/>
    <col min="7195" max="7195" width="3.7109375" style="8" customWidth="1"/>
    <col min="7196" max="7196" width="3.28515625" style="8" customWidth="1"/>
    <col min="7197" max="7197" width="6.28515625" style="8" customWidth="1"/>
    <col min="7198" max="7198" width="3.28515625" style="8" customWidth="1"/>
    <col min="7199" max="7422" width="7.7109375" style="8"/>
    <col min="7423" max="7424" width="13.28515625" style="8" customWidth="1"/>
    <col min="7425" max="7425" width="4.28515625" style="8" customWidth="1"/>
    <col min="7426" max="7426" width="3.28515625" style="8" customWidth="1"/>
    <col min="7427" max="7427" width="4.28515625" style="8" customWidth="1"/>
    <col min="7428" max="7428" width="3.28515625" style="8" customWidth="1"/>
    <col min="7429" max="7429" width="3.7109375" style="8" customWidth="1"/>
    <col min="7430" max="7430" width="3.28515625" style="8" customWidth="1"/>
    <col min="7431" max="7431" width="3.7109375" style="8" customWidth="1"/>
    <col min="7432" max="7432" width="3.28515625" style="8" customWidth="1"/>
    <col min="7433" max="7433" width="3.7109375" style="8" customWidth="1"/>
    <col min="7434" max="7434" width="3.28515625" style="8" customWidth="1"/>
    <col min="7435" max="7435" width="3.7109375" style="8" customWidth="1"/>
    <col min="7436" max="7436" width="3.28515625" style="8" customWidth="1"/>
    <col min="7437" max="7437" width="3.7109375" style="8" customWidth="1"/>
    <col min="7438" max="7438" width="3.28515625" style="8" customWidth="1"/>
    <col min="7439" max="7439" width="3.7109375" style="8" customWidth="1"/>
    <col min="7440" max="7440" width="3.28515625" style="8" customWidth="1"/>
    <col min="7441" max="7441" width="3.7109375" style="8" customWidth="1"/>
    <col min="7442" max="7442" width="3.28515625" style="8" customWidth="1"/>
    <col min="7443" max="7443" width="3.7109375" style="8" customWidth="1"/>
    <col min="7444" max="7444" width="3.28515625" style="8" customWidth="1"/>
    <col min="7445" max="7445" width="3.7109375" style="8" customWidth="1"/>
    <col min="7446" max="7446" width="3.28515625" style="8" customWidth="1"/>
    <col min="7447" max="7447" width="3.7109375" style="8" customWidth="1"/>
    <col min="7448" max="7448" width="3.28515625" style="8" customWidth="1"/>
    <col min="7449" max="7449" width="3.7109375" style="8" customWidth="1"/>
    <col min="7450" max="7450" width="3.28515625" style="8" customWidth="1"/>
    <col min="7451" max="7451" width="3.7109375" style="8" customWidth="1"/>
    <col min="7452" max="7452" width="3.28515625" style="8" customWidth="1"/>
    <col min="7453" max="7453" width="6.28515625" style="8" customWidth="1"/>
    <col min="7454" max="7454" width="3.28515625" style="8" customWidth="1"/>
    <col min="7455" max="7678" width="7.7109375" style="8"/>
    <col min="7679" max="7680" width="13.28515625" style="8" customWidth="1"/>
    <col min="7681" max="7681" width="4.28515625" style="8" customWidth="1"/>
    <col min="7682" max="7682" width="3.28515625" style="8" customWidth="1"/>
    <col min="7683" max="7683" width="4.28515625" style="8" customWidth="1"/>
    <col min="7684" max="7684" width="3.28515625" style="8" customWidth="1"/>
    <col min="7685" max="7685" width="3.7109375" style="8" customWidth="1"/>
    <col min="7686" max="7686" width="3.28515625" style="8" customWidth="1"/>
    <col min="7687" max="7687" width="3.7109375" style="8" customWidth="1"/>
    <col min="7688" max="7688" width="3.28515625" style="8" customWidth="1"/>
    <col min="7689" max="7689" width="3.7109375" style="8" customWidth="1"/>
    <col min="7690" max="7690" width="3.28515625" style="8" customWidth="1"/>
    <col min="7691" max="7691" width="3.7109375" style="8" customWidth="1"/>
    <col min="7692" max="7692" width="3.28515625" style="8" customWidth="1"/>
    <col min="7693" max="7693" width="3.7109375" style="8" customWidth="1"/>
    <col min="7694" max="7694" width="3.28515625" style="8" customWidth="1"/>
    <col min="7695" max="7695" width="3.7109375" style="8" customWidth="1"/>
    <col min="7696" max="7696" width="3.28515625" style="8" customWidth="1"/>
    <col min="7697" max="7697" width="3.7109375" style="8" customWidth="1"/>
    <col min="7698" max="7698" width="3.28515625" style="8" customWidth="1"/>
    <col min="7699" max="7699" width="3.7109375" style="8" customWidth="1"/>
    <col min="7700" max="7700" width="3.28515625" style="8" customWidth="1"/>
    <col min="7701" max="7701" width="3.7109375" style="8" customWidth="1"/>
    <col min="7702" max="7702" width="3.28515625" style="8" customWidth="1"/>
    <col min="7703" max="7703" width="3.7109375" style="8" customWidth="1"/>
    <col min="7704" max="7704" width="3.28515625" style="8" customWidth="1"/>
    <col min="7705" max="7705" width="3.7109375" style="8" customWidth="1"/>
    <col min="7706" max="7706" width="3.28515625" style="8" customWidth="1"/>
    <col min="7707" max="7707" width="3.7109375" style="8" customWidth="1"/>
    <col min="7708" max="7708" width="3.28515625" style="8" customWidth="1"/>
    <col min="7709" max="7709" width="6.28515625" style="8" customWidth="1"/>
    <col min="7710" max="7710" width="3.28515625" style="8" customWidth="1"/>
    <col min="7711" max="7934" width="7.7109375" style="8"/>
    <col min="7935" max="7936" width="13.28515625" style="8" customWidth="1"/>
    <col min="7937" max="7937" width="4.28515625" style="8" customWidth="1"/>
    <col min="7938" max="7938" width="3.28515625" style="8" customWidth="1"/>
    <col min="7939" max="7939" width="4.28515625" style="8" customWidth="1"/>
    <col min="7940" max="7940" width="3.28515625" style="8" customWidth="1"/>
    <col min="7941" max="7941" width="3.7109375" style="8" customWidth="1"/>
    <col min="7942" max="7942" width="3.28515625" style="8" customWidth="1"/>
    <col min="7943" max="7943" width="3.7109375" style="8" customWidth="1"/>
    <col min="7944" max="7944" width="3.28515625" style="8" customWidth="1"/>
    <col min="7945" max="7945" width="3.7109375" style="8" customWidth="1"/>
    <col min="7946" max="7946" width="3.28515625" style="8" customWidth="1"/>
    <col min="7947" max="7947" width="3.7109375" style="8" customWidth="1"/>
    <col min="7948" max="7948" width="3.28515625" style="8" customWidth="1"/>
    <col min="7949" max="7949" width="3.7109375" style="8" customWidth="1"/>
    <col min="7950" max="7950" width="3.28515625" style="8" customWidth="1"/>
    <col min="7951" max="7951" width="3.7109375" style="8" customWidth="1"/>
    <col min="7952" max="7952" width="3.28515625" style="8" customWidth="1"/>
    <col min="7953" max="7953" width="3.7109375" style="8" customWidth="1"/>
    <col min="7954" max="7954" width="3.28515625" style="8" customWidth="1"/>
    <col min="7955" max="7955" width="3.7109375" style="8" customWidth="1"/>
    <col min="7956" max="7956" width="3.28515625" style="8" customWidth="1"/>
    <col min="7957" max="7957" width="3.7109375" style="8" customWidth="1"/>
    <col min="7958" max="7958" width="3.28515625" style="8" customWidth="1"/>
    <col min="7959" max="7959" width="3.7109375" style="8" customWidth="1"/>
    <col min="7960" max="7960" width="3.28515625" style="8" customWidth="1"/>
    <col min="7961" max="7961" width="3.7109375" style="8" customWidth="1"/>
    <col min="7962" max="7962" width="3.28515625" style="8" customWidth="1"/>
    <col min="7963" max="7963" width="3.7109375" style="8" customWidth="1"/>
    <col min="7964" max="7964" width="3.28515625" style="8" customWidth="1"/>
    <col min="7965" max="7965" width="6.28515625" style="8" customWidth="1"/>
    <col min="7966" max="7966" width="3.28515625" style="8" customWidth="1"/>
    <col min="7967" max="8190" width="7.7109375" style="8"/>
    <col min="8191" max="8192" width="13.28515625" style="8" customWidth="1"/>
    <col min="8193" max="8193" width="4.28515625" style="8" customWidth="1"/>
    <col min="8194" max="8194" width="3.28515625" style="8" customWidth="1"/>
    <col min="8195" max="8195" width="4.28515625" style="8" customWidth="1"/>
    <col min="8196" max="8196" width="3.28515625" style="8" customWidth="1"/>
    <col min="8197" max="8197" width="3.7109375" style="8" customWidth="1"/>
    <col min="8198" max="8198" width="3.28515625" style="8" customWidth="1"/>
    <col min="8199" max="8199" width="3.7109375" style="8" customWidth="1"/>
    <col min="8200" max="8200" width="3.28515625" style="8" customWidth="1"/>
    <col min="8201" max="8201" width="3.7109375" style="8" customWidth="1"/>
    <col min="8202" max="8202" width="3.28515625" style="8" customWidth="1"/>
    <col min="8203" max="8203" width="3.7109375" style="8" customWidth="1"/>
    <col min="8204" max="8204" width="3.28515625" style="8" customWidth="1"/>
    <col min="8205" max="8205" width="3.7109375" style="8" customWidth="1"/>
    <col min="8206" max="8206" width="3.28515625" style="8" customWidth="1"/>
    <col min="8207" max="8207" width="3.7109375" style="8" customWidth="1"/>
    <col min="8208" max="8208" width="3.28515625" style="8" customWidth="1"/>
    <col min="8209" max="8209" width="3.7109375" style="8" customWidth="1"/>
    <col min="8210" max="8210" width="3.28515625" style="8" customWidth="1"/>
    <col min="8211" max="8211" width="3.7109375" style="8" customWidth="1"/>
    <col min="8212" max="8212" width="3.28515625" style="8" customWidth="1"/>
    <col min="8213" max="8213" width="3.7109375" style="8" customWidth="1"/>
    <col min="8214" max="8214" width="3.28515625" style="8" customWidth="1"/>
    <col min="8215" max="8215" width="3.7109375" style="8" customWidth="1"/>
    <col min="8216" max="8216" width="3.28515625" style="8" customWidth="1"/>
    <col min="8217" max="8217" width="3.7109375" style="8" customWidth="1"/>
    <col min="8218" max="8218" width="3.28515625" style="8" customWidth="1"/>
    <col min="8219" max="8219" width="3.7109375" style="8" customWidth="1"/>
    <col min="8220" max="8220" width="3.28515625" style="8" customWidth="1"/>
    <col min="8221" max="8221" width="6.28515625" style="8" customWidth="1"/>
    <col min="8222" max="8222" width="3.28515625" style="8" customWidth="1"/>
    <col min="8223" max="8446" width="7.7109375" style="8"/>
    <col min="8447" max="8448" width="13.28515625" style="8" customWidth="1"/>
    <col min="8449" max="8449" width="4.28515625" style="8" customWidth="1"/>
    <col min="8450" max="8450" width="3.28515625" style="8" customWidth="1"/>
    <col min="8451" max="8451" width="4.28515625" style="8" customWidth="1"/>
    <col min="8452" max="8452" width="3.28515625" style="8" customWidth="1"/>
    <col min="8453" max="8453" width="3.7109375" style="8" customWidth="1"/>
    <col min="8454" max="8454" width="3.28515625" style="8" customWidth="1"/>
    <col min="8455" max="8455" width="3.7109375" style="8" customWidth="1"/>
    <col min="8456" max="8456" width="3.28515625" style="8" customWidth="1"/>
    <col min="8457" max="8457" width="3.7109375" style="8" customWidth="1"/>
    <col min="8458" max="8458" width="3.28515625" style="8" customWidth="1"/>
    <col min="8459" max="8459" width="3.7109375" style="8" customWidth="1"/>
    <col min="8460" max="8460" width="3.28515625" style="8" customWidth="1"/>
    <col min="8461" max="8461" width="3.7109375" style="8" customWidth="1"/>
    <col min="8462" max="8462" width="3.28515625" style="8" customWidth="1"/>
    <col min="8463" max="8463" width="3.7109375" style="8" customWidth="1"/>
    <col min="8464" max="8464" width="3.28515625" style="8" customWidth="1"/>
    <col min="8465" max="8465" width="3.7109375" style="8" customWidth="1"/>
    <col min="8466" max="8466" width="3.28515625" style="8" customWidth="1"/>
    <col min="8467" max="8467" width="3.7109375" style="8" customWidth="1"/>
    <col min="8468" max="8468" width="3.28515625" style="8" customWidth="1"/>
    <col min="8469" max="8469" width="3.7109375" style="8" customWidth="1"/>
    <col min="8470" max="8470" width="3.28515625" style="8" customWidth="1"/>
    <col min="8471" max="8471" width="3.7109375" style="8" customWidth="1"/>
    <col min="8472" max="8472" width="3.28515625" style="8" customWidth="1"/>
    <col min="8473" max="8473" width="3.7109375" style="8" customWidth="1"/>
    <col min="8474" max="8474" width="3.28515625" style="8" customWidth="1"/>
    <col min="8475" max="8475" width="3.7109375" style="8" customWidth="1"/>
    <col min="8476" max="8476" width="3.28515625" style="8" customWidth="1"/>
    <col min="8477" max="8477" width="6.28515625" style="8" customWidth="1"/>
    <col min="8478" max="8478" width="3.28515625" style="8" customWidth="1"/>
    <col min="8479" max="8702" width="7.7109375" style="8"/>
    <col min="8703" max="8704" width="13.28515625" style="8" customWidth="1"/>
    <col min="8705" max="8705" width="4.28515625" style="8" customWidth="1"/>
    <col min="8706" max="8706" width="3.28515625" style="8" customWidth="1"/>
    <col min="8707" max="8707" width="4.28515625" style="8" customWidth="1"/>
    <col min="8708" max="8708" width="3.28515625" style="8" customWidth="1"/>
    <col min="8709" max="8709" width="3.7109375" style="8" customWidth="1"/>
    <col min="8710" max="8710" width="3.28515625" style="8" customWidth="1"/>
    <col min="8711" max="8711" width="3.7109375" style="8" customWidth="1"/>
    <col min="8712" max="8712" width="3.28515625" style="8" customWidth="1"/>
    <col min="8713" max="8713" width="3.7109375" style="8" customWidth="1"/>
    <col min="8714" max="8714" width="3.28515625" style="8" customWidth="1"/>
    <col min="8715" max="8715" width="3.7109375" style="8" customWidth="1"/>
    <col min="8716" max="8716" width="3.28515625" style="8" customWidth="1"/>
    <col min="8717" max="8717" width="3.7109375" style="8" customWidth="1"/>
    <col min="8718" max="8718" width="3.28515625" style="8" customWidth="1"/>
    <col min="8719" max="8719" width="3.7109375" style="8" customWidth="1"/>
    <col min="8720" max="8720" width="3.28515625" style="8" customWidth="1"/>
    <col min="8721" max="8721" width="3.7109375" style="8" customWidth="1"/>
    <col min="8722" max="8722" width="3.28515625" style="8" customWidth="1"/>
    <col min="8723" max="8723" width="3.7109375" style="8" customWidth="1"/>
    <col min="8724" max="8724" width="3.28515625" style="8" customWidth="1"/>
    <col min="8725" max="8725" width="3.7109375" style="8" customWidth="1"/>
    <col min="8726" max="8726" width="3.28515625" style="8" customWidth="1"/>
    <col min="8727" max="8727" width="3.7109375" style="8" customWidth="1"/>
    <col min="8728" max="8728" width="3.28515625" style="8" customWidth="1"/>
    <col min="8729" max="8729" width="3.7109375" style="8" customWidth="1"/>
    <col min="8730" max="8730" width="3.28515625" style="8" customWidth="1"/>
    <col min="8731" max="8731" width="3.7109375" style="8" customWidth="1"/>
    <col min="8732" max="8732" width="3.28515625" style="8" customWidth="1"/>
    <col min="8733" max="8733" width="6.28515625" style="8" customWidth="1"/>
    <col min="8734" max="8734" width="3.28515625" style="8" customWidth="1"/>
    <col min="8735" max="8958" width="7.7109375" style="8"/>
    <col min="8959" max="8960" width="13.28515625" style="8" customWidth="1"/>
    <col min="8961" max="8961" width="4.28515625" style="8" customWidth="1"/>
    <col min="8962" max="8962" width="3.28515625" style="8" customWidth="1"/>
    <col min="8963" max="8963" width="4.28515625" style="8" customWidth="1"/>
    <col min="8964" max="8964" width="3.28515625" style="8" customWidth="1"/>
    <col min="8965" max="8965" width="3.7109375" style="8" customWidth="1"/>
    <col min="8966" max="8966" width="3.28515625" style="8" customWidth="1"/>
    <col min="8967" max="8967" width="3.7109375" style="8" customWidth="1"/>
    <col min="8968" max="8968" width="3.28515625" style="8" customWidth="1"/>
    <col min="8969" max="8969" width="3.7109375" style="8" customWidth="1"/>
    <col min="8970" max="8970" width="3.28515625" style="8" customWidth="1"/>
    <col min="8971" max="8971" width="3.7109375" style="8" customWidth="1"/>
    <col min="8972" max="8972" width="3.28515625" style="8" customWidth="1"/>
    <col min="8973" max="8973" width="3.7109375" style="8" customWidth="1"/>
    <col min="8974" max="8974" width="3.28515625" style="8" customWidth="1"/>
    <col min="8975" max="8975" width="3.7109375" style="8" customWidth="1"/>
    <col min="8976" max="8976" width="3.28515625" style="8" customWidth="1"/>
    <col min="8977" max="8977" width="3.7109375" style="8" customWidth="1"/>
    <col min="8978" max="8978" width="3.28515625" style="8" customWidth="1"/>
    <col min="8979" max="8979" width="3.7109375" style="8" customWidth="1"/>
    <col min="8980" max="8980" width="3.28515625" style="8" customWidth="1"/>
    <col min="8981" max="8981" width="3.7109375" style="8" customWidth="1"/>
    <col min="8982" max="8982" width="3.28515625" style="8" customWidth="1"/>
    <col min="8983" max="8983" width="3.7109375" style="8" customWidth="1"/>
    <col min="8984" max="8984" width="3.28515625" style="8" customWidth="1"/>
    <col min="8985" max="8985" width="3.7109375" style="8" customWidth="1"/>
    <col min="8986" max="8986" width="3.28515625" style="8" customWidth="1"/>
    <col min="8987" max="8987" width="3.7109375" style="8" customWidth="1"/>
    <col min="8988" max="8988" width="3.28515625" style="8" customWidth="1"/>
    <col min="8989" max="8989" width="6.28515625" style="8" customWidth="1"/>
    <col min="8990" max="8990" width="3.28515625" style="8" customWidth="1"/>
    <col min="8991" max="9214" width="7.7109375" style="8"/>
    <col min="9215" max="9216" width="13.28515625" style="8" customWidth="1"/>
    <col min="9217" max="9217" width="4.28515625" style="8" customWidth="1"/>
    <col min="9218" max="9218" width="3.28515625" style="8" customWidth="1"/>
    <col min="9219" max="9219" width="4.28515625" style="8" customWidth="1"/>
    <col min="9220" max="9220" width="3.28515625" style="8" customWidth="1"/>
    <col min="9221" max="9221" width="3.7109375" style="8" customWidth="1"/>
    <col min="9222" max="9222" width="3.28515625" style="8" customWidth="1"/>
    <col min="9223" max="9223" width="3.7109375" style="8" customWidth="1"/>
    <col min="9224" max="9224" width="3.28515625" style="8" customWidth="1"/>
    <col min="9225" max="9225" width="3.7109375" style="8" customWidth="1"/>
    <col min="9226" max="9226" width="3.28515625" style="8" customWidth="1"/>
    <col min="9227" max="9227" width="3.7109375" style="8" customWidth="1"/>
    <col min="9228" max="9228" width="3.28515625" style="8" customWidth="1"/>
    <col min="9229" max="9229" width="3.7109375" style="8" customWidth="1"/>
    <col min="9230" max="9230" width="3.28515625" style="8" customWidth="1"/>
    <col min="9231" max="9231" width="3.7109375" style="8" customWidth="1"/>
    <col min="9232" max="9232" width="3.28515625" style="8" customWidth="1"/>
    <col min="9233" max="9233" width="3.7109375" style="8" customWidth="1"/>
    <col min="9234" max="9234" width="3.28515625" style="8" customWidth="1"/>
    <col min="9235" max="9235" width="3.7109375" style="8" customWidth="1"/>
    <col min="9236" max="9236" width="3.28515625" style="8" customWidth="1"/>
    <col min="9237" max="9237" width="3.7109375" style="8" customWidth="1"/>
    <col min="9238" max="9238" width="3.28515625" style="8" customWidth="1"/>
    <col min="9239" max="9239" width="3.7109375" style="8" customWidth="1"/>
    <col min="9240" max="9240" width="3.28515625" style="8" customWidth="1"/>
    <col min="9241" max="9241" width="3.7109375" style="8" customWidth="1"/>
    <col min="9242" max="9242" width="3.28515625" style="8" customWidth="1"/>
    <col min="9243" max="9243" width="3.7109375" style="8" customWidth="1"/>
    <col min="9244" max="9244" width="3.28515625" style="8" customWidth="1"/>
    <col min="9245" max="9245" width="6.28515625" style="8" customWidth="1"/>
    <col min="9246" max="9246" width="3.28515625" style="8" customWidth="1"/>
    <col min="9247" max="9470" width="7.7109375" style="8"/>
    <col min="9471" max="9472" width="13.28515625" style="8" customWidth="1"/>
    <col min="9473" max="9473" width="4.28515625" style="8" customWidth="1"/>
    <col min="9474" max="9474" width="3.28515625" style="8" customWidth="1"/>
    <col min="9475" max="9475" width="4.28515625" style="8" customWidth="1"/>
    <col min="9476" max="9476" width="3.28515625" style="8" customWidth="1"/>
    <col min="9477" max="9477" width="3.7109375" style="8" customWidth="1"/>
    <col min="9478" max="9478" width="3.28515625" style="8" customWidth="1"/>
    <col min="9479" max="9479" width="3.7109375" style="8" customWidth="1"/>
    <col min="9480" max="9480" width="3.28515625" style="8" customWidth="1"/>
    <col min="9481" max="9481" width="3.7109375" style="8" customWidth="1"/>
    <col min="9482" max="9482" width="3.28515625" style="8" customWidth="1"/>
    <col min="9483" max="9483" width="3.7109375" style="8" customWidth="1"/>
    <col min="9484" max="9484" width="3.28515625" style="8" customWidth="1"/>
    <col min="9485" max="9485" width="3.7109375" style="8" customWidth="1"/>
    <col min="9486" max="9486" width="3.28515625" style="8" customWidth="1"/>
    <col min="9487" max="9487" width="3.7109375" style="8" customWidth="1"/>
    <col min="9488" max="9488" width="3.28515625" style="8" customWidth="1"/>
    <col min="9489" max="9489" width="3.7109375" style="8" customWidth="1"/>
    <col min="9490" max="9490" width="3.28515625" style="8" customWidth="1"/>
    <col min="9491" max="9491" width="3.7109375" style="8" customWidth="1"/>
    <col min="9492" max="9492" width="3.28515625" style="8" customWidth="1"/>
    <col min="9493" max="9493" width="3.7109375" style="8" customWidth="1"/>
    <col min="9494" max="9494" width="3.28515625" style="8" customWidth="1"/>
    <col min="9495" max="9495" width="3.7109375" style="8" customWidth="1"/>
    <col min="9496" max="9496" width="3.28515625" style="8" customWidth="1"/>
    <col min="9497" max="9497" width="3.7109375" style="8" customWidth="1"/>
    <col min="9498" max="9498" width="3.28515625" style="8" customWidth="1"/>
    <col min="9499" max="9499" width="3.7109375" style="8" customWidth="1"/>
    <col min="9500" max="9500" width="3.28515625" style="8" customWidth="1"/>
    <col min="9501" max="9501" width="6.28515625" style="8" customWidth="1"/>
    <col min="9502" max="9502" width="3.28515625" style="8" customWidth="1"/>
    <col min="9503" max="9726" width="7.7109375" style="8"/>
    <col min="9727" max="9728" width="13.28515625" style="8" customWidth="1"/>
    <col min="9729" max="9729" width="4.28515625" style="8" customWidth="1"/>
    <col min="9730" max="9730" width="3.28515625" style="8" customWidth="1"/>
    <col min="9731" max="9731" width="4.28515625" style="8" customWidth="1"/>
    <col min="9732" max="9732" width="3.28515625" style="8" customWidth="1"/>
    <col min="9733" max="9733" width="3.7109375" style="8" customWidth="1"/>
    <col min="9734" max="9734" width="3.28515625" style="8" customWidth="1"/>
    <col min="9735" max="9735" width="3.7109375" style="8" customWidth="1"/>
    <col min="9736" max="9736" width="3.28515625" style="8" customWidth="1"/>
    <col min="9737" max="9737" width="3.7109375" style="8" customWidth="1"/>
    <col min="9738" max="9738" width="3.28515625" style="8" customWidth="1"/>
    <col min="9739" max="9739" width="3.7109375" style="8" customWidth="1"/>
    <col min="9740" max="9740" width="3.28515625" style="8" customWidth="1"/>
    <col min="9741" max="9741" width="3.7109375" style="8" customWidth="1"/>
    <col min="9742" max="9742" width="3.28515625" style="8" customWidth="1"/>
    <col min="9743" max="9743" width="3.7109375" style="8" customWidth="1"/>
    <col min="9744" max="9744" width="3.28515625" style="8" customWidth="1"/>
    <col min="9745" max="9745" width="3.7109375" style="8" customWidth="1"/>
    <col min="9746" max="9746" width="3.28515625" style="8" customWidth="1"/>
    <col min="9747" max="9747" width="3.7109375" style="8" customWidth="1"/>
    <col min="9748" max="9748" width="3.28515625" style="8" customWidth="1"/>
    <col min="9749" max="9749" width="3.7109375" style="8" customWidth="1"/>
    <col min="9750" max="9750" width="3.28515625" style="8" customWidth="1"/>
    <col min="9751" max="9751" width="3.7109375" style="8" customWidth="1"/>
    <col min="9752" max="9752" width="3.28515625" style="8" customWidth="1"/>
    <col min="9753" max="9753" width="3.7109375" style="8" customWidth="1"/>
    <col min="9754" max="9754" width="3.28515625" style="8" customWidth="1"/>
    <col min="9755" max="9755" width="3.7109375" style="8" customWidth="1"/>
    <col min="9756" max="9756" width="3.28515625" style="8" customWidth="1"/>
    <col min="9757" max="9757" width="6.28515625" style="8" customWidth="1"/>
    <col min="9758" max="9758" width="3.28515625" style="8" customWidth="1"/>
    <col min="9759" max="9982" width="7.7109375" style="8"/>
    <col min="9983" max="9984" width="13.28515625" style="8" customWidth="1"/>
    <col min="9985" max="9985" width="4.28515625" style="8" customWidth="1"/>
    <col min="9986" max="9986" width="3.28515625" style="8" customWidth="1"/>
    <col min="9987" max="9987" width="4.28515625" style="8" customWidth="1"/>
    <col min="9988" max="9988" width="3.28515625" style="8" customWidth="1"/>
    <col min="9989" max="9989" width="3.7109375" style="8" customWidth="1"/>
    <col min="9990" max="9990" width="3.28515625" style="8" customWidth="1"/>
    <col min="9991" max="9991" width="3.7109375" style="8" customWidth="1"/>
    <col min="9992" max="9992" width="3.28515625" style="8" customWidth="1"/>
    <col min="9993" max="9993" width="3.7109375" style="8" customWidth="1"/>
    <col min="9994" max="9994" width="3.28515625" style="8" customWidth="1"/>
    <col min="9995" max="9995" width="3.7109375" style="8" customWidth="1"/>
    <col min="9996" max="9996" width="3.28515625" style="8" customWidth="1"/>
    <col min="9997" max="9997" width="3.7109375" style="8" customWidth="1"/>
    <col min="9998" max="9998" width="3.28515625" style="8" customWidth="1"/>
    <col min="9999" max="9999" width="3.7109375" style="8" customWidth="1"/>
    <col min="10000" max="10000" width="3.28515625" style="8" customWidth="1"/>
    <col min="10001" max="10001" width="3.7109375" style="8" customWidth="1"/>
    <col min="10002" max="10002" width="3.28515625" style="8" customWidth="1"/>
    <col min="10003" max="10003" width="3.7109375" style="8" customWidth="1"/>
    <col min="10004" max="10004" width="3.28515625" style="8" customWidth="1"/>
    <col min="10005" max="10005" width="3.7109375" style="8" customWidth="1"/>
    <col min="10006" max="10006" width="3.28515625" style="8" customWidth="1"/>
    <col min="10007" max="10007" width="3.7109375" style="8" customWidth="1"/>
    <col min="10008" max="10008" width="3.28515625" style="8" customWidth="1"/>
    <col min="10009" max="10009" width="3.7109375" style="8" customWidth="1"/>
    <col min="10010" max="10010" width="3.28515625" style="8" customWidth="1"/>
    <col min="10011" max="10011" width="3.7109375" style="8" customWidth="1"/>
    <col min="10012" max="10012" width="3.28515625" style="8" customWidth="1"/>
    <col min="10013" max="10013" width="6.28515625" style="8" customWidth="1"/>
    <col min="10014" max="10014" width="3.28515625" style="8" customWidth="1"/>
    <col min="10015" max="10238" width="7.7109375" style="8"/>
    <col min="10239" max="10240" width="13.28515625" style="8" customWidth="1"/>
    <col min="10241" max="10241" width="4.28515625" style="8" customWidth="1"/>
    <col min="10242" max="10242" width="3.28515625" style="8" customWidth="1"/>
    <col min="10243" max="10243" width="4.28515625" style="8" customWidth="1"/>
    <col min="10244" max="10244" width="3.28515625" style="8" customWidth="1"/>
    <col min="10245" max="10245" width="3.7109375" style="8" customWidth="1"/>
    <col min="10246" max="10246" width="3.28515625" style="8" customWidth="1"/>
    <col min="10247" max="10247" width="3.7109375" style="8" customWidth="1"/>
    <col min="10248" max="10248" width="3.28515625" style="8" customWidth="1"/>
    <col min="10249" max="10249" width="3.7109375" style="8" customWidth="1"/>
    <col min="10250" max="10250" width="3.28515625" style="8" customWidth="1"/>
    <col min="10251" max="10251" width="3.7109375" style="8" customWidth="1"/>
    <col min="10252" max="10252" width="3.28515625" style="8" customWidth="1"/>
    <col min="10253" max="10253" width="3.7109375" style="8" customWidth="1"/>
    <col min="10254" max="10254" width="3.28515625" style="8" customWidth="1"/>
    <col min="10255" max="10255" width="3.7109375" style="8" customWidth="1"/>
    <col min="10256" max="10256" width="3.28515625" style="8" customWidth="1"/>
    <col min="10257" max="10257" width="3.7109375" style="8" customWidth="1"/>
    <col min="10258" max="10258" width="3.28515625" style="8" customWidth="1"/>
    <col min="10259" max="10259" width="3.7109375" style="8" customWidth="1"/>
    <col min="10260" max="10260" width="3.28515625" style="8" customWidth="1"/>
    <col min="10261" max="10261" width="3.7109375" style="8" customWidth="1"/>
    <col min="10262" max="10262" width="3.28515625" style="8" customWidth="1"/>
    <col min="10263" max="10263" width="3.7109375" style="8" customWidth="1"/>
    <col min="10264" max="10264" width="3.28515625" style="8" customWidth="1"/>
    <col min="10265" max="10265" width="3.7109375" style="8" customWidth="1"/>
    <col min="10266" max="10266" width="3.28515625" style="8" customWidth="1"/>
    <col min="10267" max="10267" width="3.7109375" style="8" customWidth="1"/>
    <col min="10268" max="10268" width="3.28515625" style="8" customWidth="1"/>
    <col min="10269" max="10269" width="6.28515625" style="8" customWidth="1"/>
    <col min="10270" max="10270" width="3.28515625" style="8" customWidth="1"/>
    <col min="10271" max="10494" width="7.7109375" style="8"/>
    <col min="10495" max="10496" width="13.28515625" style="8" customWidth="1"/>
    <col min="10497" max="10497" width="4.28515625" style="8" customWidth="1"/>
    <col min="10498" max="10498" width="3.28515625" style="8" customWidth="1"/>
    <col min="10499" max="10499" width="4.28515625" style="8" customWidth="1"/>
    <col min="10500" max="10500" width="3.28515625" style="8" customWidth="1"/>
    <col min="10501" max="10501" width="3.7109375" style="8" customWidth="1"/>
    <col min="10502" max="10502" width="3.28515625" style="8" customWidth="1"/>
    <col min="10503" max="10503" width="3.7109375" style="8" customWidth="1"/>
    <col min="10504" max="10504" width="3.28515625" style="8" customWidth="1"/>
    <col min="10505" max="10505" width="3.7109375" style="8" customWidth="1"/>
    <col min="10506" max="10506" width="3.28515625" style="8" customWidth="1"/>
    <col min="10507" max="10507" width="3.7109375" style="8" customWidth="1"/>
    <col min="10508" max="10508" width="3.28515625" style="8" customWidth="1"/>
    <col min="10509" max="10509" width="3.7109375" style="8" customWidth="1"/>
    <col min="10510" max="10510" width="3.28515625" style="8" customWidth="1"/>
    <col min="10511" max="10511" width="3.7109375" style="8" customWidth="1"/>
    <col min="10512" max="10512" width="3.28515625" style="8" customWidth="1"/>
    <col min="10513" max="10513" width="3.7109375" style="8" customWidth="1"/>
    <col min="10514" max="10514" width="3.28515625" style="8" customWidth="1"/>
    <col min="10515" max="10515" width="3.7109375" style="8" customWidth="1"/>
    <col min="10516" max="10516" width="3.28515625" style="8" customWidth="1"/>
    <col min="10517" max="10517" width="3.7109375" style="8" customWidth="1"/>
    <col min="10518" max="10518" width="3.28515625" style="8" customWidth="1"/>
    <col min="10519" max="10519" width="3.7109375" style="8" customWidth="1"/>
    <col min="10520" max="10520" width="3.28515625" style="8" customWidth="1"/>
    <col min="10521" max="10521" width="3.7109375" style="8" customWidth="1"/>
    <col min="10522" max="10522" width="3.28515625" style="8" customWidth="1"/>
    <col min="10523" max="10523" width="3.7109375" style="8" customWidth="1"/>
    <col min="10524" max="10524" width="3.28515625" style="8" customWidth="1"/>
    <col min="10525" max="10525" width="6.28515625" style="8" customWidth="1"/>
    <col min="10526" max="10526" width="3.28515625" style="8" customWidth="1"/>
    <col min="10527" max="10750" width="7.7109375" style="8"/>
    <col min="10751" max="10752" width="13.28515625" style="8" customWidth="1"/>
    <col min="10753" max="10753" width="4.28515625" style="8" customWidth="1"/>
    <col min="10754" max="10754" width="3.28515625" style="8" customWidth="1"/>
    <col min="10755" max="10755" width="4.28515625" style="8" customWidth="1"/>
    <col min="10756" max="10756" width="3.28515625" style="8" customWidth="1"/>
    <col min="10757" max="10757" width="3.7109375" style="8" customWidth="1"/>
    <col min="10758" max="10758" width="3.28515625" style="8" customWidth="1"/>
    <col min="10759" max="10759" width="3.7109375" style="8" customWidth="1"/>
    <col min="10760" max="10760" width="3.28515625" style="8" customWidth="1"/>
    <col min="10761" max="10761" width="3.7109375" style="8" customWidth="1"/>
    <col min="10762" max="10762" width="3.28515625" style="8" customWidth="1"/>
    <col min="10763" max="10763" width="3.7109375" style="8" customWidth="1"/>
    <col min="10764" max="10764" width="3.28515625" style="8" customWidth="1"/>
    <col min="10765" max="10765" width="3.7109375" style="8" customWidth="1"/>
    <col min="10766" max="10766" width="3.28515625" style="8" customWidth="1"/>
    <col min="10767" max="10767" width="3.7109375" style="8" customWidth="1"/>
    <col min="10768" max="10768" width="3.28515625" style="8" customWidth="1"/>
    <col min="10769" max="10769" width="3.7109375" style="8" customWidth="1"/>
    <col min="10770" max="10770" width="3.28515625" style="8" customWidth="1"/>
    <col min="10771" max="10771" width="3.7109375" style="8" customWidth="1"/>
    <col min="10772" max="10772" width="3.28515625" style="8" customWidth="1"/>
    <col min="10773" max="10773" width="3.7109375" style="8" customWidth="1"/>
    <col min="10774" max="10774" width="3.28515625" style="8" customWidth="1"/>
    <col min="10775" max="10775" width="3.7109375" style="8" customWidth="1"/>
    <col min="10776" max="10776" width="3.28515625" style="8" customWidth="1"/>
    <col min="10777" max="10777" width="3.7109375" style="8" customWidth="1"/>
    <col min="10778" max="10778" width="3.28515625" style="8" customWidth="1"/>
    <col min="10779" max="10779" width="3.7109375" style="8" customWidth="1"/>
    <col min="10780" max="10780" width="3.28515625" style="8" customWidth="1"/>
    <col min="10781" max="10781" width="6.28515625" style="8" customWidth="1"/>
    <col min="10782" max="10782" width="3.28515625" style="8" customWidth="1"/>
    <col min="10783" max="11006" width="7.7109375" style="8"/>
    <col min="11007" max="11008" width="13.28515625" style="8" customWidth="1"/>
    <col min="11009" max="11009" width="4.28515625" style="8" customWidth="1"/>
    <col min="11010" max="11010" width="3.28515625" style="8" customWidth="1"/>
    <col min="11011" max="11011" width="4.28515625" style="8" customWidth="1"/>
    <col min="11012" max="11012" width="3.28515625" style="8" customWidth="1"/>
    <col min="11013" max="11013" width="3.7109375" style="8" customWidth="1"/>
    <col min="11014" max="11014" width="3.28515625" style="8" customWidth="1"/>
    <col min="11015" max="11015" width="3.7109375" style="8" customWidth="1"/>
    <col min="11016" max="11016" width="3.28515625" style="8" customWidth="1"/>
    <col min="11017" max="11017" width="3.7109375" style="8" customWidth="1"/>
    <col min="11018" max="11018" width="3.28515625" style="8" customWidth="1"/>
    <col min="11019" max="11019" width="3.7109375" style="8" customWidth="1"/>
    <col min="11020" max="11020" width="3.28515625" style="8" customWidth="1"/>
    <col min="11021" max="11021" width="3.7109375" style="8" customWidth="1"/>
    <col min="11022" max="11022" width="3.28515625" style="8" customWidth="1"/>
    <col min="11023" max="11023" width="3.7109375" style="8" customWidth="1"/>
    <col min="11024" max="11024" width="3.28515625" style="8" customWidth="1"/>
    <col min="11025" max="11025" width="3.7109375" style="8" customWidth="1"/>
    <col min="11026" max="11026" width="3.28515625" style="8" customWidth="1"/>
    <col min="11027" max="11027" width="3.7109375" style="8" customWidth="1"/>
    <col min="11028" max="11028" width="3.28515625" style="8" customWidth="1"/>
    <col min="11029" max="11029" width="3.7109375" style="8" customWidth="1"/>
    <col min="11030" max="11030" width="3.28515625" style="8" customWidth="1"/>
    <col min="11031" max="11031" width="3.7109375" style="8" customWidth="1"/>
    <col min="11032" max="11032" width="3.28515625" style="8" customWidth="1"/>
    <col min="11033" max="11033" width="3.7109375" style="8" customWidth="1"/>
    <col min="11034" max="11034" width="3.28515625" style="8" customWidth="1"/>
    <col min="11035" max="11035" width="3.7109375" style="8" customWidth="1"/>
    <col min="11036" max="11036" width="3.28515625" style="8" customWidth="1"/>
    <col min="11037" max="11037" width="6.28515625" style="8" customWidth="1"/>
    <col min="11038" max="11038" width="3.28515625" style="8" customWidth="1"/>
    <col min="11039" max="11262" width="7.7109375" style="8"/>
    <col min="11263" max="11264" width="13.28515625" style="8" customWidth="1"/>
    <col min="11265" max="11265" width="4.28515625" style="8" customWidth="1"/>
    <col min="11266" max="11266" width="3.28515625" style="8" customWidth="1"/>
    <col min="11267" max="11267" width="4.28515625" style="8" customWidth="1"/>
    <col min="11268" max="11268" width="3.28515625" style="8" customWidth="1"/>
    <col min="11269" max="11269" width="3.7109375" style="8" customWidth="1"/>
    <col min="11270" max="11270" width="3.28515625" style="8" customWidth="1"/>
    <col min="11271" max="11271" width="3.7109375" style="8" customWidth="1"/>
    <col min="11272" max="11272" width="3.28515625" style="8" customWidth="1"/>
    <col min="11273" max="11273" width="3.7109375" style="8" customWidth="1"/>
    <col min="11274" max="11274" width="3.28515625" style="8" customWidth="1"/>
    <col min="11275" max="11275" width="3.7109375" style="8" customWidth="1"/>
    <col min="11276" max="11276" width="3.28515625" style="8" customWidth="1"/>
    <col min="11277" max="11277" width="3.7109375" style="8" customWidth="1"/>
    <col min="11278" max="11278" width="3.28515625" style="8" customWidth="1"/>
    <col min="11279" max="11279" width="3.7109375" style="8" customWidth="1"/>
    <col min="11280" max="11280" width="3.28515625" style="8" customWidth="1"/>
    <col min="11281" max="11281" width="3.7109375" style="8" customWidth="1"/>
    <col min="11282" max="11282" width="3.28515625" style="8" customWidth="1"/>
    <col min="11283" max="11283" width="3.7109375" style="8" customWidth="1"/>
    <col min="11284" max="11284" width="3.28515625" style="8" customWidth="1"/>
    <col min="11285" max="11285" width="3.7109375" style="8" customWidth="1"/>
    <col min="11286" max="11286" width="3.28515625" style="8" customWidth="1"/>
    <col min="11287" max="11287" width="3.7109375" style="8" customWidth="1"/>
    <col min="11288" max="11288" width="3.28515625" style="8" customWidth="1"/>
    <col min="11289" max="11289" width="3.7109375" style="8" customWidth="1"/>
    <col min="11290" max="11290" width="3.28515625" style="8" customWidth="1"/>
    <col min="11291" max="11291" width="3.7109375" style="8" customWidth="1"/>
    <col min="11292" max="11292" width="3.28515625" style="8" customWidth="1"/>
    <col min="11293" max="11293" width="6.28515625" style="8" customWidth="1"/>
    <col min="11294" max="11294" width="3.28515625" style="8" customWidth="1"/>
    <col min="11295" max="11518" width="7.7109375" style="8"/>
    <col min="11519" max="11520" width="13.28515625" style="8" customWidth="1"/>
    <col min="11521" max="11521" width="4.28515625" style="8" customWidth="1"/>
    <col min="11522" max="11522" width="3.28515625" style="8" customWidth="1"/>
    <col min="11523" max="11523" width="4.28515625" style="8" customWidth="1"/>
    <col min="11524" max="11524" width="3.28515625" style="8" customWidth="1"/>
    <col min="11525" max="11525" width="3.7109375" style="8" customWidth="1"/>
    <col min="11526" max="11526" width="3.28515625" style="8" customWidth="1"/>
    <col min="11527" max="11527" width="3.7109375" style="8" customWidth="1"/>
    <col min="11528" max="11528" width="3.28515625" style="8" customWidth="1"/>
    <col min="11529" max="11529" width="3.7109375" style="8" customWidth="1"/>
    <col min="11530" max="11530" width="3.28515625" style="8" customWidth="1"/>
    <col min="11531" max="11531" width="3.7109375" style="8" customWidth="1"/>
    <col min="11532" max="11532" width="3.28515625" style="8" customWidth="1"/>
    <col min="11533" max="11533" width="3.7109375" style="8" customWidth="1"/>
    <col min="11534" max="11534" width="3.28515625" style="8" customWidth="1"/>
    <col min="11535" max="11535" width="3.7109375" style="8" customWidth="1"/>
    <col min="11536" max="11536" width="3.28515625" style="8" customWidth="1"/>
    <col min="11537" max="11537" width="3.7109375" style="8" customWidth="1"/>
    <col min="11538" max="11538" width="3.28515625" style="8" customWidth="1"/>
    <col min="11539" max="11539" width="3.7109375" style="8" customWidth="1"/>
    <col min="11540" max="11540" width="3.28515625" style="8" customWidth="1"/>
    <col min="11541" max="11541" width="3.7109375" style="8" customWidth="1"/>
    <col min="11542" max="11542" width="3.28515625" style="8" customWidth="1"/>
    <col min="11543" max="11543" width="3.7109375" style="8" customWidth="1"/>
    <col min="11544" max="11544" width="3.28515625" style="8" customWidth="1"/>
    <col min="11545" max="11545" width="3.7109375" style="8" customWidth="1"/>
    <col min="11546" max="11546" width="3.28515625" style="8" customWidth="1"/>
    <col min="11547" max="11547" width="3.7109375" style="8" customWidth="1"/>
    <col min="11548" max="11548" width="3.28515625" style="8" customWidth="1"/>
    <col min="11549" max="11549" width="6.28515625" style="8" customWidth="1"/>
    <col min="11550" max="11550" width="3.28515625" style="8" customWidth="1"/>
    <col min="11551" max="11774" width="7.7109375" style="8"/>
    <col min="11775" max="11776" width="13.28515625" style="8" customWidth="1"/>
    <col min="11777" max="11777" width="4.28515625" style="8" customWidth="1"/>
    <col min="11778" max="11778" width="3.28515625" style="8" customWidth="1"/>
    <col min="11779" max="11779" width="4.28515625" style="8" customWidth="1"/>
    <col min="11780" max="11780" width="3.28515625" style="8" customWidth="1"/>
    <col min="11781" max="11781" width="3.7109375" style="8" customWidth="1"/>
    <col min="11782" max="11782" width="3.28515625" style="8" customWidth="1"/>
    <col min="11783" max="11783" width="3.7109375" style="8" customWidth="1"/>
    <col min="11784" max="11784" width="3.28515625" style="8" customWidth="1"/>
    <col min="11785" max="11785" width="3.7109375" style="8" customWidth="1"/>
    <col min="11786" max="11786" width="3.28515625" style="8" customWidth="1"/>
    <col min="11787" max="11787" width="3.7109375" style="8" customWidth="1"/>
    <col min="11788" max="11788" width="3.28515625" style="8" customWidth="1"/>
    <col min="11789" max="11789" width="3.7109375" style="8" customWidth="1"/>
    <col min="11790" max="11790" width="3.28515625" style="8" customWidth="1"/>
    <col min="11791" max="11791" width="3.7109375" style="8" customWidth="1"/>
    <col min="11792" max="11792" width="3.28515625" style="8" customWidth="1"/>
    <col min="11793" max="11793" width="3.7109375" style="8" customWidth="1"/>
    <col min="11794" max="11794" width="3.28515625" style="8" customWidth="1"/>
    <col min="11795" max="11795" width="3.7109375" style="8" customWidth="1"/>
    <col min="11796" max="11796" width="3.28515625" style="8" customWidth="1"/>
    <col min="11797" max="11797" width="3.7109375" style="8" customWidth="1"/>
    <col min="11798" max="11798" width="3.28515625" style="8" customWidth="1"/>
    <col min="11799" max="11799" width="3.7109375" style="8" customWidth="1"/>
    <col min="11800" max="11800" width="3.28515625" style="8" customWidth="1"/>
    <col min="11801" max="11801" width="3.7109375" style="8" customWidth="1"/>
    <col min="11802" max="11802" width="3.28515625" style="8" customWidth="1"/>
    <col min="11803" max="11803" width="3.7109375" style="8" customWidth="1"/>
    <col min="11804" max="11804" width="3.28515625" style="8" customWidth="1"/>
    <col min="11805" max="11805" width="6.28515625" style="8" customWidth="1"/>
    <col min="11806" max="11806" width="3.28515625" style="8" customWidth="1"/>
    <col min="11807" max="12030" width="7.7109375" style="8"/>
    <col min="12031" max="12032" width="13.28515625" style="8" customWidth="1"/>
    <col min="12033" max="12033" width="4.28515625" style="8" customWidth="1"/>
    <col min="12034" max="12034" width="3.28515625" style="8" customWidth="1"/>
    <col min="12035" max="12035" width="4.28515625" style="8" customWidth="1"/>
    <col min="12036" max="12036" width="3.28515625" style="8" customWidth="1"/>
    <col min="12037" max="12037" width="3.7109375" style="8" customWidth="1"/>
    <col min="12038" max="12038" width="3.28515625" style="8" customWidth="1"/>
    <col min="12039" max="12039" width="3.7109375" style="8" customWidth="1"/>
    <col min="12040" max="12040" width="3.28515625" style="8" customWidth="1"/>
    <col min="12041" max="12041" width="3.7109375" style="8" customWidth="1"/>
    <col min="12042" max="12042" width="3.28515625" style="8" customWidth="1"/>
    <col min="12043" max="12043" width="3.7109375" style="8" customWidth="1"/>
    <col min="12044" max="12044" width="3.28515625" style="8" customWidth="1"/>
    <col min="12045" max="12045" width="3.7109375" style="8" customWidth="1"/>
    <col min="12046" max="12046" width="3.28515625" style="8" customWidth="1"/>
    <col min="12047" max="12047" width="3.7109375" style="8" customWidth="1"/>
    <col min="12048" max="12048" width="3.28515625" style="8" customWidth="1"/>
    <col min="12049" max="12049" width="3.7109375" style="8" customWidth="1"/>
    <col min="12050" max="12050" width="3.28515625" style="8" customWidth="1"/>
    <col min="12051" max="12051" width="3.7109375" style="8" customWidth="1"/>
    <col min="12052" max="12052" width="3.28515625" style="8" customWidth="1"/>
    <col min="12053" max="12053" width="3.7109375" style="8" customWidth="1"/>
    <col min="12054" max="12054" width="3.28515625" style="8" customWidth="1"/>
    <col min="12055" max="12055" width="3.7109375" style="8" customWidth="1"/>
    <col min="12056" max="12056" width="3.28515625" style="8" customWidth="1"/>
    <col min="12057" max="12057" width="3.7109375" style="8" customWidth="1"/>
    <col min="12058" max="12058" width="3.28515625" style="8" customWidth="1"/>
    <col min="12059" max="12059" width="3.7109375" style="8" customWidth="1"/>
    <col min="12060" max="12060" width="3.28515625" style="8" customWidth="1"/>
    <col min="12061" max="12061" width="6.28515625" style="8" customWidth="1"/>
    <col min="12062" max="12062" width="3.28515625" style="8" customWidth="1"/>
    <col min="12063" max="12286" width="7.7109375" style="8"/>
    <col min="12287" max="12288" width="13.28515625" style="8" customWidth="1"/>
    <col min="12289" max="12289" width="4.28515625" style="8" customWidth="1"/>
    <col min="12290" max="12290" width="3.28515625" style="8" customWidth="1"/>
    <col min="12291" max="12291" width="4.28515625" style="8" customWidth="1"/>
    <col min="12292" max="12292" width="3.28515625" style="8" customWidth="1"/>
    <col min="12293" max="12293" width="3.7109375" style="8" customWidth="1"/>
    <col min="12294" max="12294" width="3.28515625" style="8" customWidth="1"/>
    <col min="12295" max="12295" width="3.7109375" style="8" customWidth="1"/>
    <col min="12296" max="12296" width="3.28515625" style="8" customWidth="1"/>
    <col min="12297" max="12297" width="3.7109375" style="8" customWidth="1"/>
    <col min="12298" max="12298" width="3.28515625" style="8" customWidth="1"/>
    <col min="12299" max="12299" width="3.7109375" style="8" customWidth="1"/>
    <col min="12300" max="12300" width="3.28515625" style="8" customWidth="1"/>
    <col min="12301" max="12301" width="3.7109375" style="8" customWidth="1"/>
    <col min="12302" max="12302" width="3.28515625" style="8" customWidth="1"/>
    <col min="12303" max="12303" width="3.7109375" style="8" customWidth="1"/>
    <col min="12304" max="12304" width="3.28515625" style="8" customWidth="1"/>
    <col min="12305" max="12305" width="3.7109375" style="8" customWidth="1"/>
    <col min="12306" max="12306" width="3.28515625" style="8" customWidth="1"/>
    <col min="12307" max="12307" width="3.7109375" style="8" customWidth="1"/>
    <col min="12308" max="12308" width="3.28515625" style="8" customWidth="1"/>
    <col min="12309" max="12309" width="3.7109375" style="8" customWidth="1"/>
    <col min="12310" max="12310" width="3.28515625" style="8" customWidth="1"/>
    <col min="12311" max="12311" width="3.7109375" style="8" customWidth="1"/>
    <col min="12312" max="12312" width="3.28515625" style="8" customWidth="1"/>
    <col min="12313" max="12313" width="3.7109375" style="8" customWidth="1"/>
    <col min="12314" max="12314" width="3.28515625" style="8" customWidth="1"/>
    <col min="12315" max="12315" width="3.7109375" style="8" customWidth="1"/>
    <col min="12316" max="12316" width="3.28515625" style="8" customWidth="1"/>
    <col min="12317" max="12317" width="6.28515625" style="8" customWidth="1"/>
    <col min="12318" max="12318" width="3.28515625" style="8" customWidth="1"/>
    <col min="12319" max="12542" width="7.7109375" style="8"/>
    <col min="12543" max="12544" width="13.28515625" style="8" customWidth="1"/>
    <col min="12545" max="12545" width="4.28515625" style="8" customWidth="1"/>
    <col min="12546" max="12546" width="3.28515625" style="8" customWidth="1"/>
    <col min="12547" max="12547" width="4.28515625" style="8" customWidth="1"/>
    <col min="12548" max="12548" width="3.28515625" style="8" customWidth="1"/>
    <col min="12549" max="12549" width="3.7109375" style="8" customWidth="1"/>
    <col min="12550" max="12550" width="3.28515625" style="8" customWidth="1"/>
    <col min="12551" max="12551" width="3.7109375" style="8" customWidth="1"/>
    <col min="12552" max="12552" width="3.28515625" style="8" customWidth="1"/>
    <col min="12553" max="12553" width="3.7109375" style="8" customWidth="1"/>
    <col min="12554" max="12554" width="3.28515625" style="8" customWidth="1"/>
    <col min="12555" max="12555" width="3.7109375" style="8" customWidth="1"/>
    <col min="12556" max="12556" width="3.28515625" style="8" customWidth="1"/>
    <col min="12557" max="12557" width="3.7109375" style="8" customWidth="1"/>
    <col min="12558" max="12558" width="3.28515625" style="8" customWidth="1"/>
    <col min="12559" max="12559" width="3.7109375" style="8" customWidth="1"/>
    <col min="12560" max="12560" width="3.28515625" style="8" customWidth="1"/>
    <col min="12561" max="12561" width="3.7109375" style="8" customWidth="1"/>
    <col min="12562" max="12562" width="3.28515625" style="8" customWidth="1"/>
    <col min="12563" max="12563" width="3.7109375" style="8" customWidth="1"/>
    <col min="12564" max="12564" width="3.28515625" style="8" customWidth="1"/>
    <col min="12565" max="12565" width="3.7109375" style="8" customWidth="1"/>
    <col min="12566" max="12566" width="3.28515625" style="8" customWidth="1"/>
    <col min="12567" max="12567" width="3.7109375" style="8" customWidth="1"/>
    <col min="12568" max="12568" width="3.28515625" style="8" customWidth="1"/>
    <col min="12569" max="12569" width="3.7109375" style="8" customWidth="1"/>
    <col min="12570" max="12570" width="3.28515625" style="8" customWidth="1"/>
    <col min="12571" max="12571" width="3.7109375" style="8" customWidth="1"/>
    <col min="12572" max="12572" width="3.28515625" style="8" customWidth="1"/>
    <col min="12573" max="12573" width="6.28515625" style="8" customWidth="1"/>
    <col min="12574" max="12574" width="3.28515625" style="8" customWidth="1"/>
    <col min="12575" max="12798" width="7.7109375" style="8"/>
    <col min="12799" max="12800" width="13.28515625" style="8" customWidth="1"/>
    <col min="12801" max="12801" width="4.28515625" style="8" customWidth="1"/>
    <col min="12802" max="12802" width="3.28515625" style="8" customWidth="1"/>
    <col min="12803" max="12803" width="4.28515625" style="8" customWidth="1"/>
    <col min="12804" max="12804" width="3.28515625" style="8" customWidth="1"/>
    <col min="12805" max="12805" width="3.7109375" style="8" customWidth="1"/>
    <col min="12806" max="12806" width="3.28515625" style="8" customWidth="1"/>
    <col min="12807" max="12807" width="3.7109375" style="8" customWidth="1"/>
    <col min="12808" max="12808" width="3.28515625" style="8" customWidth="1"/>
    <col min="12809" max="12809" width="3.7109375" style="8" customWidth="1"/>
    <col min="12810" max="12810" width="3.28515625" style="8" customWidth="1"/>
    <col min="12811" max="12811" width="3.7109375" style="8" customWidth="1"/>
    <col min="12812" max="12812" width="3.28515625" style="8" customWidth="1"/>
    <col min="12813" max="12813" width="3.7109375" style="8" customWidth="1"/>
    <col min="12814" max="12814" width="3.28515625" style="8" customWidth="1"/>
    <col min="12815" max="12815" width="3.7109375" style="8" customWidth="1"/>
    <col min="12816" max="12816" width="3.28515625" style="8" customWidth="1"/>
    <col min="12817" max="12817" width="3.7109375" style="8" customWidth="1"/>
    <col min="12818" max="12818" width="3.28515625" style="8" customWidth="1"/>
    <col min="12819" max="12819" width="3.7109375" style="8" customWidth="1"/>
    <col min="12820" max="12820" width="3.28515625" style="8" customWidth="1"/>
    <col min="12821" max="12821" width="3.7109375" style="8" customWidth="1"/>
    <col min="12822" max="12822" width="3.28515625" style="8" customWidth="1"/>
    <col min="12823" max="12823" width="3.7109375" style="8" customWidth="1"/>
    <col min="12824" max="12824" width="3.28515625" style="8" customWidth="1"/>
    <col min="12825" max="12825" width="3.7109375" style="8" customWidth="1"/>
    <col min="12826" max="12826" width="3.28515625" style="8" customWidth="1"/>
    <col min="12827" max="12827" width="3.7109375" style="8" customWidth="1"/>
    <col min="12828" max="12828" width="3.28515625" style="8" customWidth="1"/>
    <col min="12829" max="12829" width="6.28515625" style="8" customWidth="1"/>
    <col min="12830" max="12830" width="3.28515625" style="8" customWidth="1"/>
    <col min="12831" max="13054" width="7.7109375" style="8"/>
    <col min="13055" max="13056" width="13.28515625" style="8" customWidth="1"/>
    <col min="13057" max="13057" width="4.28515625" style="8" customWidth="1"/>
    <col min="13058" max="13058" width="3.28515625" style="8" customWidth="1"/>
    <col min="13059" max="13059" width="4.28515625" style="8" customWidth="1"/>
    <col min="13060" max="13060" width="3.28515625" style="8" customWidth="1"/>
    <col min="13061" max="13061" width="3.7109375" style="8" customWidth="1"/>
    <col min="13062" max="13062" width="3.28515625" style="8" customWidth="1"/>
    <col min="13063" max="13063" width="3.7109375" style="8" customWidth="1"/>
    <col min="13064" max="13064" width="3.28515625" style="8" customWidth="1"/>
    <col min="13065" max="13065" width="3.7109375" style="8" customWidth="1"/>
    <col min="13066" max="13066" width="3.28515625" style="8" customWidth="1"/>
    <col min="13067" max="13067" width="3.7109375" style="8" customWidth="1"/>
    <col min="13068" max="13068" width="3.28515625" style="8" customWidth="1"/>
    <col min="13069" max="13069" width="3.7109375" style="8" customWidth="1"/>
    <col min="13070" max="13070" width="3.28515625" style="8" customWidth="1"/>
    <col min="13071" max="13071" width="3.7109375" style="8" customWidth="1"/>
    <col min="13072" max="13072" width="3.28515625" style="8" customWidth="1"/>
    <col min="13073" max="13073" width="3.7109375" style="8" customWidth="1"/>
    <col min="13074" max="13074" width="3.28515625" style="8" customWidth="1"/>
    <col min="13075" max="13075" width="3.7109375" style="8" customWidth="1"/>
    <col min="13076" max="13076" width="3.28515625" style="8" customWidth="1"/>
    <col min="13077" max="13077" width="3.7109375" style="8" customWidth="1"/>
    <col min="13078" max="13078" width="3.28515625" style="8" customWidth="1"/>
    <col min="13079" max="13079" width="3.7109375" style="8" customWidth="1"/>
    <col min="13080" max="13080" width="3.28515625" style="8" customWidth="1"/>
    <col min="13081" max="13081" width="3.7109375" style="8" customWidth="1"/>
    <col min="13082" max="13082" width="3.28515625" style="8" customWidth="1"/>
    <col min="13083" max="13083" width="3.7109375" style="8" customWidth="1"/>
    <col min="13084" max="13084" width="3.28515625" style="8" customWidth="1"/>
    <col min="13085" max="13085" width="6.28515625" style="8" customWidth="1"/>
    <col min="13086" max="13086" width="3.28515625" style="8" customWidth="1"/>
    <col min="13087" max="13310" width="7.7109375" style="8"/>
    <col min="13311" max="13312" width="13.28515625" style="8" customWidth="1"/>
    <col min="13313" max="13313" width="4.28515625" style="8" customWidth="1"/>
    <col min="13314" max="13314" width="3.28515625" style="8" customWidth="1"/>
    <col min="13315" max="13315" width="4.28515625" style="8" customWidth="1"/>
    <col min="13316" max="13316" width="3.28515625" style="8" customWidth="1"/>
    <col min="13317" max="13317" width="3.7109375" style="8" customWidth="1"/>
    <col min="13318" max="13318" width="3.28515625" style="8" customWidth="1"/>
    <col min="13319" max="13319" width="3.7109375" style="8" customWidth="1"/>
    <col min="13320" max="13320" width="3.28515625" style="8" customWidth="1"/>
    <col min="13321" max="13321" width="3.7109375" style="8" customWidth="1"/>
    <col min="13322" max="13322" width="3.28515625" style="8" customWidth="1"/>
    <col min="13323" max="13323" width="3.7109375" style="8" customWidth="1"/>
    <col min="13324" max="13324" width="3.28515625" style="8" customWidth="1"/>
    <col min="13325" max="13325" width="3.7109375" style="8" customWidth="1"/>
    <col min="13326" max="13326" width="3.28515625" style="8" customWidth="1"/>
    <col min="13327" max="13327" width="3.7109375" style="8" customWidth="1"/>
    <col min="13328" max="13328" width="3.28515625" style="8" customWidth="1"/>
    <col min="13329" max="13329" width="3.7109375" style="8" customWidth="1"/>
    <col min="13330" max="13330" width="3.28515625" style="8" customWidth="1"/>
    <col min="13331" max="13331" width="3.7109375" style="8" customWidth="1"/>
    <col min="13332" max="13332" width="3.28515625" style="8" customWidth="1"/>
    <col min="13333" max="13333" width="3.7109375" style="8" customWidth="1"/>
    <col min="13334" max="13334" width="3.28515625" style="8" customWidth="1"/>
    <col min="13335" max="13335" width="3.7109375" style="8" customWidth="1"/>
    <col min="13336" max="13336" width="3.28515625" style="8" customWidth="1"/>
    <col min="13337" max="13337" width="3.7109375" style="8" customWidth="1"/>
    <col min="13338" max="13338" width="3.28515625" style="8" customWidth="1"/>
    <col min="13339" max="13339" width="3.7109375" style="8" customWidth="1"/>
    <col min="13340" max="13340" width="3.28515625" style="8" customWidth="1"/>
    <col min="13341" max="13341" width="6.28515625" style="8" customWidth="1"/>
    <col min="13342" max="13342" width="3.28515625" style="8" customWidth="1"/>
    <col min="13343" max="13566" width="7.7109375" style="8"/>
    <col min="13567" max="13568" width="13.28515625" style="8" customWidth="1"/>
    <col min="13569" max="13569" width="4.28515625" style="8" customWidth="1"/>
    <col min="13570" max="13570" width="3.28515625" style="8" customWidth="1"/>
    <col min="13571" max="13571" width="4.28515625" style="8" customWidth="1"/>
    <col min="13572" max="13572" width="3.28515625" style="8" customWidth="1"/>
    <col min="13573" max="13573" width="3.7109375" style="8" customWidth="1"/>
    <col min="13574" max="13574" width="3.28515625" style="8" customWidth="1"/>
    <col min="13575" max="13575" width="3.7109375" style="8" customWidth="1"/>
    <col min="13576" max="13576" width="3.28515625" style="8" customWidth="1"/>
    <col min="13577" max="13577" width="3.7109375" style="8" customWidth="1"/>
    <col min="13578" max="13578" width="3.28515625" style="8" customWidth="1"/>
    <col min="13579" max="13579" width="3.7109375" style="8" customWidth="1"/>
    <col min="13580" max="13580" width="3.28515625" style="8" customWidth="1"/>
    <col min="13581" max="13581" width="3.7109375" style="8" customWidth="1"/>
    <col min="13582" max="13582" width="3.28515625" style="8" customWidth="1"/>
    <col min="13583" max="13583" width="3.7109375" style="8" customWidth="1"/>
    <col min="13584" max="13584" width="3.28515625" style="8" customWidth="1"/>
    <col min="13585" max="13585" width="3.7109375" style="8" customWidth="1"/>
    <col min="13586" max="13586" width="3.28515625" style="8" customWidth="1"/>
    <col min="13587" max="13587" width="3.7109375" style="8" customWidth="1"/>
    <col min="13588" max="13588" width="3.28515625" style="8" customWidth="1"/>
    <col min="13589" max="13589" width="3.7109375" style="8" customWidth="1"/>
    <col min="13590" max="13590" width="3.28515625" style="8" customWidth="1"/>
    <col min="13591" max="13591" width="3.7109375" style="8" customWidth="1"/>
    <col min="13592" max="13592" width="3.28515625" style="8" customWidth="1"/>
    <col min="13593" max="13593" width="3.7109375" style="8" customWidth="1"/>
    <col min="13594" max="13594" width="3.28515625" style="8" customWidth="1"/>
    <col min="13595" max="13595" width="3.7109375" style="8" customWidth="1"/>
    <col min="13596" max="13596" width="3.28515625" style="8" customWidth="1"/>
    <col min="13597" max="13597" width="6.28515625" style="8" customWidth="1"/>
    <col min="13598" max="13598" width="3.28515625" style="8" customWidth="1"/>
    <col min="13599" max="13822" width="7.7109375" style="8"/>
    <col min="13823" max="13824" width="13.28515625" style="8" customWidth="1"/>
    <col min="13825" max="13825" width="4.28515625" style="8" customWidth="1"/>
    <col min="13826" max="13826" width="3.28515625" style="8" customWidth="1"/>
    <col min="13827" max="13827" width="4.28515625" style="8" customWidth="1"/>
    <col min="13828" max="13828" width="3.28515625" style="8" customWidth="1"/>
    <col min="13829" max="13829" width="3.7109375" style="8" customWidth="1"/>
    <col min="13830" max="13830" width="3.28515625" style="8" customWidth="1"/>
    <col min="13831" max="13831" width="3.7109375" style="8" customWidth="1"/>
    <col min="13832" max="13832" width="3.28515625" style="8" customWidth="1"/>
    <col min="13833" max="13833" width="3.7109375" style="8" customWidth="1"/>
    <col min="13834" max="13834" width="3.28515625" style="8" customWidth="1"/>
    <col min="13835" max="13835" width="3.7109375" style="8" customWidth="1"/>
    <col min="13836" max="13836" width="3.28515625" style="8" customWidth="1"/>
    <col min="13837" max="13837" width="3.7109375" style="8" customWidth="1"/>
    <col min="13838" max="13838" width="3.28515625" style="8" customWidth="1"/>
    <col min="13839" max="13839" width="3.7109375" style="8" customWidth="1"/>
    <col min="13840" max="13840" width="3.28515625" style="8" customWidth="1"/>
    <col min="13841" max="13841" width="3.7109375" style="8" customWidth="1"/>
    <col min="13842" max="13842" width="3.28515625" style="8" customWidth="1"/>
    <col min="13843" max="13843" width="3.7109375" style="8" customWidth="1"/>
    <col min="13844" max="13844" width="3.28515625" style="8" customWidth="1"/>
    <col min="13845" max="13845" width="3.7109375" style="8" customWidth="1"/>
    <col min="13846" max="13846" width="3.28515625" style="8" customWidth="1"/>
    <col min="13847" max="13847" width="3.7109375" style="8" customWidth="1"/>
    <col min="13848" max="13848" width="3.28515625" style="8" customWidth="1"/>
    <col min="13849" max="13849" width="3.7109375" style="8" customWidth="1"/>
    <col min="13850" max="13850" width="3.28515625" style="8" customWidth="1"/>
    <col min="13851" max="13851" width="3.7109375" style="8" customWidth="1"/>
    <col min="13852" max="13852" width="3.28515625" style="8" customWidth="1"/>
    <col min="13853" max="13853" width="6.28515625" style="8" customWidth="1"/>
    <col min="13854" max="13854" width="3.28515625" style="8" customWidth="1"/>
    <col min="13855" max="14078" width="7.7109375" style="8"/>
    <col min="14079" max="14080" width="13.28515625" style="8" customWidth="1"/>
    <col min="14081" max="14081" width="4.28515625" style="8" customWidth="1"/>
    <col min="14082" max="14082" width="3.28515625" style="8" customWidth="1"/>
    <col min="14083" max="14083" width="4.28515625" style="8" customWidth="1"/>
    <col min="14084" max="14084" width="3.28515625" style="8" customWidth="1"/>
    <col min="14085" max="14085" width="3.7109375" style="8" customWidth="1"/>
    <col min="14086" max="14086" width="3.28515625" style="8" customWidth="1"/>
    <col min="14087" max="14087" width="3.7109375" style="8" customWidth="1"/>
    <col min="14088" max="14088" width="3.28515625" style="8" customWidth="1"/>
    <col min="14089" max="14089" width="3.7109375" style="8" customWidth="1"/>
    <col min="14090" max="14090" width="3.28515625" style="8" customWidth="1"/>
    <col min="14091" max="14091" width="3.7109375" style="8" customWidth="1"/>
    <col min="14092" max="14092" width="3.28515625" style="8" customWidth="1"/>
    <col min="14093" max="14093" width="3.7109375" style="8" customWidth="1"/>
    <col min="14094" max="14094" width="3.28515625" style="8" customWidth="1"/>
    <col min="14095" max="14095" width="3.7109375" style="8" customWidth="1"/>
    <col min="14096" max="14096" width="3.28515625" style="8" customWidth="1"/>
    <col min="14097" max="14097" width="3.7109375" style="8" customWidth="1"/>
    <col min="14098" max="14098" width="3.28515625" style="8" customWidth="1"/>
    <col min="14099" max="14099" width="3.7109375" style="8" customWidth="1"/>
    <col min="14100" max="14100" width="3.28515625" style="8" customWidth="1"/>
    <col min="14101" max="14101" width="3.7109375" style="8" customWidth="1"/>
    <col min="14102" max="14102" width="3.28515625" style="8" customWidth="1"/>
    <col min="14103" max="14103" width="3.7109375" style="8" customWidth="1"/>
    <col min="14104" max="14104" width="3.28515625" style="8" customWidth="1"/>
    <col min="14105" max="14105" width="3.7109375" style="8" customWidth="1"/>
    <col min="14106" max="14106" width="3.28515625" style="8" customWidth="1"/>
    <col min="14107" max="14107" width="3.7109375" style="8" customWidth="1"/>
    <col min="14108" max="14108" width="3.28515625" style="8" customWidth="1"/>
    <col min="14109" max="14109" width="6.28515625" style="8" customWidth="1"/>
    <col min="14110" max="14110" width="3.28515625" style="8" customWidth="1"/>
    <col min="14111" max="14334" width="7.7109375" style="8"/>
    <col min="14335" max="14336" width="13.28515625" style="8" customWidth="1"/>
    <col min="14337" max="14337" width="4.28515625" style="8" customWidth="1"/>
    <col min="14338" max="14338" width="3.28515625" style="8" customWidth="1"/>
    <col min="14339" max="14339" width="4.28515625" style="8" customWidth="1"/>
    <col min="14340" max="14340" width="3.28515625" style="8" customWidth="1"/>
    <col min="14341" max="14341" width="3.7109375" style="8" customWidth="1"/>
    <col min="14342" max="14342" width="3.28515625" style="8" customWidth="1"/>
    <col min="14343" max="14343" width="3.7109375" style="8" customWidth="1"/>
    <col min="14344" max="14344" width="3.28515625" style="8" customWidth="1"/>
    <col min="14345" max="14345" width="3.7109375" style="8" customWidth="1"/>
    <col min="14346" max="14346" width="3.28515625" style="8" customWidth="1"/>
    <col min="14347" max="14347" width="3.7109375" style="8" customWidth="1"/>
    <col min="14348" max="14348" width="3.28515625" style="8" customWidth="1"/>
    <col min="14349" max="14349" width="3.7109375" style="8" customWidth="1"/>
    <col min="14350" max="14350" width="3.28515625" style="8" customWidth="1"/>
    <col min="14351" max="14351" width="3.7109375" style="8" customWidth="1"/>
    <col min="14352" max="14352" width="3.28515625" style="8" customWidth="1"/>
    <col min="14353" max="14353" width="3.7109375" style="8" customWidth="1"/>
    <col min="14354" max="14354" width="3.28515625" style="8" customWidth="1"/>
    <col min="14355" max="14355" width="3.7109375" style="8" customWidth="1"/>
    <col min="14356" max="14356" width="3.28515625" style="8" customWidth="1"/>
    <col min="14357" max="14357" width="3.7109375" style="8" customWidth="1"/>
    <col min="14358" max="14358" width="3.28515625" style="8" customWidth="1"/>
    <col min="14359" max="14359" width="3.7109375" style="8" customWidth="1"/>
    <col min="14360" max="14360" width="3.28515625" style="8" customWidth="1"/>
    <col min="14361" max="14361" width="3.7109375" style="8" customWidth="1"/>
    <col min="14362" max="14362" width="3.28515625" style="8" customWidth="1"/>
    <col min="14363" max="14363" width="3.7109375" style="8" customWidth="1"/>
    <col min="14364" max="14364" width="3.28515625" style="8" customWidth="1"/>
    <col min="14365" max="14365" width="6.28515625" style="8" customWidth="1"/>
    <col min="14366" max="14366" width="3.28515625" style="8" customWidth="1"/>
    <col min="14367" max="14590" width="7.7109375" style="8"/>
    <col min="14591" max="14592" width="13.28515625" style="8" customWidth="1"/>
    <col min="14593" max="14593" width="4.28515625" style="8" customWidth="1"/>
    <col min="14594" max="14594" width="3.28515625" style="8" customWidth="1"/>
    <col min="14595" max="14595" width="4.28515625" style="8" customWidth="1"/>
    <col min="14596" max="14596" width="3.28515625" style="8" customWidth="1"/>
    <col min="14597" max="14597" width="3.7109375" style="8" customWidth="1"/>
    <col min="14598" max="14598" width="3.28515625" style="8" customWidth="1"/>
    <col min="14599" max="14599" width="3.7109375" style="8" customWidth="1"/>
    <col min="14600" max="14600" width="3.28515625" style="8" customWidth="1"/>
    <col min="14601" max="14601" width="3.7109375" style="8" customWidth="1"/>
    <col min="14602" max="14602" width="3.28515625" style="8" customWidth="1"/>
    <col min="14603" max="14603" width="3.7109375" style="8" customWidth="1"/>
    <col min="14604" max="14604" width="3.28515625" style="8" customWidth="1"/>
    <col min="14605" max="14605" width="3.7109375" style="8" customWidth="1"/>
    <col min="14606" max="14606" width="3.28515625" style="8" customWidth="1"/>
    <col min="14607" max="14607" width="3.7109375" style="8" customWidth="1"/>
    <col min="14608" max="14608" width="3.28515625" style="8" customWidth="1"/>
    <col min="14609" max="14609" width="3.7109375" style="8" customWidth="1"/>
    <col min="14610" max="14610" width="3.28515625" style="8" customWidth="1"/>
    <col min="14611" max="14611" width="3.7109375" style="8" customWidth="1"/>
    <col min="14612" max="14612" width="3.28515625" style="8" customWidth="1"/>
    <col min="14613" max="14613" width="3.7109375" style="8" customWidth="1"/>
    <col min="14614" max="14614" width="3.28515625" style="8" customWidth="1"/>
    <col min="14615" max="14615" width="3.7109375" style="8" customWidth="1"/>
    <col min="14616" max="14616" width="3.28515625" style="8" customWidth="1"/>
    <col min="14617" max="14617" width="3.7109375" style="8" customWidth="1"/>
    <col min="14618" max="14618" width="3.28515625" style="8" customWidth="1"/>
    <col min="14619" max="14619" width="3.7109375" style="8" customWidth="1"/>
    <col min="14620" max="14620" width="3.28515625" style="8" customWidth="1"/>
    <col min="14621" max="14621" width="6.28515625" style="8" customWidth="1"/>
    <col min="14622" max="14622" width="3.28515625" style="8" customWidth="1"/>
    <col min="14623" max="14846" width="7.7109375" style="8"/>
    <col min="14847" max="14848" width="13.28515625" style="8" customWidth="1"/>
    <col min="14849" max="14849" width="4.28515625" style="8" customWidth="1"/>
    <col min="14850" max="14850" width="3.28515625" style="8" customWidth="1"/>
    <col min="14851" max="14851" width="4.28515625" style="8" customWidth="1"/>
    <col min="14852" max="14852" width="3.28515625" style="8" customWidth="1"/>
    <col min="14853" max="14853" width="3.7109375" style="8" customWidth="1"/>
    <col min="14854" max="14854" width="3.28515625" style="8" customWidth="1"/>
    <col min="14855" max="14855" width="3.7109375" style="8" customWidth="1"/>
    <col min="14856" max="14856" width="3.28515625" style="8" customWidth="1"/>
    <col min="14857" max="14857" width="3.7109375" style="8" customWidth="1"/>
    <col min="14858" max="14858" width="3.28515625" style="8" customWidth="1"/>
    <col min="14859" max="14859" width="3.7109375" style="8" customWidth="1"/>
    <col min="14860" max="14860" width="3.28515625" style="8" customWidth="1"/>
    <col min="14861" max="14861" width="3.7109375" style="8" customWidth="1"/>
    <col min="14862" max="14862" width="3.28515625" style="8" customWidth="1"/>
    <col min="14863" max="14863" width="3.7109375" style="8" customWidth="1"/>
    <col min="14864" max="14864" width="3.28515625" style="8" customWidth="1"/>
    <col min="14865" max="14865" width="3.7109375" style="8" customWidth="1"/>
    <col min="14866" max="14866" width="3.28515625" style="8" customWidth="1"/>
    <col min="14867" max="14867" width="3.7109375" style="8" customWidth="1"/>
    <col min="14868" max="14868" width="3.28515625" style="8" customWidth="1"/>
    <col min="14869" max="14869" width="3.7109375" style="8" customWidth="1"/>
    <col min="14870" max="14870" width="3.28515625" style="8" customWidth="1"/>
    <col min="14871" max="14871" width="3.7109375" style="8" customWidth="1"/>
    <col min="14872" max="14872" width="3.28515625" style="8" customWidth="1"/>
    <col min="14873" max="14873" width="3.7109375" style="8" customWidth="1"/>
    <col min="14874" max="14874" width="3.28515625" style="8" customWidth="1"/>
    <col min="14875" max="14875" width="3.7109375" style="8" customWidth="1"/>
    <col min="14876" max="14876" width="3.28515625" style="8" customWidth="1"/>
    <col min="14877" max="14877" width="6.28515625" style="8" customWidth="1"/>
    <col min="14878" max="14878" width="3.28515625" style="8" customWidth="1"/>
    <col min="14879" max="15102" width="7.7109375" style="8"/>
    <col min="15103" max="15104" width="13.28515625" style="8" customWidth="1"/>
    <col min="15105" max="15105" width="4.28515625" style="8" customWidth="1"/>
    <col min="15106" max="15106" width="3.28515625" style="8" customWidth="1"/>
    <col min="15107" max="15107" width="4.28515625" style="8" customWidth="1"/>
    <col min="15108" max="15108" width="3.28515625" style="8" customWidth="1"/>
    <col min="15109" max="15109" width="3.7109375" style="8" customWidth="1"/>
    <col min="15110" max="15110" width="3.28515625" style="8" customWidth="1"/>
    <col min="15111" max="15111" width="3.7109375" style="8" customWidth="1"/>
    <col min="15112" max="15112" width="3.28515625" style="8" customWidth="1"/>
    <col min="15113" max="15113" width="3.7109375" style="8" customWidth="1"/>
    <col min="15114" max="15114" width="3.28515625" style="8" customWidth="1"/>
    <col min="15115" max="15115" width="3.7109375" style="8" customWidth="1"/>
    <col min="15116" max="15116" width="3.28515625" style="8" customWidth="1"/>
    <col min="15117" max="15117" width="3.7109375" style="8" customWidth="1"/>
    <col min="15118" max="15118" width="3.28515625" style="8" customWidth="1"/>
    <col min="15119" max="15119" width="3.7109375" style="8" customWidth="1"/>
    <col min="15120" max="15120" width="3.28515625" style="8" customWidth="1"/>
    <col min="15121" max="15121" width="3.7109375" style="8" customWidth="1"/>
    <col min="15122" max="15122" width="3.28515625" style="8" customWidth="1"/>
    <col min="15123" max="15123" width="3.7109375" style="8" customWidth="1"/>
    <col min="15124" max="15124" width="3.28515625" style="8" customWidth="1"/>
    <col min="15125" max="15125" width="3.7109375" style="8" customWidth="1"/>
    <col min="15126" max="15126" width="3.28515625" style="8" customWidth="1"/>
    <col min="15127" max="15127" width="3.7109375" style="8" customWidth="1"/>
    <col min="15128" max="15128" width="3.28515625" style="8" customWidth="1"/>
    <col min="15129" max="15129" width="3.7109375" style="8" customWidth="1"/>
    <col min="15130" max="15130" width="3.28515625" style="8" customWidth="1"/>
    <col min="15131" max="15131" width="3.7109375" style="8" customWidth="1"/>
    <col min="15132" max="15132" width="3.28515625" style="8" customWidth="1"/>
    <col min="15133" max="15133" width="6.28515625" style="8" customWidth="1"/>
    <col min="15134" max="15134" width="3.28515625" style="8" customWidth="1"/>
    <col min="15135" max="15358" width="7.7109375" style="8"/>
    <col min="15359" max="15360" width="13.28515625" style="8" customWidth="1"/>
    <col min="15361" max="15361" width="4.28515625" style="8" customWidth="1"/>
    <col min="15362" max="15362" width="3.28515625" style="8" customWidth="1"/>
    <col min="15363" max="15363" width="4.28515625" style="8" customWidth="1"/>
    <col min="15364" max="15364" width="3.28515625" style="8" customWidth="1"/>
    <col min="15365" max="15365" width="3.7109375" style="8" customWidth="1"/>
    <col min="15366" max="15366" width="3.28515625" style="8" customWidth="1"/>
    <col min="15367" max="15367" width="3.7109375" style="8" customWidth="1"/>
    <col min="15368" max="15368" width="3.28515625" style="8" customWidth="1"/>
    <col min="15369" max="15369" width="3.7109375" style="8" customWidth="1"/>
    <col min="15370" max="15370" width="3.28515625" style="8" customWidth="1"/>
    <col min="15371" max="15371" width="3.7109375" style="8" customWidth="1"/>
    <col min="15372" max="15372" width="3.28515625" style="8" customWidth="1"/>
    <col min="15373" max="15373" width="3.7109375" style="8" customWidth="1"/>
    <col min="15374" max="15374" width="3.28515625" style="8" customWidth="1"/>
    <col min="15375" max="15375" width="3.7109375" style="8" customWidth="1"/>
    <col min="15376" max="15376" width="3.28515625" style="8" customWidth="1"/>
    <col min="15377" max="15377" width="3.7109375" style="8" customWidth="1"/>
    <col min="15378" max="15378" width="3.28515625" style="8" customWidth="1"/>
    <col min="15379" max="15379" width="3.7109375" style="8" customWidth="1"/>
    <col min="15380" max="15380" width="3.28515625" style="8" customWidth="1"/>
    <col min="15381" max="15381" width="3.7109375" style="8" customWidth="1"/>
    <col min="15382" max="15382" width="3.28515625" style="8" customWidth="1"/>
    <col min="15383" max="15383" width="3.7109375" style="8" customWidth="1"/>
    <col min="15384" max="15384" width="3.28515625" style="8" customWidth="1"/>
    <col min="15385" max="15385" width="3.7109375" style="8" customWidth="1"/>
    <col min="15386" max="15386" width="3.28515625" style="8" customWidth="1"/>
    <col min="15387" max="15387" width="3.7109375" style="8" customWidth="1"/>
    <col min="15388" max="15388" width="3.28515625" style="8" customWidth="1"/>
    <col min="15389" max="15389" width="6.28515625" style="8" customWidth="1"/>
    <col min="15390" max="15390" width="3.28515625" style="8" customWidth="1"/>
    <col min="15391" max="15614" width="7.7109375" style="8"/>
    <col min="15615" max="15616" width="13.28515625" style="8" customWidth="1"/>
    <col min="15617" max="15617" width="4.28515625" style="8" customWidth="1"/>
    <col min="15618" max="15618" width="3.28515625" style="8" customWidth="1"/>
    <col min="15619" max="15619" width="4.28515625" style="8" customWidth="1"/>
    <col min="15620" max="15620" width="3.28515625" style="8" customWidth="1"/>
    <col min="15621" max="15621" width="3.7109375" style="8" customWidth="1"/>
    <col min="15622" max="15622" width="3.28515625" style="8" customWidth="1"/>
    <col min="15623" max="15623" width="3.7109375" style="8" customWidth="1"/>
    <col min="15624" max="15624" width="3.28515625" style="8" customWidth="1"/>
    <col min="15625" max="15625" width="3.7109375" style="8" customWidth="1"/>
    <col min="15626" max="15626" width="3.28515625" style="8" customWidth="1"/>
    <col min="15627" max="15627" width="3.7109375" style="8" customWidth="1"/>
    <col min="15628" max="15628" width="3.28515625" style="8" customWidth="1"/>
    <col min="15629" max="15629" width="3.7109375" style="8" customWidth="1"/>
    <col min="15630" max="15630" width="3.28515625" style="8" customWidth="1"/>
    <col min="15631" max="15631" width="3.7109375" style="8" customWidth="1"/>
    <col min="15632" max="15632" width="3.28515625" style="8" customWidth="1"/>
    <col min="15633" max="15633" width="3.7109375" style="8" customWidth="1"/>
    <col min="15634" max="15634" width="3.28515625" style="8" customWidth="1"/>
    <col min="15635" max="15635" width="3.7109375" style="8" customWidth="1"/>
    <col min="15636" max="15636" width="3.28515625" style="8" customWidth="1"/>
    <col min="15637" max="15637" width="3.7109375" style="8" customWidth="1"/>
    <col min="15638" max="15638" width="3.28515625" style="8" customWidth="1"/>
    <col min="15639" max="15639" width="3.7109375" style="8" customWidth="1"/>
    <col min="15640" max="15640" width="3.28515625" style="8" customWidth="1"/>
    <col min="15641" max="15641" width="3.7109375" style="8" customWidth="1"/>
    <col min="15642" max="15642" width="3.28515625" style="8" customWidth="1"/>
    <col min="15643" max="15643" width="3.7109375" style="8" customWidth="1"/>
    <col min="15644" max="15644" width="3.28515625" style="8" customWidth="1"/>
    <col min="15645" max="15645" width="6.28515625" style="8" customWidth="1"/>
    <col min="15646" max="15646" width="3.28515625" style="8" customWidth="1"/>
    <col min="15647" max="15870" width="7.7109375" style="8"/>
    <col min="15871" max="15872" width="13.28515625" style="8" customWidth="1"/>
    <col min="15873" max="15873" width="4.28515625" style="8" customWidth="1"/>
    <col min="15874" max="15874" width="3.28515625" style="8" customWidth="1"/>
    <col min="15875" max="15875" width="4.28515625" style="8" customWidth="1"/>
    <col min="15876" max="15876" width="3.28515625" style="8" customWidth="1"/>
    <col min="15877" max="15877" width="3.7109375" style="8" customWidth="1"/>
    <col min="15878" max="15878" width="3.28515625" style="8" customWidth="1"/>
    <col min="15879" max="15879" width="3.7109375" style="8" customWidth="1"/>
    <col min="15880" max="15880" width="3.28515625" style="8" customWidth="1"/>
    <col min="15881" max="15881" width="3.7109375" style="8" customWidth="1"/>
    <col min="15882" max="15882" width="3.28515625" style="8" customWidth="1"/>
    <col min="15883" max="15883" width="3.7109375" style="8" customWidth="1"/>
    <col min="15884" max="15884" width="3.28515625" style="8" customWidth="1"/>
    <col min="15885" max="15885" width="3.7109375" style="8" customWidth="1"/>
    <col min="15886" max="15886" width="3.28515625" style="8" customWidth="1"/>
    <col min="15887" max="15887" width="3.7109375" style="8" customWidth="1"/>
    <col min="15888" max="15888" width="3.28515625" style="8" customWidth="1"/>
    <col min="15889" max="15889" width="3.7109375" style="8" customWidth="1"/>
    <col min="15890" max="15890" width="3.28515625" style="8" customWidth="1"/>
    <col min="15891" max="15891" width="3.7109375" style="8" customWidth="1"/>
    <col min="15892" max="15892" width="3.28515625" style="8" customWidth="1"/>
    <col min="15893" max="15893" width="3.7109375" style="8" customWidth="1"/>
    <col min="15894" max="15894" width="3.28515625" style="8" customWidth="1"/>
    <col min="15895" max="15895" width="3.7109375" style="8" customWidth="1"/>
    <col min="15896" max="15896" width="3.28515625" style="8" customWidth="1"/>
    <col min="15897" max="15897" width="3.7109375" style="8" customWidth="1"/>
    <col min="15898" max="15898" width="3.28515625" style="8" customWidth="1"/>
    <col min="15899" max="15899" width="3.7109375" style="8" customWidth="1"/>
    <col min="15900" max="15900" width="3.28515625" style="8" customWidth="1"/>
    <col min="15901" max="15901" width="6.28515625" style="8" customWidth="1"/>
    <col min="15902" max="15902" width="3.28515625" style="8" customWidth="1"/>
    <col min="15903" max="16126" width="7.7109375" style="8"/>
    <col min="16127" max="16128" width="13.28515625" style="8" customWidth="1"/>
    <col min="16129" max="16129" width="4.28515625" style="8" customWidth="1"/>
    <col min="16130" max="16130" width="3.28515625" style="8" customWidth="1"/>
    <col min="16131" max="16131" width="4.28515625" style="8" customWidth="1"/>
    <col min="16132" max="16132" width="3.28515625" style="8" customWidth="1"/>
    <col min="16133" max="16133" width="3.7109375" style="8" customWidth="1"/>
    <col min="16134" max="16134" width="3.28515625" style="8" customWidth="1"/>
    <col min="16135" max="16135" width="3.7109375" style="8" customWidth="1"/>
    <col min="16136" max="16136" width="3.28515625" style="8" customWidth="1"/>
    <col min="16137" max="16137" width="3.7109375" style="8" customWidth="1"/>
    <col min="16138" max="16138" width="3.28515625" style="8" customWidth="1"/>
    <col min="16139" max="16139" width="3.7109375" style="8" customWidth="1"/>
    <col min="16140" max="16140" width="3.28515625" style="8" customWidth="1"/>
    <col min="16141" max="16141" width="3.7109375" style="8" customWidth="1"/>
    <col min="16142" max="16142" width="3.28515625" style="8" customWidth="1"/>
    <col min="16143" max="16143" width="3.7109375" style="8" customWidth="1"/>
    <col min="16144" max="16144" width="3.28515625" style="8" customWidth="1"/>
    <col min="16145" max="16145" width="3.7109375" style="8" customWidth="1"/>
    <col min="16146" max="16146" width="3.28515625" style="8" customWidth="1"/>
    <col min="16147" max="16147" width="3.7109375" style="8" customWidth="1"/>
    <col min="16148" max="16148" width="3.28515625" style="8" customWidth="1"/>
    <col min="16149" max="16149" width="3.7109375" style="8" customWidth="1"/>
    <col min="16150" max="16150" width="3.28515625" style="8" customWidth="1"/>
    <col min="16151" max="16151" width="3.7109375" style="8" customWidth="1"/>
    <col min="16152" max="16152" width="3.28515625" style="8" customWidth="1"/>
    <col min="16153" max="16153" width="3.7109375" style="8" customWidth="1"/>
    <col min="16154" max="16154" width="3.28515625" style="8" customWidth="1"/>
    <col min="16155" max="16155" width="3.7109375" style="8" customWidth="1"/>
    <col min="16156" max="16156" width="3.28515625" style="8" customWidth="1"/>
    <col min="16157" max="16157" width="6.28515625" style="8" customWidth="1"/>
    <col min="16158" max="16158" width="3.28515625" style="8" customWidth="1"/>
    <col min="16159" max="16384" width="7.7109375" style="8"/>
  </cols>
  <sheetData>
    <row r="1" spans="1:37" ht="26.25">
      <c r="A1" s="580" t="s">
        <v>1176</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row>
    <row r="2" spans="1:37" ht="23.25">
      <c r="A2" s="581" t="s">
        <v>1177</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row>
    <row r="3" spans="1:37" ht="23.25">
      <c r="A3" s="569" t="s">
        <v>1573</v>
      </c>
      <c r="B3" s="569"/>
      <c r="C3" s="569"/>
      <c r="D3" s="569"/>
      <c r="E3" s="569"/>
      <c r="F3" s="569"/>
      <c r="G3" s="569"/>
      <c r="H3" s="569"/>
      <c r="I3" s="569"/>
      <c r="J3" s="569"/>
      <c r="K3" s="569"/>
      <c r="L3" s="569"/>
      <c r="M3" s="569"/>
      <c r="N3" s="569"/>
      <c r="O3" s="569"/>
      <c r="P3" s="569"/>
      <c r="Q3" s="569"/>
      <c r="R3" s="595"/>
      <c r="S3" s="614" t="s">
        <v>1574</v>
      </c>
      <c r="T3" s="614"/>
      <c r="U3" s="614"/>
      <c r="V3" s="614"/>
      <c r="W3" s="614"/>
      <c r="X3" s="614"/>
      <c r="Y3" s="614"/>
      <c r="Z3" s="614"/>
      <c r="AA3" s="614"/>
      <c r="AB3" s="614"/>
      <c r="AC3" s="614"/>
      <c r="AD3" s="614"/>
      <c r="AE3" s="614"/>
      <c r="AF3" s="586"/>
      <c r="AJ3" s="245"/>
      <c r="AK3" s="245"/>
    </row>
    <row r="4" spans="1:37" ht="129.75" customHeight="1">
      <c r="A4" s="181" t="s">
        <v>1521</v>
      </c>
      <c r="B4" s="465" t="s">
        <v>372</v>
      </c>
      <c r="C4" s="466" t="s">
        <v>308</v>
      </c>
      <c r="D4" s="465" t="s">
        <v>141</v>
      </c>
      <c r="E4" s="466" t="s">
        <v>306</v>
      </c>
      <c r="F4" s="465" t="s">
        <v>139</v>
      </c>
      <c r="G4" s="466" t="s">
        <v>269</v>
      </c>
      <c r="H4" s="465" t="s">
        <v>371</v>
      </c>
      <c r="I4" s="466" t="s">
        <v>138</v>
      </c>
      <c r="J4" s="465" t="s">
        <v>121</v>
      </c>
      <c r="K4" s="466" t="s">
        <v>122</v>
      </c>
      <c r="L4" s="465" t="s">
        <v>263</v>
      </c>
      <c r="M4" s="466" t="s">
        <v>244</v>
      </c>
      <c r="N4" s="465" t="s">
        <v>123</v>
      </c>
      <c r="O4" s="466" t="s">
        <v>124</v>
      </c>
      <c r="P4" s="465" t="s">
        <v>135</v>
      </c>
      <c r="Q4" s="466" t="s">
        <v>266</v>
      </c>
      <c r="R4" s="465" t="s">
        <v>259</v>
      </c>
      <c r="S4" s="466" t="s">
        <v>258</v>
      </c>
      <c r="T4" s="465" t="s">
        <v>370</v>
      </c>
      <c r="U4" s="466" t="s">
        <v>369</v>
      </c>
      <c r="V4" s="465" t="s">
        <v>368</v>
      </c>
      <c r="W4" s="466" t="s">
        <v>126</v>
      </c>
      <c r="X4" s="465" t="s">
        <v>261</v>
      </c>
      <c r="Y4" s="466" t="s">
        <v>116</v>
      </c>
      <c r="Z4" s="465" t="s">
        <v>133</v>
      </c>
      <c r="AA4" s="466" t="s">
        <v>134</v>
      </c>
      <c r="AB4" s="465" t="s">
        <v>75</v>
      </c>
      <c r="AC4" s="466" t="s">
        <v>76</v>
      </c>
      <c r="AD4" s="465" t="s">
        <v>8</v>
      </c>
      <c r="AE4" s="466" t="s">
        <v>9</v>
      </c>
      <c r="AF4" s="111" t="s">
        <v>633</v>
      </c>
      <c r="AJ4" s="245"/>
      <c r="AK4" s="245"/>
    </row>
    <row r="5" spans="1:37" s="245" customFormat="1" ht="20.100000000000001" customHeight="1">
      <c r="A5" s="462" t="s">
        <v>367</v>
      </c>
      <c r="B5" s="827">
        <v>3</v>
      </c>
      <c r="C5" s="827"/>
      <c r="D5" s="827">
        <v>1</v>
      </c>
      <c r="E5" s="827"/>
      <c r="F5" s="827">
        <v>4</v>
      </c>
      <c r="G5" s="827"/>
      <c r="H5" s="827">
        <v>3</v>
      </c>
      <c r="I5" s="827"/>
      <c r="J5" s="827">
        <v>4</v>
      </c>
      <c r="K5" s="827"/>
      <c r="L5" s="827">
        <v>1</v>
      </c>
      <c r="M5" s="827"/>
      <c r="N5" s="827">
        <v>3</v>
      </c>
      <c r="O5" s="827"/>
      <c r="P5" s="827">
        <v>2</v>
      </c>
      <c r="Q5" s="827"/>
      <c r="R5" s="827">
        <v>4</v>
      </c>
      <c r="S5" s="827"/>
      <c r="T5" s="827">
        <v>0</v>
      </c>
      <c r="U5" s="827"/>
      <c r="V5" s="827">
        <v>0</v>
      </c>
      <c r="W5" s="827"/>
      <c r="X5" s="827">
        <v>2</v>
      </c>
      <c r="Y5" s="827"/>
      <c r="Z5" s="827">
        <v>0</v>
      </c>
      <c r="AA5" s="827"/>
      <c r="AB5" s="827">
        <v>0</v>
      </c>
      <c r="AC5" s="827"/>
      <c r="AD5" s="825">
        <f t="shared" ref="AD5:AD16" si="0">SUM(B5:AC5)</f>
        <v>27</v>
      </c>
      <c r="AE5" s="825"/>
      <c r="AF5" s="461" t="s">
        <v>56</v>
      </c>
    </row>
    <row r="6" spans="1:37" s="245" customFormat="1" ht="20.100000000000001" customHeight="1">
      <c r="A6" s="462" t="s">
        <v>594</v>
      </c>
      <c r="B6" s="824">
        <v>0</v>
      </c>
      <c r="C6" s="824"/>
      <c r="D6" s="824">
        <v>1</v>
      </c>
      <c r="E6" s="824"/>
      <c r="F6" s="824">
        <v>1</v>
      </c>
      <c r="G6" s="824"/>
      <c r="H6" s="824">
        <v>1</v>
      </c>
      <c r="I6" s="824"/>
      <c r="J6" s="824">
        <v>1</v>
      </c>
      <c r="K6" s="824"/>
      <c r="L6" s="824">
        <v>0</v>
      </c>
      <c r="M6" s="824"/>
      <c r="N6" s="824">
        <v>0</v>
      </c>
      <c r="O6" s="824"/>
      <c r="P6" s="824">
        <v>0</v>
      </c>
      <c r="Q6" s="824"/>
      <c r="R6" s="824">
        <v>0</v>
      </c>
      <c r="S6" s="824"/>
      <c r="T6" s="824">
        <v>0</v>
      </c>
      <c r="U6" s="824"/>
      <c r="V6" s="824">
        <v>0</v>
      </c>
      <c r="W6" s="824"/>
      <c r="X6" s="824">
        <v>1</v>
      </c>
      <c r="Y6" s="824"/>
      <c r="Z6" s="824">
        <v>0</v>
      </c>
      <c r="AA6" s="824"/>
      <c r="AB6" s="824">
        <v>0</v>
      </c>
      <c r="AC6" s="824"/>
      <c r="AD6" s="825">
        <f t="shared" si="0"/>
        <v>5</v>
      </c>
      <c r="AE6" s="825"/>
      <c r="AF6" s="461" t="s">
        <v>808</v>
      </c>
    </row>
    <row r="7" spans="1:37" s="245" customFormat="1" ht="20.100000000000001" customHeight="1">
      <c r="A7" s="462" t="s">
        <v>366</v>
      </c>
      <c r="B7" s="827">
        <v>0</v>
      </c>
      <c r="C7" s="827"/>
      <c r="D7" s="827">
        <v>5</v>
      </c>
      <c r="E7" s="827"/>
      <c r="F7" s="827">
        <v>1</v>
      </c>
      <c r="G7" s="827"/>
      <c r="H7" s="827">
        <v>0</v>
      </c>
      <c r="I7" s="827"/>
      <c r="J7" s="827">
        <v>2</v>
      </c>
      <c r="K7" s="827"/>
      <c r="L7" s="827">
        <v>1</v>
      </c>
      <c r="M7" s="827"/>
      <c r="N7" s="827">
        <v>2</v>
      </c>
      <c r="O7" s="827"/>
      <c r="P7" s="827">
        <v>0</v>
      </c>
      <c r="Q7" s="827"/>
      <c r="R7" s="827">
        <v>1</v>
      </c>
      <c r="S7" s="827"/>
      <c r="T7" s="827">
        <v>0</v>
      </c>
      <c r="U7" s="827"/>
      <c r="V7" s="827">
        <v>0</v>
      </c>
      <c r="W7" s="827"/>
      <c r="X7" s="827">
        <v>2</v>
      </c>
      <c r="Y7" s="827"/>
      <c r="Z7" s="827">
        <v>0</v>
      </c>
      <c r="AA7" s="827"/>
      <c r="AB7" s="827">
        <v>11</v>
      </c>
      <c r="AC7" s="827"/>
      <c r="AD7" s="825">
        <f t="shared" si="0"/>
        <v>25</v>
      </c>
      <c r="AE7" s="825"/>
      <c r="AF7" s="461" t="s">
        <v>54</v>
      </c>
    </row>
    <row r="8" spans="1:37" s="245" customFormat="1" ht="20.100000000000001" customHeight="1">
      <c r="A8" s="462" t="s">
        <v>53</v>
      </c>
      <c r="B8" s="824">
        <v>0</v>
      </c>
      <c r="C8" s="824"/>
      <c r="D8" s="824">
        <v>0</v>
      </c>
      <c r="E8" s="824"/>
      <c r="F8" s="824">
        <v>0</v>
      </c>
      <c r="G8" s="824"/>
      <c r="H8" s="824">
        <v>0</v>
      </c>
      <c r="I8" s="824"/>
      <c r="J8" s="824">
        <v>0</v>
      </c>
      <c r="K8" s="824"/>
      <c r="L8" s="824">
        <v>1</v>
      </c>
      <c r="M8" s="824"/>
      <c r="N8" s="824">
        <v>0</v>
      </c>
      <c r="O8" s="824"/>
      <c r="P8" s="824">
        <v>0</v>
      </c>
      <c r="Q8" s="824"/>
      <c r="R8" s="824">
        <v>0</v>
      </c>
      <c r="S8" s="824"/>
      <c r="T8" s="824">
        <v>0</v>
      </c>
      <c r="U8" s="824"/>
      <c r="V8" s="824">
        <v>0</v>
      </c>
      <c r="W8" s="824"/>
      <c r="X8" s="824">
        <v>0</v>
      </c>
      <c r="Y8" s="824"/>
      <c r="Z8" s="824">
        <v>0</v>
      </c>
      <c r="AA8" s="824"/>
      <c r="AB8" s="824">
        <v>1</v>
      </c>
      <c r="AC8" s="824"/>
      <c r="AD8" s="825">
        <f>SUM(B8:AC8)</f>
        <v>2</v>
      </c>
      <c r="AE8" s="825"/>
      <c r="AF8" s="461" t="s">
        <v>52</v>
      </c>
    </row>
    <row r="9" spans="1:37" s="245" customFormat="1" ht="20.100000000000001" customHeight="1">
      <c r="A9" s="462" t="s">
        <v>365</v>
      </c>
      <c r="B9" s="827">
        <v>0</v>
      </c>
      <c r="C9" s="827"/>
      <c r="D9" s="827">
        <v>1</v>
      </c>
      <c r="E9" s="827"/>
      <c r="F9" s="827">
        <v>0</v>
      </c>
      <c r="G9" s="827"/>
      <c r="H9" s="827">
        <v>0</v>
      </c>
      <c r="I9" s="827"/>
      <c r="J9" s="827">
        <v>1</v>
      </c>
      <c r="K9" s="827"/>
      <c r="L9" s="827">
        <v>1</v>
      </c>
      <c r="M9" s="827"/>
      <c r="N9" s="827">
        <v>0</v>
      </c>
      <c r="O9" s="827"/>
      <c r="P9" s="827">
        <v>0</v>
      </c>
      <c r="Q9" s="827"/>
      <c r="R9" s="827">
        <v>1</v>
      </c>
      <c r="S9" s="827"/>
      <c r="T9" s="827">
        <v>0</v>
      </c>
      <c r="U9" s="827"/>
      <c r="V9" s="827">
        <v>0</v>
      </c>
      <c r="W9" s="827"/>
      <c r="X9" s="827">
        <v>0</v>
      </c>
      <c r="Y9" s="827"/>
      <c r="Z9" s="827">
        <v>0</v>
      </c>
      <c r="AA9" s="827"/>
      <c r="AB9" s="827">
        <v>0</v>
      </c>
      <c r="AC9" s="827"/>
      <c r="AD9" s="825">
        <f t="shared" si="0"/>
        <v>4</v>
      </c>
      <c r="AE9" s="825"/>
      <c r="AF9" s="461" t="s">
        <v>50</v>
      </c>
    </row>
    <row r="10" spans="1:37" s="245" customFormat="1" ht="20.100000000000001" customHeight="1">
      <c r="A10" s="462" t="s">
        <v>364</v>
      </c>
      <c r="B10" s="827">
        <v>0</v>
      </c>
      <c r="C10" s="827"/>
      <c r="D10" s="827">
        <v>5</v>
      </c>
      <c r="E10" s="827"/>
      <c r="F10" s="827">
        <v>0</v>
      </c>
      <c r="G10" s="827"/>
      <c r="H10" s="827">
        <v>1</v>
      </c>
      <c r="I10" s="827"/>
      <c r="J10" s="827">
        <v>0</v>
      </c>
      <c r="K10" s="827"/>
      <c r="L10" s="827">
        <v>0</v>
      </c>
      <c r="M10" s="827"/>
      <c r="N10" s="827">
        <v>0</v>
      </c>
      <c r="O10" s="827"/>
      <c r="P10" s="827">
        <v>0</v>
      </c>
      <c r="Q10" s="827"/>
      <c r="R10" s="827">
        <v>1</v>
      </c>
      <c r="S10" s="827"/>
      <c r="T10" s="827">
        <v>0</v>
      </c>
      <c r="U10" s="827"/>
      <c r="V10" s="827">
        <v>0</v>
      </c>
      <c r="W10" s="827"/>
      <c r="X10" s="827">
        <v>0</v>
      </c>
      <c r="Y10" s="827"/>
      <c r="Z10" s="827">
        <v>0</v>
      </c>
      <c r="AA10" s="827"/>
      <c r="AB10" s="827">
        <v>1</v>
      </c>
      <c r="AC10" s="827"/>
      <c r="AD10" s="825">
        <f t="shared" si="0"/>
        <v>8</v>
      </c>
      <c r="AE10" s="825"/>
      <c r="AF10" s="461" t="s">
        <v>46</v>
      </c>
    </row>
    <row r="11" spans="1:37" s="245" customFormat="1" ht="20.100000000000001" customHeight="1">
      <c r="A11" s="462" t="s">
        <v>45</v>
      </c>
      <c r="B11" s="824">
        <v>0</v>
      </c>
      <c r="C11" s="824"/>
      <c r="D11" s="824">
        <v>0</v>
      </c>
      <c r="E11" s="824"/>
      <c r="F11" s="824">
        <v>0</v>
      </c>
      <c r="G11" s="824"/>
      <c r="H11" s="824">
        <v>0</v>
      </c>
      <c r="I11" s="824"/>
      <c r="J11" s="824">
        <v>1</v>
      </c>
      <c r="K11" s="824"/>
      <c r="L11" s="824">
        <v>0</v>
      </c>
      <c r="M11" s="824"/>
      <c r="N11" s="824">
        <v>0</v>
      </c>
      <c r="O11" s="824"/>
      <c r="P11" s="824">
        <v>0</v>
      </c>
      <c r="Q11" s="824"/>
      <c r="R11" s="824">
        <v>0</v>
      </c>
      <c r="S11" s="824"/>
      <c r="T11" s="824">
        <v>0</v>
      </c>
      <c r="U11" s="824"/>
      <c r="V11" s="824">
        <v>0</v>
      </c>
      <c r="W11" s="824"/>
      <c r="X11" s="824">
        <v>0</v>
      </c>
      <c r="Y11" s="824"/>
      <c r="Z11" s="824">
        <v>0</v>
      </c>
      <c r="AA11" s="824"/>
      <c r="AB11" s="824">
        <v>0</v>
      </c>
      <c r="AC11" s="824"/>
      <c r="AD11" s="825">
        <f>SUM(B11:AC11)</f>
        <v>1</v>
      </c>
      <c r="AE11" s="825"/>
      <c r="AF11" s="461" t="s">
        <v>160</v>
      </c>
    </row>
    <row r="12" spans="1:37" s="245" customFormat="1" ht="20.100000000000001" customHeight="1">
      <c r="A12" s="462" t="s">
        <v>43</v>
      </c>
      <c r="B12" s="827">
        <v>0</v>
      </c>
      <c r="C12" s="827"/>
      <c r="D12" s="827">
        <v>0</v>
      </c>
      <c r="E12" s="827"/>
      <c r="F12" s="827">
        <v>0</v>
      </c>
      <c r="G12" s="827"/>
      <c r="H12" s="827">
        <v>0</v>
      </c>
      <c r="I12" s="827"/>
      <c r="J12" s="827">
        <v>0</v>
      </c>
      <c r="K12" s="827"/>
      <c r="L12" s="827">
        <v>0</v>
      </c>
      <c r="M12" s="827"/>
      <c r="N12" s="827">
        <v>0</v>
      </c>
      <c r="O12" s="827"/>
      <c r="P12" s="827">
        <v>0</v>
      </c>
      <c r="Q12" s="827"/>
      <c r="R12" s="827">
        <v>0</v>
      </c>
      <c r="S12" s="827"/>
      <c r="T12" s="827">
        <v>0</v>
      </c>
      <c r="U12" s="827"/>
      <c r="V12" s="827">
        <v>0</v>
      </c>
      <c r="W12" s="827"/>
      <c r="X12" s="827">
        <v>1</v>
      </c>
      <c r="Y12" s="827"/>
      <c r="Z12" s="827">
        <v>0</v>
      </c>
      <c r="AA12" s="827"/>
      <c r="AB12" s="827">
        <v>0</v>
      </c>
      <c r="AC12" s="827"/>
      <c r="AD12" s="825">
        <f t="shared" si="0"/>
        <v>1</v>
      </c>
      <c r="AE12" s="825"/>
      <c r="AF12" s="461" t="s">
        <v>42</v>
      </c>
    </row>
    <row r="13" spans="1:37" s="245" customFormat="1" ht="20.100000000000001" customHeight="1">
      <c r="A13" s="462" t="s">
        <v>41</v>
      </c>
      <c r="B13" s="824">
        <v>0</v>
      </c>
      <c r="C13" s="824"/>
      <c r="D13" s="824">
        <v>0</v>
      </c>
      <c r="E13" s="824"/>
      <c r="F13" s="824">
        <v>0</v>
      </c>
      <c r="G13" s="824"/>
      <c r="H13" s="824">
        <v>0</v>
      </c>
      <c r="I13" s="824"/>
      <c r="J13" s="824">
        <v>1</v>
      </c>
      <c r="K13" s="824"/>
      <c r="L13" s="824">
        <v>1</v>
      </c>
      <c r="M13" s="824"/>
      <c r="N13" s="824">
        <v>0</v>
      </c>
      <c r="O13" s="824"/>
      <c r="P13" s="824">
        <v>0</v>
      </c>
      <c r="Q13" s="824"/>
      <c r="R13" s="824">
        <v>0</v>
      </c>
      <c r="S13" s="824"/>
      <c r="T13" s="824">
        <v>0</v>
      </c>
      <c r="U13" s="824"/>
      <c r="V13" s="824">
        <v>0</v>
      </c>
      <c r="W13" s="824"/>
      <c r="X13" s="824">
        <v>0</v>
      </c>
      <c r="Y13" s="824"/>
      <c r="Z13" s="824">
        <v>0</v>
      </c>
      <c r="AA13" s="824"/>
      <c r="AB13" s="824">
        <v>0</v>
      </c>
      <c r="AC13" s="824"/>
      <c r="AD13" s="825">
        <f>SUM(B13:AC13)</f>
        <v>2</v>
      </c>
      <c r="AE13" s="825"/>
      <c r="AF13" s="461" t="s">
        <v>40</v>
      </c>
    </row>
    <row r="14" spans="1:37" s="245" customFormat="1" ht="20.100000000000001" customHeight="1">
      <c r="A14" s="462" t="s">
        <v>159</v>
      </c>
      <c r="B14" s="827">
        <v>0</v>
      </c>
      <c r="C14" s="827"/>
      <c r="D14" s="827">
        <v>0</v>
      </c>
      <c r="E14" s="827"/>
      <c r="F14" s="827">
        <v>0</v>
      </c>
      <c r="G14" s="827"/>
      <c r="H14" s="827">
        <v>0</v>
      </c>
      <c r="I14" s="827"/>
      <c r="J14" s="827">
        <v>0</v>
      </c>
      <c r="K14" s="827"/>
      <c r="L14" s="827">
        <v>0</v>
      </c>
      <c r="M14" s="827"/>
      <c r="N14" s="827">
        <v>1</v>
      </c>
      <c r="O14" s="827"/>
      <c r="P14" s="827">
        <v>0</v>
      </c>
      <c r="Q14" s="827"/>
      <c r="R14" s="827">
        <v>0</v>
      </c>
      <c r="S14" s="827"/>
      <c r="T14" s="827">
        <v>0</v>
      </c>
      <c r="U14" s="827"/>
      <c r="V14" s="827">
        <v>0</v>
      </c>
      <c r="W14" s="827"/>
      <c r="X14" s="827">
        <v>0</v>
      </c>
      <c r="Y14" s="827"/>
      <c r="Z14" s="827">
        <v>0</v>
      </c>
      <c r="AA14" s="827"/>
      <c r="AB14" s="827">
        <v>0</v>
      </c>
      <c r="AC14" s="827"/>
      <c r="AD14" s="825">
        <f>SUM(B14:AC14)</f>
        <v>1</v>
      </c>
      <c r="AE14" s="825"/>
      <c r="AF14" s="464" t="s">
        <v>353</v>
      </c>
    </row>
    <row r="15" spans="1:37" s="245" customFormat="1" ht="20.100000000000001" customHeight="1">
      <c r="A15" s="462" t="s">
        <v>363</v>
      </c>
      <c r="B15" s="824">
        <v>1</v>
      </c>
      <c r="C15" s="824"/>
      <c r="D15" s="824">
        <v>0</v>
      </c>
      <c r="E15" s="824"/>
      <c r="F15" s="824">
        <v>0</v>
      </c>
      <c r="G15" s="824"/>
      <c r="H15" s="824">
        <v>0</v>
      </c>
      <c r="I15" s="824"/>
      <c r="J15" s="824">
        <v>0</v>
      </c>
      <c r="K15" s="824"/>
      <c r="L15" s="824">
        <v>0</v>
      </c>
      <c r="M15" s="824"/>
      <c r="N15" s="824">
        <v>0</v>
      </c>
      <c r="O15" s="824"/>
      <c r="P15" s="824">
        <v>0</v>
      </c>
      <c r="Q15" s="824"/>
      <c r="R15" s="824">
        <v>0</v>
      </c>
      <c r="S15" s="824"/>
      <c r="T15" s="824">
        <v>0</v>
      </c>
      <c r="U15" s="824"/>
      <c r="V15" s="824">
        <v>0</v>
      </c>
      <c r="W15" s="824"/>
      <c r="X15" s="824">
        <v>0</v>
      </c>
      <c r="Y15" s="824"/>
      <c r="Z15" s="824">
        <v>0</v>
      </c>
      <c r="AA15" s="824"/>
      <c r="AB15" s="824">
        <v>0</v>
      </c>
      <c r="AC15" s="824"/>
      <c r="AD15" s="825">
        <f t="shared" si="0"/>
        <v>1</v>
      </c>
      <c r="AE15" s="825"/>
      <c r="AF15" s="461" t="s">
        <v>36</v>
      </c>
    </row>
    <row r="16" spans="1:37" ht="23.25" customHeight="1">
      <c r="A16" s="106" t="s">
        <v>66</v>
      </c>
      <c r="B16" s="826">
        <f>SUM(B5:B15)</f>
        <v>4</v>
      </c>
      <c r="C16" s="826"/>
      <c r="D16" s="826">
        <f>SUM(D5:D15)</f>
        <v>13</v>
      </c>
      <c r="E16" s="826"/>
      <c r="F16" s="826">
        <f>SUM(F5:F15)</f>
        <v>6</v>
      </c>
      <c r="G16" s="826"/>
      <c r="H16" s="826">
        <f>SUM(H5:H15)</f>
        <v>5</v>
      </c>
      <c r="I16" s="826"/>
      <c r="J16" s="826">
        <f>SUM(J5:J15)</f>
        <v>10</v>
      </c>
      <c r="K16" s="826"/>
      <c r="L16" s="826">
        <f>SUM(L5:L15)</f>
        <v>5</v>
      </c>
      <c r="M16" s="826"/>
      <c r="N16" s="826">
        <f>SUM(N5:N15)</f>
        <v>6</v>
      </c>
      <c r="O16" s="826"/>
      <c r="P16" s="826">
        <f>SUM(P5:P15)</f>
        <v>2</v>
      </c>
      <c r="Q16" s="826"/>
      <c r="R16" s="826">
        <f>SUM(R5:R15)</f>
        <v>7</v>
      </c>
      <c r="S16" s="826"/>
      <c r="T16" s="826">
        <f>SUM(T5:T15)</f>
        <v>0</v>
      </c>
      <c r="U16" s="826"/>
      <c r="V16" s="826">
        <f>SUM(V5:V15)</f>
        <v>0</v>
      </c>
      <c r="W16" s="826"/>
      <c r="X16" s="826">
        <f>SUM(X5:X15)</f>
        <v>6</v>
      </c>
      <c r="Y16" s="826"/>
      <c r="Z16" s="826">
        <f>SUM(Z5:Z15)</f>
        <v>0</v>
      </c>
      <c r="AA16" s="826"/>
      <c r="AB16" s="826">
        <f>SUM(AB5:AB15)</f>
        <v>13</v>
      </c>
      <c r="AC16" s="826"/>
      <c r="AD16" s="826">
        <f t="shared" si="0"/>
        <v>77</v>
      </c>
      <c r="AE16" s="826"/>
      <c r="AF16" s="106" t="s">
        <v>8</v>
      </c>
    </row>
    <row r="17" spans="1:31">
      <c r="A17" s="130" t="s">
        <v>629</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row>
  </sheetData>
  <mergeCells count="184">
    <mergeCell ref="AB13:AC13"/>
    <mergeCell ref="AD13:AE13"/>
    <mergeCell ref="AB14:AC14"/>
    <mergeCell ref="AD14:AE14"/>
    <mergeCell ref="B14:C14"/>
    <mergeCell ref="D14:E14"/>
    <mergeCell ref="F14:G14"/>
    <mergeCell ref="H14:I14"/>
    <mergeCell ref="J14:K14"/>
    <mergeCell ref="L14:M14"/>
    <mergeCell ref="N14:O14"/>
    <mergeCell ref="P14:Q14"/>
    <mergeCell ref="R14:S14"/>
    <mergeCell ref="D13:E13"/>
    <mergeCell ref="F13:G13"/>
    <mergeCell ref="H13:I13"/>
    <mergeCell ref="J13:K13"/>
    <mergeCell ref="L13:M13"/>
    <mergeCell ref="B6:C6"/>
    <mergeCell ref="D6:E6"/>
    <mergeCell ref="F6:G6"/>
    <mergeCell ref="H6:I6"/>
    <mergeCell ref="J6:K6"/>
    <mergeCell ref="L6:M6"/>
    <mergeCell ref="N6:O6"/>
    <mergeCell ref="N5:O5"/>
    <mergeCell ref="P5:Q5"/>
    <mergeCell ref="B5:C5"/>
    <mergeCell ref="D5:E5"/>
    <mergeCell ref="F5:G5"/>
    <mergeCell ref="H5:I5"/>
    <mergeCell ref="J5:K5"/>
    <mergeCell ref="L5:M5"/>
    <mergeCell ref="H7:I7"/>
    <mergeCell ref="J7:K7"/>
    <mergeCell ref="L7:M7"/>
    <mergeCell ref="N7:O7"/>
    <mergeCell ref="P7:Q7"/>
    <mergeCell ref="P6:Q6"/>
    <mergeCell ref="Z5:AA5"/>
    <mergeCell ref="AB5:AC5"/>
    <mergeCell ref="AD5:AE5"/>
    <mergeCell ref="R5:S5"/>
    <mergeCell ref="T5:U5"/>
    <mergeCell ref="V5:W5"/>
    <mergeCell ref="X5:Y5"/>
    <mergeCell ref="AB6:AC6"/>
    <mergeCell ref="AD6:AE6"/>
    <mergeCell ref="R6:S6"/>
    <mergeCell ref="T6:U6"/>
    <mergeCell ref="V6:W6"/>
    <mergeCell ref="X6:Y6"/>
    <mergeCell ref="Z6:AA6"/>
    <mergeCell ref="AD7:AE7"/>
    <mergeCell ref="R7:S7"/>
    <mergeCell ref="T7:U7"/>
    <mergeCell ref="V7:W7"/>
    <mergeCell ref="T9:U9"/>
    <mergeCell ref="V9:W9"/>
    <mergeCell ref="X9:Y9"/>
    <mergeCell ref="Z9:AA9"/>
    <mergeCell ref="L10:M10"/>
    <mergeCell ref="AB11:AC11"/>
    <mergeCell ref="AD11:AE11"/>
    <mergeCell ref="AB9:AC9"/>
    <mergeCell ref="AD9:AE9"/>
    <mergeCell ref="AD10:AE10"/>
    <mergeCell ref="Z11:AA11"/>
    <mergeCell ref="B9:C9"/>
    <mergeCell ref="D9:E9"/>
    <mergeCell ref="F9:G9"/>
    <mergeCell ref="H9:I9"/>
    <mergeCell ref="J9:K9"/>
    <mergeCell ref="L9:M9"/>
    <mergeCell ref="N9:O9"/>
    <mergeCell ref="P9:Q9"/>
    <mergeCell ref="R9:S9"/>
    <mergeCell ref="X7:Y7"/>
    <mergeCell ref="Z7:AA7"/>
    <mergeCell ref="AB7:AC7"/>
    <mergeCell ref="B7:C7"/>
    <mergeCell ref="D7:E7"/>
    <mergeCell ref="F7:G7"/>
    <mergeCell ref="N12:O12"/>
    <mergeCell ref="P12:Q12"/>
    <mergeCell ref="P11:Q11"/>
    <mergeCell ref="Z10:AA10"/>
    <mergeCell ref="AB10:AC10"/>
    <mergeCell ref="B11:C11"/>
    <mergeCell ref="D11:E11"/>
    <mergeCell ref="F11:G11"/>
    <mergeCell ref="H11:I11"/>
    <mergeCell ref="J11:K11"/>
    <mergeCell ref="L11:M11"/>
    <mergeCell ref="N11:O11"/>
    <mergeCell ref="N10:O10"/>
    <mergeCell ref="P10:Q10"/>
    <mergeCell ref="R10:S10"/>
    <mergeCell ref="T10:U10"/>
    <mergeCell ref="V10:W10"/>
    <mergeCell ref="X10:Y10"/>
    <mergeCell ref="B10:C10"/>
    <mergeCell ref="D10:E10"/>
    <mergeCell ref="F10:G10"/>
    <mergeCell ref="H10:I10"/>
    <mergeCell ref="J10:K10"/>
    <mergeCell ref="R11:S11"/>
    <mergeCell ref="T11:U11"/>
    <mergeCell ref="V11:W11"/>
    <mergeCell ref="X11:Y11"/>
    <mergeCell ref="AB15:AC15"/>
    <mergeCell ref="AD15:AE15"/>
    <mergeCell ref="AD12:AE12"/>
    <mergeCell ref="B15:C15"/>
    <mergeCell ref="D15:E15"/>
    <mergeCell ref="F15:G15"/>
    <mergeCell ref="H15:I15"/>
    <mergeCell ref="J15:K15"/>
    <mergeCell ref="L15:M15"/>
    <mergeCell ref="N15:O15"/>
    <mergeCell ref="P15:Q15"/>
    <mergeCell ref="R15:S15"/>
    <mergeCell ref="R12:S12"/>
    <mergeCell ref="T12:U12"/>
    <mergeCell ref="V12:W12"/>
    <mergeCell ref="X12:Y12"/>
    <mergeCell ref="Z12:AA12"/>
    <mergeCell ref="AB12:AC12"/>
    <mergeCell ref="B12:C12"/>
    <mergeCell ref="D12:E12"/>
    <mergeCell ref="T14:U14"/>
    <mergeCell ref="V14:W14"/>
    <mergeCell ref="X14:Y14"/>
    <mergeCell ref="Z14:AA14"/>
    <mergeCell ref="T15:U15"/>
    <mergeCell ref="V15:W15"/>
    <mergeCell ref="X15:Y15"/>
    <mergeCell ref="Z15:AA15"/>
    <mergeCell ref="N13:O13"/>
    <mergeCell ref="P13:Q13"/>
    <mergeCell ref="R13:S13"/>
    <mergeCell ref="T13:U13"/>
    <mergeCell ref="V13:W13"/>
    <mergeCell ref="X13:Y13"/>
    <mergeCell ref="Z13:AA13"/>
    <mergeCell ref="A1:AF1"/>
    <mergeCell ref="A2:AF2"/>
    <mergeCell ref="A3:R3"/>
    <mergeCell ref="S3:AF3"/>
    <mergeCell ref="AB16:AC16"/>
    <mergeCell ref="AD16:AE16"/>
    <mergeCell ref="P16:Q16"/>
    <mergeCell ref="R16:S16"/>
    <mergeCell ref="T16:U16"/>
    <mergeCell ref="V16:W16"/>
    <mergeCell ref="X16:Y16"/>
    <mergeCell ref="Z16:AA16"/>
    <mergeCell ref="N16:O16"/>
    <mergeCell ref="F12:G12"/>
    <mergeCell ref="H12:I12"/>
    <mergeCell ref="J12:K12"/>
    <mergeCell ref="L12:M12"/>
    <mergeCell ref="B16:C16"/>
    <mergeCell ref="D16:E16"/>
    <mergeCell ref="F16:G16"/>
    <mergeCell ref="H16:I16"/>
    <mergeCell ref="J16:K16"/>
    <mergeCell ref="L16:M16"/>
    <mergeCell ref="B13:C13"/>
    <mergeCell ref="T8:U8"/>
    <mergeCell ref="V8:W8"/>
    <mergeCell ref="X8:Y8"/>
    <mergeCell ref="Z8:AA8"/>
    <mergeCell ref="AB8:AC8"/>
    <mergeCell ref="AD8:AE8"/>
    <mergeCell ref="B8:C8"/>
    <mergeCell ref="D8:E8"/>
    <mergeCell ref="F8:G8"/>
    <mergeCell ref="H8:I8"/>
    <mergeCell ref="J8:K8"/>
    <mergeCell ref="L8:M8"/>
    <mergeCell ref="N8:O8"/>
    <mergeCell ref="P8:Q8"/>
    <mergeCell ref="R8:S8"/>
  </mergeCells>
  <printOptions horizontalCentered="1" verticalCentered="1"/>
  <pageMargins left="0.6" right="0.6" top="1" bottom="1" header="0.5" footer="0.5"/>
  <pageSetup paperSize="9" scale="96"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78"/>
  <sheetViews>
    <sheetView showGridLines="0" rightToLeft="1" topLeftCell="A7" zoomScaleNormal="100" zoomScaleSheetLayoutView="80" workbookViewId="0">
      <selection activeCell="D7" sqref="D7"/>
    </sheetView>
  </sheetViews>
  <sheetFormatPr defaultColWidth="7.7109375" defaultRowHeight="12.75"/>
  <cols>
    <col min="1" max="1" width="21.7109375" style="208" customWidth="1"/>
    <col min="2" max="2" width="13.7109375" style="37" customWidth="1"/>
    <col min="3" max="7" width="11.7109375" style="37" customWidth="1"/>
    <col min="8" max="8" width="13.7109375" style="37" customWidth="1"/>
    <col min="9" max="9" width="21.7109375" style="208" customWidth="1"/>
    <col min="10" max="247" width="7.7109375" style="37"/>
    <col min="248" max="248" width="12.85546875" style="37" customWidth="1"/>
    <col min="249" max="249" width="11.42578125" style="37" customWidth="1"/>
    <col min="250" max="251" width="7.42578125" style="37" customWidth="1"/>
    <col min="252" max="252" width="7.28515625" style="37" customWidth="1"/>
    <col min="253" max="254" width="7.7109375" style="37" customWidth="1"/>
    <col min="255" max="255" width="19.28515625" style="37" customWidth="1"/>
    <col min="256" max="256" width="10" style="37" customWidth="1"/>
    <col min="257" max="503" width="7.7109375" style="37"/>
    <col min="504" max="504" width="12.85546875" style="37" customWidth="1"/>
    <col min="505" max="505" width="11.42578125" style="37" customWidth="1"/>
    <col min="506" max="507" width="7.42578125" style="37" customWidth="1"/>
    <col min="508" max="508" width="7.28515625" style="37" customWidth="1"/>
    <col min="509" max="510" width="7.7109375" style="37" customWidth="1"/>
    <col min="511" max="511" width="19.28515625" style="37" customWidth="1"/>
    <col min="512" max="512" width="10" style="37" customWidth="1"/>
    <col min="513" max="759" width="7.7109375" style="37"/>
    <col min="760" max="760" width="12.85546875" style="37" customWidth="1"/>
    <col min="761" max="761" width="11.42578125" style="37" customWidth="1"/>
    <col min="762" max="763" width="7.42578125" style="37" customWidth="1"/>
    <col min="764" max="764" width="7.28515625" style="37" customWidth="1"/>
    <col min="765" max="766" width="7.7109375" style="37" customWidth="1"/>
    <col min="767" max="767" width="19.28515625" style="37" customWidth="1"/>
    <col min="768" max="768" width="10" style="37" customWidth="1"/>
    <col min="769" max="1015" width="7.7109375" style="37"/>
    <col min="1016" max="1016" width="12.85546875" style="37" customWidth="1"/>
    <col min="1017" max="1017" width="11.42578125" style="37" customWidth="1"/>
    <col min="1018" max="1019" width="7.42578125" style="37" customWidth="1"/>
    <col min="1020" max="1020" width="7.28515625" style="37" customWidth="1"/>
    <col min="1021" max="1022" width="7.7109375" style="37" customWidth="1"/>
    <col min="1023" max="1023" width="19.28515625" style="37" customWidth="1"/>
    <col min="1024" max="1024" width="10" style="37" customWidth="1"/>
    <col min="1025" max="1271" width="7.7109375" style="37"/>
    <col min="1272" max="1272" width="12.85546875" style="37" customWidth="1"/>
    <col min="1273" max="1273" width="11.42578125" style="37" customWidth="1"/>
    <col min="1274" max="1275" width="7.42578125" style="37" customWidth="1"/>
    <col min="1276" max="1276" width="7.28515625" style="37" customWidth="1"/>
    <col min="1277" max="1278" width="7.7109375" style="37" customWidth="1"/>
    <col min="1279" max="1279" width="19.28515625" style="37" customWidth="1"/>
    <col min="1280" max="1280" width="10" style="37" customWidth="1"/>
    <col min="1281" max="1527" width="7.7109375" style="37"/>
    <col min="1528" max="1528" width="12.85546875" style="37" customWidth="1"/>
    <col min="1529" max="1529" width="11.42578125" style="37" customWidth="1"/>
    <col min="1530" max="1531" width="7.42578125" style="37" customWidth="1"/>
    <col min="1532" max="1532" width="7.28515625" style="37" customWidth="1"/>
    <col min="1533" max="1534" width="7.7109375" style="37" customWidth="1"/>
    <col min="1535" max="1535" width="19.28515625" style="37" customWidth="1"/>
    <col min="1536" max="1536" width="10" style="37" customWidth="1"/>
    <col min="1537" max="1783" width="7.7109375" style="37"/>
    <col min="1784" max="1784" width="12.85546875" style="37" customWidth="1"/>
    <col min="1785" max="1785" width="11.42578125" style="37" customWidth="1"/>
    <col min="1786" max="1787" width="7.42578125" style="37" customWidth="1"/>
    <col min="1788" max="1788" width="7.28515625" style="37" customWidth="1"/>
    <col min="1789" max="1790" width="7.7109375" style="37" customWidth="1"/>
    <col min="1791" max="1791" width="19.28515625" style="37" customWidth="1"/>
    <col min="1792" max="1792" width="10" style="37" customWidth="1"/>
    <col min="1793" max="2039" width="7.7109375" style="37"/>
    <col min="2040" max="2040" width="12.85546875" style="37" customWidth="1"/>
    <col min="2041" max="2041" width="11.42578125" style="37" customWidth="1"/>
    <col min="2042" max="2043" width="7.42578125" style="37" customWidth="1"/>
    <col min="2044" max="2044" width="7.28515625" style="37" customWidth="1"/>
    <col min="2045" max="2046" width="7.7109375" style="37" customWidth="1"/>
    <col min="2047" max="2047" width="19.28515625" style="37" customWidth="1"/>
    <col min="2048" max="2048" width="10" style="37" customWidth="1"/>
    <col min="2049" max="2295" width="7.7109375" style="37"/>
    <col min="2296" max="2296" width="12.85546875" style="37" customWidth="1"/>
    <col min="2297" max="2297" width="11.42578125" style="37" customWidth="1"/>
    <col min="2298" max="2299" width="7.42578125" style="37" customWidth="1"/>
    <col min="2300" max="2300" width="7.28515625" style="37" customWidth="1"/>
    <col min="2301" max="2302" width="7.7109375" style="37" customWidth="1"/>
    <col min="2303" max="2303" width="19.28515625" style="37" customWidth="1"/>
    <col min="2304" max="2304" width="10" style="37" customWidth="1"/>
    <col min="2305" max="2551" width="7.7109375" style="37"/>
    <col min="2552" max="2552" width="12.85546875" style="37" customWidth="1"/>
    <col min="2553" max="2553" width="11.42578125" style="37" customWidth="1"/>
    <col min="2554" max="2555" width="7.42578125" style="37" customWidth="1"/>
    <col min="2556" max="2556" width="7.28515625" style="37" customWidth="1"/>
    <col min="2557" max="2558" width="7.7109375" style="37" customWidth="1"/>
    <col min="2559" max="2559" width="19.28515625" style="37" customWidth="1"/>
    <col min="2560" max="2560" width="10" style="37" customWidth="1"/>
    <col min="2561" max="2807" width="7.7109375" style="37"/>
    <col min="2808" max="2808" width="12.85546875" style="37" customWidth="1"/>
    <col min="2809" max="2809" width="11.42578125" style="37" customWidth="1"/>
    <col min="2810" max="2811" width="7.42578125" style="37" customWidth="1"/>
    <col min="2812" max="2812" width="7.28515625" style="37" customWidth="1"/>
    <col min="2813" max="2814" width="7.7109375" style="37" customWidth="1"/>
    <col min="2815" max="2815" width="19.28515625" style="37" customWidth="1"/>
    <col min="2816" max="2816" width="10" style="37" customWidth="1"/>
    <col min="2817" max="3063" width="7.7109375" style="37"/>
    <col min="3064" max="3064" width="12.85546875" style="37" customWidth="1"/>
    <col min="3065" max="3065" width="11.42578125" style="37" customWidth="1"/>
    <col min="3066" max="3067" width="7.42578125" style="37" customWidth="1"/>
    <col min="3068" max="3068" width="7.28515625" style="37" customWidth="1"/>
    <col min="3069" max="3070" width="7.7109375" style="37" customWidth="1"/>
    <col min="3071" max="3071" width="19.28515625" style="37" customWidth="1"/>
    <col min="3072" max="3072" width="10" style="37" customWidth="1"/>
    <col min="3073" max="3319" width="7.7109375" style="37"/>
    <col min="3320" max="3320" width="12.85546875" style="37" customWidth="1"/>
    <col min="3321" max="3321" width="11.42578125" style="37" customWidth="1"/>
    <col min="3322" max="3323" width="7.42578125" style="37" customWidth="1"/>
    <col min="3324" max="3324" width="7.28515625" style="37" customWidth="1"/>
    <col min="3325" max="3326" width="7.7109375" style="37" customWidth="1"/>
    <col min="3327" max="3327" width="19.28515625" style="37" customWidth="1"/>
    <col min="3328" max="3328" width="10" style="37" customWidth="1"/>
    <col min="3329" max="3575" width="7.7109375" style="37"/>
    <col min="3576" max="3576" width="12.85546875" style="37" customWidth="1"/>
    <col min="3577" max="3577" width="11.42578125" style="37" customWidth="1"/>
    <col min="3578" max="3579" width="7.42578125" style="37" customWidth="1"/>
    <col min="3580" max="3580" width="7.28515625" style="37" customWidth="1"/>
    <col min="3581" max="3582" width="7.7109375" style="37" customWidth="1"/>
    <col min="3583" max="3583" width="19.28515625" style="37" customWidth="1"/>
    <col min="3584" max="3584" width="10" style="37" customWidth="1"/>
    <col min="3585" max="3831" width="7.7109375" style="37"/>
    <col min="3832" max="3832" width="12.85546875" style="37" customWidth="1"/>
    <col min="3833" max="3833" width="11.42578125" style="37" customWidth="1"/>
    <col min="3834" max="3835" width="7.42578125" style="37" customWidth="1"/>
    <col min="3836" max="3836" width="7.28515625" style="37" customWidth="1"/>
    <col min="3837" max="3838" width="7.7109375" style="37" customWidth="1"/>
    <col min="3839" max="3839" width="19.28515625" style="37" customWidth="1"/>
    <col min="3840" max="3840" width="10" style="37" customWidth="1"/>
    <col min="3841" max="4087" width="7.7109375" style="37"/>
    <col min="4088" max="4088" width="12.85546875" style="37" customWidth="1"/>
    <col min="4089" max="4089" width="11.42578125" style="37" customWidth="1"/>
    <col min="4090" max="4091" width="7.42578125" style="37" customWidth="1"/>
    <col min="4092" max="4092" width="7.28515625" style="37" customWidth="1"/>
    <col min="4093" max="4094" width="7.7109375" style="37" customWidth="1"/>
    <col min="4095" max="4095" width="19.28515625" style="37" customWidth="1"/>
    <col min="4096" max="4096" width="10" style="37" customWidth="1"/>
    <col min="4097" max="4343" width="7.7109375" style="37"/>
    <col min="4344" max="4344" width="12.85546875" style="37" customWidth="1"/>
    <col min="4345" max="4345" width="11.42578125" style="37" customWidth="1"/>
    <col min="4346" max="4347" width="7.42578125" style="37" customWidth="1"/>
    <col min="4348" max="4348" width="7.28515625" style="37" customWidth="1"/>
    <col min="4349" max="4350" width="7.7109375" style="37" customWidth="1"/>
    <col min="4351" max="4351" width="19.28515625" style="37" customWidth="1"/>
    <col min="4352" max="4352" width="10" style="37" customWidth="1"/>
    <col min="4353" max="4599" width="7.7109375" style="37"/>
    <col min="4600" max="4600" width="12.85546875" style="37" customWidth="1"/>
    <col min="4601" max="4601" width="11.42578125" style="37" customWidth="1"/>
    <col min="4602" max="4603" width="7.42578125" style="37" customWidth="1"/>
    <col min="4604" max="4604" width="7.28515625" style="37" customWidth="1"/>
    <col min="4605" max="4606" width="7.7109375" style="37" customWidth="1"/>
    <col min="4607" max="4607" width="19.28515625" style="37" customWidth="1"/>
    <col min="4608" max="4608" width="10" style="37" customWidth="1"/>
    <col min="4609" max="4855" width="7.7109375" style="37"/>
    <col min="4856" max="4856" width="12.85546875" style="37" customWidth="1"/>
    <col min="4857" max="4857" width="11.42578125" style="37" customWidth="1"/>
    <col min="4858" max="4859" width="7.42578125" style="37" customWidth="1"/>
    <col min="4860" max="4860" width="7.28515625" style="37" customWidth="1"/>
    <col min="4861" max="4862" width="7.7109375" style="37" customWidth="1"/>
    <col min="4863" max="4863" width="19.28515625" style="37" customWidth="1"/>
    <col min="4864" max="4864" width="10" style="37" customWidth="1"/>
    <col min="4865" max="5111" width="7.7109375" style="37"/>
    <col min="5112" max="5112" width="12.85546875" style="37" customWidth="1"/>
    <col min="5113" max="5113" width="11.42578125" style="37" customWidth="1"/>
    <col min="5114" max="5115" width="7.42578125" style="37" customWidth="1"/>
    <col min="5116" max="5116" width="7.28515625" style="37" customWidth="1"/>
    <col min="5117" max="5118" width="7.7109375" style="37" customWidth="1"/>
    <col min="5119" max="5119" width="19.28515625" style="37" customWidth="1"/>
    <col min="5120" max="5120" width="10" style="37" customWidth="1"/>
    <col min="5121" max="5367" width="7.7109375" style="37"/>
    <col min="5368" max="5368" width="12.85546875" style="37" customWidth="1"/>
    <col min="5369" max="5369" width="11.42578125" style="37" customWidth="1"/>
    <col min="5370" max="5371" width="7.42578125" style="37" customWidth="1"/>
    <col min="5372" max="5372" width="7.28515625" style="37" customWidth="1"/>
    <col min="5373" max="5374" width="7.7109375" style="37" customWidth="1"/>
    <col min="5375" max="5375" width="19.28515625" style="37" customWidth="1"/>
    <col min="5376" max="5376" width="10" style="37" customWidth="1"/>
    <col min="5377" max="5623" width="7.7109375" style="37"/>
    <col min="5624" max="5624" width="12.85546875" style="37" customWidth="1"/>
    <col min="5625" max="5625" width="11.42578125" style="37" customWidth="1"/>
    <col min="5626" max="5627" width="7.42578125" style="37" customWidth="1"/>
    <col min="5628" max="5628" width="7.28515625" style="37" customWidth="1"/>
    <col min="5629" max="5630" width="7.7109375" style="37" customWidth="1"/>
    <col min="5631" max="5631" width="19.28515625" style="37" customWidth="1"/>
    <col min="5632" max="5632" width="10" style="37" customWidth="1"/>
    <col min="5633" max="5879" width="7.7109375" style="37"/>
    <col min="5880" max="5880" width="12.85546875" style="37" customWidth="1"/>
    <col min="5881" max="5881" width="11.42578125" style="37" customWidth="1"/>
    <col min="5882" max="5883" width="7.42578125" style="37" customWidth="1"/>
    <col min="5884" max="5884" width="7.28515625" style="37" customWidth="1"/>
    <col min="5885" max="5886" width="7.7109375" style="37" customWidth="1"/>
    <col min="5887" max="5887" width="19.28515625" style="37" customWidth="1"/>
    <col min="5888" max="5888" width="10" style="37" customWidth="1"/>
    <col min="5889" max="6135" width="7.7109375" style="37"/>
    <col min="6136" max="6136" width="12.85546875" style="37" customWidth="1"/>
    <col min="6137" max="6137" width="11.42578125" style="37" customWidth="1"/>
    <col min="6138" max="6139" width="7.42578125" style="37" customWidth="1"/>
    <col min="6140" max="6140" width="7.28515625" style="37" customWidth="1"/>
    <col min="6141" max="6142" width="7.7109375" style="37" customWidth="1"/>
    <col min="6143" max="6143" width="19.28515625" style="37" customWidth="1"/>
    <col min="6144" max="6144" width="10" style="37" customWidth="1"/>
    <col min="6145" max="6391" width="7.7109375" style="37"/>
    <col min="6392" max="6392" width="12.85546875" style="37" customWidth="1"/>
    <col min="6393" max="6393" width="11.42578125" style="37" customWidth="1"/>
    <col min="6394" max="6395" width="7.42578125" style="37" customWidth="1"/>
    <col min="6396" max="6396" width="7.28515625" style="37" customWidth="1"/>
    <col min="6397" max="6398" width="7.7109375" style="37" customWidth="1"/>
    <col min="6399" max="6399" width="19.28515625" style="37" customWidth="1"/>
    <col min="6400" max="6400" width="10" style="37" customWidth="1"/>
    <col min="6401" max="6647" width="7.7109375" style="37"/>
    <col min="6648" max="6648" width="12.85546875" style="37" customWidth="1"/>
    <col min="6649" max="6649" width="11.42578125" style="37" customWidth="1"/>
    <col min="6650" max="6651" width="7.42578125" style="37" customWidth="1"/>
    <col min="6652" max="6652" width="7.28515625" style="37" customWidth="1"/>
    <col min="6653" max="6654" width="7.7109375" style="37" customWidth="1"/>
    <col min="6655" max="6655" width="19.28515625" style="37" customWidth="1"/>
    <col min="6656" max="6656" width="10" style="37" customWidth="1"/>
    <col min="6657" max="6903" width="7.7109375" style="37"/>
    <col min="6904" max="6904" width="12.85546875" style="37" customWidth="1"/>
    <col min="6905" max="6905" width="11.42578125" style="37" customWidth="1"/>
    <col min="6906" max="6907" width="7.42578125" style="37" customWidth="1"/>
    <col min="6908" max="6908" width="7.28515625" style="37" customWidth="1"/>
    <col min="6909" max="6910" width="7.7109375" style="37" customWidth="1"/>
    <col min="6911" max="6911" width="19.28515625" style="37" customWidth="1"/>
    <col min="6912" max="6912" width="10" style="37" customWidth="1"/>
    <col min="6913" max="7159" width="7.7109375" style="37"/>
    <col min="7160" max="7160" width="12.85546875" style="37" customWidth="1"/>
    <col min="7161" max="7161" width="11.42578125" style="37" customWidth="1"/>
    <col min="7162" max="7163" width="7.42578125" style="37" customWidth="1"/>
    <col min="7164" max="7164" width="7.28515625" style="37" customWidth="1"/>
    <col min="7165" max="7166" width="7.7109375" style="37" customWidth="1"/>
    <col min="7167" max="7167" width="19.28515625" style="37" customWidth="1"/>
    <col min="7168" max="7168" width="10" style="37" customWidth="1"/>
    <col min="7169" max="7415" width="7.7109375" style="37"/>
    <col min="7416" max="7416" width="12.85546875" style="37" customWidth="1"/>
    <col min="7417" max="7417" width="11.42578125" style="37" customWidth="1"/>
    <col min="7418" max="7419" width="7.42578125" style="37" customWidth="1"/>
    <col min="7420" max="7420" width="7.28515625" style="37" customWidth="1"/>
    <col min="7421" max="7422" width="7.7109375" style="37" customWidth="1"/>
    <col min="7423" max="7423" width="19.28515625" style="37" customWidth="1"/>
    <col min="7424" max="7424" width="10" style="37" customWidth="1"/>
    <col min="7425" max="7671" width="7.7109375" style="37"/>
    <col min="7672" max="7672" width="12.85546875" style="37" customWidth="1"/>
    <col min="7673" max="7673" width="11.42578125" style="37" customWidth="1"/>
    <col min="7674" max="7675" width="7.42578125" style="37" customWidth="1"/>
    <col min="7676" max="7676" width="7.28515625" style="37" customWidth="1"/>
    <col min="7677" max="7678" width="7.7109375" style="37" customWidth="1"/>
    <col min="7679" max="7679" width="19.28515625" style="37" customWidth="1"/>
    <col min="7680" max="7680" width="10" style="37" customWidth="1"/>
    <col min="7681" max="7927" width="7.7109375" style="37"/>
    <col min="7928" max="7928" width="12.85546875" style="37" customWidth="1"/>
    <col min="7929" max="7929" width="11.42578125" style="37" customWidth="1"/>
    <col min="7930" max="7931" width="7.42578125" style="37" customWidth="1"/>
    <col min="7932" max="7932" width="7.28515625" style="37" customWidth="1"/>
    <col min="7933" max="7934" width="7.7109375" style="37" customWidth="1"/>
    <col min="7935" max="7935" width="19.28515625" style="37" customWidth="1"/>
    <col min="7936" max="7936" width="10" style="37" customWidth="1"/>
    <col min="7937" max="8183" width="7.7109375" style="37"/>
    <col min="8184" max="8184" width="12.85546875" style="37" customWidth="1"/>
    <col min="8185" max="8185" width="11.42578125" style="37" customWidth="1"/>
    <col min="8186" max="8187" width="7.42578125" style="37" customWidth="1"/>
    <col min="8188" max="8188" width="7.28515625" style="37" customWidth="1"/>
    <col min="8189" max="8190" width="7.7109375" style="37" customWidth="1"/>
    <col min="8191" max="8191" width="19.28515625" style="37" customWidth="1"/>
    <col min="8192" max="8192" width="10" style="37" customWidth="1"/>
    <col min="8193" max="8439" width="7.7109375" style="37"/>
    <col min="8440" max="8440" width="12.85546875" style="37" customWidth="1"/>
    <col min="8441" max="8441" width="11.42578125" style="37" customWidth="1"/>
    <col min="8442" max="8443" width="7.42578125" style="37" customWidth="1"/>
    <col min="8444" max="8444" width="7.28515625" style="37" customWidth="1"/>
    <col min="8445" max="8446" width="7.7109375" style="37" customWidth="1"/>
    <col min="8447" max="8447" width="19.28515625" style="37" customWidth="1"/>
    <col min="8448" max="8448" width="10" style="37" customWidth="1"/>
    <col min="8449" max="8695" width="7.7109375" style="37"/>
    <col min="8696" max="8696" width="12.85546875" style="37" customWidth="1"/>
    <col min="8697" max="8697" width="11.42578125" style="37" customWidth="1"/>
    <col min="8698" max="8699" width="7.42578125" style="37" customWidth="1"/>
    <col min="8700" max="8700" width="7.28515625" style="37" customWidth="1"/>
    <col min="8701" max="8702" width="7.7109375" style="37" customWidth="1"/>
    <col min="8703" max="8703" width="19.28515625" style="37" customWidth="1"/>
    <col min="8704" max="8704" width="10" style="37" customWidth="1"/>
    <col min="8705" max="8951" width="7.7109375" style="37"/>
    <col min="8952" max="8952" width="12.85546875" style="37" customWidth="1"/>
    <col min="8953" max="8953" width="11.42578125" style="37" customWidth="1"/>
    <col min="8954" max="8955" width="7.42578125" style="37" customWidth="1"/>
    <col min="8956" max="8956" width="7.28515625" style="37" customWidth="1"/>
    <col min="8957" max="8958" width="7.7109375" style="37" customWidth="1"/>
    <col min="8959" max="8959" width="19.28515625" style="37" customWidth="1"/>
    <col min="8960" max="8960" width="10" style="37" customWidth="1"/>
    <col min="8961" max="9207" width="7.7109375" style="37"/>
    <col min="9208" max="9208" width="12.85546875" style="37" customWidth="1"/>
    <col min="9209" max="9209" width="11.42578125" style="37" customWidth="1"/>
    <col min="9210" max="9211" width="7.42578125" style="37" customWidth="1"/>
    <col min="9212" max="9212" width="7.28515625" style="37" customWidth="1"/>
    <col min="9213" max="9214" width="7.7109375" style="37" customWidth="1"/>
    <col min="9215" max="9215" width="19.28515625" style="37" customWidth="1"/>
    <col min="9216" max="9216" width="10" style="37" customWidth="1"/>
    <col min="9217" max="9463" width="7.7109375" style="37"/>
    <col min="9464" max="9464" width="12.85546875" style="37" customWidth="1"/>
    <col min="9465" max="9465" width="11.42578125" style="37" customWidth="1"/>
    <col min="9466" max="9467" width="7.42578125" style="37" customWidth="1"/>
    <col min="9468" max="9468" width="7.28515625" style="37" customWidth="1"/>
    <col min="9469" max="9470" width="7.7109375" style="37" customWidth="1"/>
    <col min="9471" max="9471" width="19.28515625" style="37" customWidth="1"/>
    <col min="9472" max="9472" width="10" style="37" customWidth="1"/>
    <col min="9473" max="9719" width="7.7109375" style="37"/>
    <col min="9720" max="9720" width="12.85546875" style="37" customWidth="1"/>
    <col min="9721" max="9721" width="11.42578125" style="37" customWidth="1"/>
    <col min="9722" max="9723" width="7.42578125" style="37" customWidth="1"/>
    <col min="9724" max="9724" width="7.28515625" style="37" customWidth="1"/>
    <col min="9725" max="9726" width="7.7109375" style="37" customWidth="1"/>
    <col min="9727" max="9727" width="19.28515625" style="37" customWidth="1"/>
    <col min="9728" max="9728" width="10" style="37" customWidth="1"/>
    <col min="9729" max="9975" width="7.7109375" style="37"/>
    <col min="9976" max="9976" width="12.85546875" style="37" customWidth="1"/>
    <col min="9977" max="9977" width="11.42578125" style="37" customWidth="1"/>
    <col min="9978" max="9979" width="7.42578125" style="37" customWidth="1"/>
    <col min="9980" max="9980" width="7.28515625" style="37" customWidth="1"/>
    <col min="9981" max="9982" width="7.7109375" style="37" customWidth="1"/>
    <col min="9983" max="9983" width="19.28515625" style="37" customWidth="1"/>
    <col min="9984" max="9984" width="10" style="37" customWidth="1"/>
    <col min="9985" max="10231" width="7.7109375" style="37"/>
    <col min="10232" max="10232" width="12.85546875" style="37" customWidth="1"/>
    <col min="10233" max="10233" width="11.42578125" style="37" customWidth="1"/>
    <col min="10234" max="10235" width="7.42578125" style="37" customWidth="1"/>
    <col min="10236" max="10236" width="7.28515625" style="37" customWidth="1"/>
    <col min="10237" max="10238" width="7.7109375" style="37" customWidth="1"/>
    <col min="10239" max="10239" width="19.28515625" style="37" customWidth="1"/>
    <col min="10240" max="10240" width="10" style="37" customWidth="1"/>
    <col min="10241" max="10487" width="7.7109375" style="37"/>
    <col min="10488" max="10488" width="12.85546875" style="37" customWidth="1"/>
    <col min="10489" max="10489" width="11.42578125" style="37" customWidth="1"/>
    <col min="10490" max="10491" width="7.42578125" style="37" customWidth="1"/>
    <col min="10492" max="10492" width="7.28515625" style="37" customWidth="1"/>
    <col min="10493" max="10494" width="7.7109375" style="37" customWidth="1"/>
    <col min="10495" max="10495" width="19.28515625" style="37" customWidth="1"/>
    <col min="10496" max="10496" width="10" style="37" customWidth="1"/>
    <col min="10497" max="10743" width="7.7109375" style="37"/>
    <col min="10744" max="10744" width="12.85546875" style="37" customWidth="1"/>
    <col min="10745" max="10745" width="11.42578125" style="37" customWidth="1"/>
    <col min="10746" max="10747" width="7.42578125" style="37" customWidth="1"/>
    <col min="10748" max="10748" width="7.28515625" style="37" customWidth="1"/>
    <col min="10749" max="10750" width="7.7109375" style="37" customWidth="1"/>
    <col min="10751" max="10751" width="19.28515625" style="37" customWidth="1"/>
    <col min="10752" max="10752" width="10" style="37" customWidth="1"/>
    <col min="10753" max="10999" width="7.7109375" style="37"/>
    <col min="11000" max="11000" width="12.85546875" style="37" customWidth="1"/>
    <col min="11001" max="11001" width="11.42578125" style="37" customWidth="1"/>
    <col min="11002" max="11003" width="7.42578125" style="37" customWidth="1"/>
    <col min="11004" max="11004" width="7.28515625" style="37" customWidth="1"/>
    <col min="11005" max="11006" width="7.7109375" style="37" customWidth="1"/>
    <col min="11007" max="11007" width="19.28515625" style="37" customWidth="1"/>
    <col min="11008" max="11008" width="10" style="37" customWidth="1"/>
    <col min="11009" max="11255" width="7.7109375" style="37"/>
    <col min="11256" max="11256" width="12.85546875" style="37" customWidth="1"/>
    <col min="11257" max="11257" width="11.42578125" style="37" customWidth="1"/>
    <col min="11258" max="11259" width="7.42578125" style="37" customWidth="1"/>
    <col min="11260" max="11260" width="7.28515625" style="37" customWidth="1"/>
    <col min="11261" max="11262" width="7.7109375" style="37" customWidth="1"/>
    <col min="11263" max="11263" width="19.28515625" style="37" customWidth="1"/>
    <col min="11264" max="11264" width="10" style="37" customWidth="1"/>
    <col min="11265" max="11511" width="7.7109375" style="37"/>
    <col min="11512" max="11512" width="12.85546875" style="37" customWidth="1"/>
    <col min="11513" max="11513" width="11.42578125" style="37" customWidth="1"/>
    <col min="11514" max="11515" width="7.42578125" style="37" customWidth="1"/>
    <col min="11516" max="11516" width="7.28515625" style="37" customWidth="1"/>
    <col min="11517" max="11518" width="7.7109375" style="37" customWidth="1"/>
    <col min="11519" max="11519" width="19.28515625" style="37" customWidth="1"/>
    <col min="11520" max="11520" width="10" style="37" customWidth="1"/>
    <col min="11521" max="11767" width="7.7109375" style="37"/>
    <col min="11768" max="11768" width="12.85546875" style="37" customWidth="1"/>
    <col min="11769" max="11769" width="11.42578125" style="37" customWidth="1"/>
    <col min="11770" max="11771" width="7.42578125" style="37" customWidth="1"/>
    <col min="11772" max="11772" width="7.28515625" style="37" customWidth="1"/>
    <col min="11773" max="11774" width="7.7109375" style="37" customWidth="1"/>
    <col min="11775" max="11775" width="19.28515625" style="37" customWidth="1"/>
    <col min="11776" max="11776" width="10" style="37" customWidth="1"/>
    <col min="11777" max="12023" width="7.7109375" style="37"/>
    <col min="12024" max="12024" width="12.85546875" style="37" customWidth="1"/>
    <col min="12025" max="12025" width="11.42578125" style="37" customWidth="1"/>
    <col min="12026" max="12027" width="7.42578125" style="37" customWidth="1"/>
    <col min="12028" max="12028" width="7.28515625" style="37" customWidth="1"/>
    <col min="12029" max="12030" width="7.7109375" style="37" customWidth="1"/>
    <col min="12031" max="12031" width="19.28515625" style="37" customWidth="1"/>
    <col min="12032" max="12032" width="10" style="37" customWidth="1"/>
    <col min="12033" max="12279" width="7.7109375" style="37"/>
    <col min="12280" max="12280" width="12.85546875" style="37" customWidth="1"/>
    <col min="12281" max="12281" width="11.42578125" style="37" customWidth="1"/>
    <col min="12282" max="12283" width="7.42578125" style="37" customWidth="1"/>
    <col min="12284" max="12284" width="7.28515625" style="37" customWidth="1"/>
    <col min="12285" max="12286" width="7.7109375" style="37" customWidth="1"/>
    <col min="12287" max="12287" width="19.28515625" style="37" customWidth="1"/>
    <col min="12288" max="12288" width="10" style="37" customWidth="1"/>
    <col min="12289" max="12535" width="7.7109375" style="37"/>
    <col min="12536" max="12536" width="12.85546875" style="37" customWidth="1"/>
    <col min="12537" max="12537" width="11.42578125" style="37" customWidth="1"/>
    <col min="12538" max="12539" width="7.42578125" style="37" customWidth="1"/>
    <col min="12540" max="12540" width="7.28515625" style="37" customWidth="1"/>
    <col min="12541" max="12542" width="7.7109375" style="37" customWidth="1"/>
    <col min="12543" max="12543" width="19.28515625" style="37" customWidth="1"/>
    <col min="12544" max="12544" width="10" style="37" customWidth="1"/>
    <col min="12545" max="12791" width="7.7109375" style="37"/>
    <col min="12792" max="12792" width="12.85546875" style="37" customWidth="1"/>
    <col min="12793" max="12793" width="11.42578125" style="37" customWidth="1"/>
    <col min="12794" max="12795" width="7.42578125" style="37" customWidth="1"/>
    <col min="12796" max="12796" width="7.28515625" style="37" customWidth="1"/>
    <col min="12797" max="12798" width="7.7109375" style="37" customWidth="1"/>
    <col min="12799" max="12799" width="19.28515625" style="37" customWidth="1"/>
    <col min="12800" max="12800" width="10" style="37" customWidth="1"/>
    <col min="12801" max="13047" width="7.7109375" style="37"/>
    <col min="13048" max="13048" width="12.85546875" style="37" customWidth="1"/>
    <col min="13049" max="13049" width="11.42578125" style="37" customWidth="1"/>
    <col min="13050" max="13051" width="7.42578125" style="37" customWidth="1"/>
    <col min="13052" max="13052" width="7.28515625" style="37" customWidth="1"/>
    <col min="13053" max="13054" width="7.7109375" style="37" customWidth="1"/>
    <col min="13055" max="13055" width="19.28515625" style="37" customWidth="1"/>
    <col min="13056" max="13056" width="10" style="37" customWidth="1"/>
    <col min="13057" max="13303" width="7.7109375" style="37"/>
    <col min="13304" max="13304" width="12.85546875" style="37" customWidth="1"/>
    <col min="13305" max="13305" width="11.42578125" style="37" customWidth="1"/>
    <col min="13306" max="13307" width="7.42578125" style="37" customWidth="1"/>
    <col min="13308" max="13308" width="7.28515625" style="37" customWidth="1"/>
    <col min="13309" max="13310" width="7.7109375" style="37" customWidth="1"/>
    <col min="13311" max="13311" width="19.28515625" style="37" customWidth="1"/>
    <col min="13312" max="13312" width="10" style="37" customWidth="1"/>
    <col min="13313" max="13559" width="7.7109375" style="37"/>
    <col min="13560" max="13560" width="12.85546875" style="37" customWidth="1"/>
    <col min="13561" max="13561" width="11.42578125" style="37" customWidth="1"/>
    <col min="13562" max="13563" width="7.42578125" style="37" customWidth="1"/>
    <col min="13564" max="13564" width="7.28515625" style="37" customWidth="1"/>
    <col min="13565" max="13566" width="7.7109375" style="37" customWidth="1"/>
    <col min="13567" max="13567" width="19.28515625" style="37" customWidth="1"/>
    <col min="13568" max="13568" width="10" style="37" customWidth="1"/>
    <col min="13569" max="13815" width="7.7109375" style="37"/>
    <col min="13816" max="13816" width="12.85546875" style="37" customWidth="1"/>
    <col min="13817" max="13817" width="11.42578125" style="37" customWidth="1"/>
    <col min="13818" max="13819" width="7.42578125" style="37" customWidth="1"/>
    <col min="13820" max="13820" width="7.28515625" style="37" customWidth="1"/>
    <col min="13821" max="13822" width="7.7109375" style="37" customWidth="1"/>
    <col min="13823" max="13823" width="19.28515625" style="37" customWidth="1"/>
    <col min="13824" max="13824" width="10" style="37" customWidth="1"/>
    <col min="13825" max="14071" width="7.7109375" style="37"/>
    <col min="14072" max="14072" width="12.85546875" style="37" customWidth="1"/>
    <col min="14073" max="14073" width="11.42578125" style="37" customWidth="1"/>
    <col min="14074" max="14075" width="7.42578125" style="37" customWidth="1"/>
    <col min="14076" max="14076" width="7.28515625" style="37" customWidth="1"/>
    <col min="14077" max="14078" width="7.7109375" style="37" customWidth="1"/>
    <col min="14079" max="14079" width="19.28515625" style="37" customWidth="1"/>
    <col min="14080" max="14080" width="10" style="37" customWidth="1"/>
    <col min="14081" max="14327" width="7.7109375" style="37"/>
    <col min="14328" max="14328" width="12.85546875" style="37" customWidth="1"/>
    <col min="14329" max="14329" width="11.42578125" style="37" customWidth="1"/>
    <col min="14330" max="14331" width="7.42578125" style="37" customWidth="1"/>
    <col min="14332" max="14332" width="7.28515625" style="37" customWidth="1"/>
    <col min="14333" max="14334" width="7.7109375" style="37" customWidth="1"/>
    <col min="14335" max="14335" width="19.28515625" style="37" customWidth="1"/>
    <col min="14336" max="14336" width="10" style="37" customWidth="1"/>
    <col min="14337" max="14583" width="7.7109375" style="37"/>
    <col min="14584" max="14584" width="12.85546875" style="37" customWidth="1"/>
    <col min="14585" max="14585" width="11.42578125" style="37" customWidth="1"/>
    <col min="14586" max="14587" width="7.42578125" style="37" customWidth="1"/>
    <col min="14588" max="14588" width="7.28515625" style="37" customWidth="1"/>
    <col min="14589" max="14590" width="7.7109375" style="37" customWidth="1"/>
    <col min="14591" max="14591" width="19.28515625" style="37" customWidth="1"/>
    <col min="14592" max="14592" width="10" style="37" customWidth="1"/>
    <col min="14593" max="14839" width="7.7109375" style="37"/>
    <col min="14840" max="14840" width="12.85546875" style="37" customWidth="1"/>
    <col min="14841" max="14841" width="11.42578125" style="37" customWidth="1"/>
    <col min="14842" max="14843" width="7.42578125" style="37" customWidth="1"/>
    <col min="14844" max="14844" width="7.28515625" style="37" customWidth="1"/>
    <col min="14845" max="14846" width="7.7109375" style="37" customWidth="1"/>
    <col min="14847" max="14847" width="19.28515625" style="37" customWidth="1"/>
    <col min="14848" max="14848" width="10" style="37" customWidth="1"/>
    <col min="14849" max="15095" width="7.7109375" style="37"/>
    <col min="15096" max="15096" width="12.85546875" style="37" customWidth="1"/>
    <col min="15097" max="15097" width="11.42578125" style="37" customWidth="1"/>
    <col min="15098" max="15099" width="7.42578125" style="37" customWidth="1"/>
    <col min="15100" max="15100" width="7.28515625" style="37" customWidth="1"/>
    <col min="15101" max="15102" width="7.7109375" style="37" customWidth="1"/>
    <col min="15103" max="15103" width="19.28515625" style="37" customWidth="1"/>
    <col min="15104" max="15104" width="10" style="37" customWidth="1"/>
    <col min="15105" max="15351" width="7.7109375" style="37"/>
    <col min="15352" max="15352" width="12.85546875" style="37" customWidth="1"/>
    <col min="15353" max="15353" width="11.42578125" style="37" customWidth="1"/>
    <col min="15354" max="15355" width="7.42578125" style="37" customWidth="1"/>
    <col min="15356" max="15356" width="7.28515625" style="37" customWidth="1"/>
    <col min="15357" max="15358" width="7.7109375" style="37" customWidth="1"/>
    <col min="15359" max="15359" width="19.28515625" style="37" customWidth="1"/>
    <col min="15360" max="15360" width="10" style="37" customWidth="1"/>
    <col min="15361" max="15607" width="7.7109375" style="37"/>
    <col min="15608" max="15608" width="12.85546875" style="37" customWidth="1"/>
    <col min="15609" max="15609" width="11.42578125" style="37" customWidth="1"/>
    <col min="15610" max="15611" width="7.42578125" style="37" customWidth="1"/>
    <col min="15612" max="15612" width="7.28515625" style="37" customWidth="1"/>
    <col min="15613" max="15614" width="7.7109375" style="37" customWidth="1"/>
    <col min="15615" max="15615" width="19.28515625" style="37" customWidth="1"/>
    <col min="15616" max="15616" width="10" style="37" customWidth="1"/>
    <col min="15617" max="15863" width="7.7109375" style="37"/>
    <col min="15864" max="15864" width="12.85546875" style="37" customWidth="1"/>
    <col min="15865" max="15865" width="11.42578125" style="37" customWidth="1"/>
    <col min="15866" max="15867" width="7.42578125" style="37" customWidth="1"/>
    <col min="15868" max="15868" width="7.28515625" style="37" customWidth="1"/>
    <col min="15869" max="15870" width="7.7109375" style="37" customWidth="1"/>
    <col min="15871" max="15871" width="19.28515625" style="37" customWidth="1"/>
    <col min="15872" max="15872" width="10" style="37" customWidth="1"/>
    <col min="15873" max="16119" width="7.7109375" style="37"/>
    <col min="16120" max="16120" width="12.85546875" style="37" customWidth="1"/>
    <col min="16121" max="16121" width="11.42578125" style="37" customWidth="1"/>
    <col min="16122" max="16123" width="7.42578125" style="37" customWidth="1"/>
    <col min="16124" max="16124" width="7.28515625" style="37" customWidth="1"/>
    <col min="16125" max="16126" width="7.7109375" style="37" customWidth="1"/>
    <col min="16127" max="16127" width="19.28515625" style="37" customWidth="1"/>
    <col min="16128" max="16128" width="10" style="37" customWidth="1"/>
    <col min="16129" max="16384" width="7.7109375" style="37"/>
  </cols>
  <sheetData>
    <row r="1" spans="1:16" ht="33" customHeight="1">
      <c r="A1" s="828" t="s">
        <v>374</v>
      </c>
      <c r="B1" s="828"/>
      <c r="C1" s="828"/>
      <c r="D1" s="828"/>
      <c r="E1" s="828"/>
      <c r="F1" s="828"/>
      <c r="G1" s="828"/>
      <c r="H1" s="828"/>
      <c r="I1" s="828"/>
    </row>
    <row r="2" spans="1:16" ht="33" customHeight="1">
      <c r="A2" s="607" t="s">
        <v>373</v>
      </c>
      <c r="B2" s="607"/>
      <c r="C2" s="607"/>
      <c r="D2" s="607"/>
      <c r="E2" s="607"/>
      <c r="F2" s="607"/>
      <c r="G2" s="607"/>
      <c r="H2" s="607"/>
      <c r="I2" s="607"/>
    </row>
    <row r="3" spans="1:16" s="142" customFormat="1" ht="24" customHeight="1">
      <c r="A3" s="569" t="s">
        <v>1575</v>
      </c>
      <c r="B3" s="569"/>
      <c r="C3" s="569"/>
      <c r="D3" s="595"/>
      <c r="E3" s="614" t="s">
        <v>1576</v>
      </c>
      <c r="F3" s="614"/>
      <c r="G3" s="614"/>
      <c r="H3" s="614"/>
      <c r="I3" s="586"/>
    </row>
    <row r="4" spans="1:16" ht="33" customHeight="1">
      <c r="A4" s="664" t="s">
        <v>190</v>
      </c>
      <c r="B4" s="665" t="s">
        <v>193</v>
      </c>
      <c r="C4" s="491"/>
      <c r="D4" s="829" t="s">
        <v>18</v>
      </c>
      <c r="E4" s="829"/>
      <c r="F4" s="829"/>
      <c r="G4" s="830"/>
      <c r="H4" s="665" t="s">
        <v>192</v>
      </c>
      <c r="I4" s="664" t="s">
        <v>69</v>
      </c>
    </row>
    <row r="5" spans="1:16" ht="33" customHeight="1">
      <c r="A5" s="664"/>
      <c r="B5" s="665"/>
      <c r="C5" s="206" t="s">
        <v>577</v>
      </c>
      <c r="D5" s="206" t="s">
        <v>578</v>
      </c>
      <c r="E5" s="206" t="s">
        <v>670</v>
      </c>
      <c r="F5" s="206" t="s">
        <v>858</v>
      </c>
      <c r="G5" s="206" t="s">
        <v>1180</v>
      </c>
      <c r="H5" s="665"/>
      <c r="I5" s="664"/>
    </row>
    <row r="6" spans="1:16" ht="33" customHeight="1">
      <c r="A6" s="656" t="s">
        <v>586</v>
      </c>
      <c r="B6" s="96" t="s">
        <v>188</v>
      </c>
      <c r="C6" s="82">
        <v>2165</v>
      </c>
      <c r="D6" s="82">
        <v>5382</v>
      </c>
      <c r="E6" s="82">
        <v>3876</v>
      </c>
      <c r="F6" s="82">
        <v>4856</v>
      </c>
      <c r="G6" s="82">
        <v>7019</v>
      </c>
      <c r="H6" s="96" t="s">
        <v>595</v>
      </c>
      <c r="I6" s="656" t="s">
        <v>679</v>
      </c>
    </row>
    <row r="7" spans="1:16" ht="33" customHeight="1">
      <c r="A7" s="656"/>
      <c r="B7" s="96" t="s">
        <v>189</v>
      </c>
      <c r="C7" s="82">
        <v>24567</v>
      </c>
      <c r="D7" s="82">
        <v>19655</v>
      </c>
      <c r="E7" s="82">
        <v>24291</v>
      </c>
      <c r="F7" s="82">
        <v>25345</v>
      </c>
      <c r="G7" s="82">
        <v>28218</v>
      </c>
      <c r="H7" s="96" t="s">
        <v>596</v>
      </c>
      <c r="I7" s="656"/>
    </row>
    <row r="8" spans="1:16" ht="33" customHeight="1">
      <c r="A8" s="656"/>
      <c r="B8" s="96" t="s">
        <v>9</v>
      </c>
      <c r="C8" s="79">
        <f>C6+C7</f>
        <v>26732</v>
      </c>
      <c r="D8" s="79">
        <f>D6+D7</f>
        <v>25037</v>
      </c>
      <c r="E8" s="79">
        <f>SUM(E6:E7)</f>
        <v>28167</v>
      </c>
      <c r="F8" s="79">
        <f>SUM(F6:F7)</f>
        <v>30201</v>
      </c>
      <c r="G8" s="79">
        <f>SUM(G6:G7)</f>
        <v>35237</v>
      </c>
      <c r="H8" s="96" t="s">
        <v>8</v>
      </c>
      <c r="I8" s="656"/>
    </row>
    <row r="9" spans="1:16" ht="33" customHeight="1">
      <c r="A9" s="656" t="s">
        <v>587</v>
      </c>
      <c r="B9" s="96" t="s">
        <v>188</v>
      </c>
      <c r="C9" s="82">
        <v>1904</v>
      </c>
      <c r="D9" s="82">
        <v>3051</v>
      </c>
      <c r="E9" s="82">
        <v>4221</v>
      </c>
      <c r="F9" s="82">
        <v>4646</v>
      </c>
      <c r="G9" s="82">
        <v>5554</v>
      </c>
      <c r="H9" s="96" t="s">
        <v>595</v>
      </c>
      <c r="I9" s="656" t="s">
        <v>591</v>
      </c>
    </row>
    <row r="10" spans="1:16" ht="33" customHeight="1">
      <c r="A10" s="656"/>
      <c r="B10" s="96" t="s">
        <v>189</v>
      </c>
      <c r="C10" s="82">
        <v>10381</v>
      </c>
      <c r="D10" s="82">
        <v>8988</v>
      </c>
      <c r="E10" s="82">
        <v>9710</v>
      </c>
      <c r="F10" s="82">
        <v>10245</v>
      </c>
      <c r="G10" s="82">
        <v>11122</v>
      </c>
      <c r="H10" s="96" t="s">
        <v>596</v>
      </c>
      <c r="I10" s="656"/>
    </row>
    <row r="11" spans="1:16" ht="33" customHeight="1">
      <c r="A11" s="656"/>
      <c r="B11" s="96" t="s">
        <v>9</v>
      </c>
      <c r="C11" s="79">
        <f>C9+C10</f>
        <v>12285</v>
      </c>
      <c r="D11" s="79">
        <f>D9+D10</f>
        <v>12039</v>
      </c>
      <c r="E11" s="79">
        <f>SUM(E9:E10)</f>
        <v>13931</v>
      </c>
      <c r="F11" s="79">
        <f>SUM(F9:F10)</f>
        <v>14891</v>
      </c>
      <c r="G11" s="79">
        <f>SUM(G9:G10)</f>
        <v>16676</v>
      </c>
      <c r="H11" s="96" t="s">
        <v>8</v>
      </c>
      <c r="I11" s="656"/>
    </row>
    <row r="12" spans="1:16" ht="33" customHeight="1">
      <c r="A12" s="656" t="s">
        <v>588</v>
      </c>
      <c r="B12" s="96" t="s">
        <v>188</v>
      </c>
      <c r="C12" s="82">
        <f t="shared" ref="C12:G13" si="0">C6+C9</f>
        <v>4069</v>
      </c>
      <c r="D12" s="82">
        <f t="shared" si="0"/>
        <v>8433</v>
      </c>
      <c r="E12" s="82">
        <f t="shared" si="0"/>
        <v>8097</v>
      </c>
      <c r="F12" s="82">
        <f t="shared" si="0"/>
        <v>9502</v>
      </c>
      <c r="G12" s="82">
        <f t="shared" si="0"/>
        <v>12573</v>
      </c>
      <c r="H12" s="96" t="s">
        <v>595</v>
      </c>
      <c r="I12" s="656" t="s">
        <v>680</v>
      </c>
    </row>
    <row r="13" spans="1:16" ht="33" customHeight="1">
      <c r="A13" s="656"/>
      <c r="B13" s="96" t="s">
        <v>189</v>
      </c>
      <c r="C13" s="82">
        <f t="shared" si="0"/>
        <v>34948</v>
      </c>
      <c r="D13" s="82">
        <f t="shared" si="0"/>
        <v>28643</v>
      </c>
      <c r="E13" s="82">
        <f t="shared" si="0"/>
        <v>34001</v>
      </c>
      <c r="F13" s="82">
        <f t="shared" si="0"/>
        <v>35590</v>
      </c>
      <c r="G13" s="82">
        <f t="shared" si="0"/>
        <v>39340</v>
      </c>
      <c r="H13" s="96" t="s">
        <v>596</v>
      </c>
      <c r="I13" s="656"/>
    </row>
    <row r="14" spans="1:16" ht="33" customHeight="1">
      <c r="A14" s="656"/>
      <c r="B14" s="96" t="s">
        <v>9</v>
      </c>
      <c r="C14" s="79">
        <f>C12+C13</f>
        <v>39017</v>
      </c>
      <c r="D14" s="79">
        <f>D12+D13</f>
        <v>37076</v>
      </c>
      <c r="E14" s="79">
        <f>SUM(E12:E13)</f>
        <v>42098</v>
      </c>
      <c r="F14" s="79">
        <f>SUM(F12:F13)</f>
        <v>45092</v>
      </c>
      <c r="G14" s="79">
        <f>SUM(G12:G13)</f>
        <v>51913</v>
      </c>
      <c r="H14" s="96" t="s">
        <v>8</v>
      </c>
      <c r="I14" s="656"/>
    </row>
    <row r="15" spans="1:16" ht="33" customHeight="1">
      <c r="A15" s="656" t="s">
        <v>671</v>
      </c>
      <c r="B15" s="96" t="s">
        <v>188</v>
      </c>
      <c r="C15" s="82">
        <v>2284</v>
      </c>
      <c r="D15" s="82">
        <v>3262</v>
      </c>
      <c r="E15" s="82">
        <v>3274</v>
      </c>
      <c r="F15" s="82">
        <v>3211</v>
      </c>
      <c r="G15" s="82">
        <v>4096</v>
      </c>
      <c r="H15" s="96" t="s">
        <v>595</v>
      </c>
      <c r="I15" s="656" t="s">
        <v>185</v>
      </c>
    </row>
    <row r="16" spans="1:16" ht="33" customHeight="1">
      <c r="A16" s="656"/>
      <c r="B16" s="96" t="s">
        <v>189</v>
      </c>
      <c r="C16" s="82">
        <v>43459</v>
      </c>
      <c r="D16" s="82">
        <v>38993</v>
      </c>
      <c r="E16" s="82">
        <v>44715</v>
      </c>
      <c r="F16" s="82">
        <v>48250</v>
      </c>
      <c r="G16" s="82">
        <v>56235</v>
      </c>
      <c r="H16" s="96" t="s">
        <v>596</v>
      </c>
      <c r="I16" s="656"/>
      <c r="L16" s="264"/>
      <c r="M16" s="264"/>
      <c r="N16" s="264"/>
      <c r="O16" s="264"/>
      <c r="P16" s="264"/>
    </row>
    <row r="17" spans="1:9" ht="33" customHeight="1">
      <c r="A17" s="656"/>
      <c r="B17" s="96" t="s">
        <v>9</v>
      </c>
      <c r="C17" s="79">
        <f>C15+C16</f>
        <v>45743</v>
      </c>
      <c r="D17" s="79">
        <f>D15+D16</f>
        <v>42255</v>
      </c>
      <c r="E17" s="79">
        <f>SUM(E15:E16)</f>
        <v>47989</v>
      </c>
      <c r="F17" s="79">
        <f>SUM(F15:F16)</f>
        <v>51461</v>
      </c>
      <c r="G17" s="79">
        <f>SUM(G15:G16)</f>
        <v>60331</v>
      </c>
      <c r="H17" s="96" t="s">
        <v>8</v>
      </c>
      <c r="I17" s="656"/>
    </row>
    <row r="18" spans="1:9" ht="33" customHeight="1">
      <c r="A18" s="656" t="s">
        <v>672</v>
      </c>
      <c r="B18" s="96" t="s">
        <v>188</v>
      </c>
      <c r="C18" s="82">
        <v>58</v>
      </c>
      <c r="D18" s="82">
        <v>65</v>
      </c>
      <c r="E18" s="82">
        <v>59</v>
      </c>
      <c r="F18" s="82">
        <v>36</v>
      </c>
      <c r="G18" s="82">
        <v>29</v>
      </c>
      <c r="H18" s="96" t="s">
        <v>595</v>
      </c>
      <c r="I18" s="656" t="s">
        <v>674</v>
      </c>
    </row>
    <row r="19" spans="1:9" ht="33" customHeight="1">
      <c r="A19" s="656"/>
      <c r="B19" s="96" t="s">
        <v>189</v>
      </c>
      <c r="C19" s="82">
        <v>1932</v>
      </c>
      <c r="D19" s="82">
        <v>2248</v>
      </c>
      <c r="E19" s="82">
        <v>2374</v>
      </c>
      <c r="F19" s="82">
        <v>2381</v>
      </c>
      <c r="G19" s="82">
        <v>2647</v>
      </c>
      <c r="H19" s="96" t="s">
        <v>596</v>
      </c>
      <c r="I19" s="656"/>
    </row>
    <row r="20" spans="1:9" ht="33" customHeight="1">
      <c r="A20" s="656"/>
      <c r="B20" s="96" t="s">
        <v>9</v>
      </c>
      <c r="C20" s="79">
        <f>C18+C19</f>
        <v>1990</v>
      </c>
      <c r="D20" s="79">
        <f>D18+D19</f>
        <v>2313</v>
      </c>
      <c r="E20" s="79">
        <f>SUM(E18:E19)</f>
        <v>2433</v>
      </c>
      <c r="F20" s="79">
        <f>SUM(F18:F19)</f>
        <v>2417</v>
      </c>
      <c r="G20" s="79">
        <f>SUM(G18:G19)</f>
        <v>2676</v>
      </c>
      <c r="H20" s="96" t="s">
        <v>8</v>
      </c>
      <c r="I20" s="656"/>
    </row>
    <row r="21" spans="1:9" ht="33" customHeight="1">
      <c r="A21" s="656" t="s">
        <v>673</v>
      </c>
      <c r="B21" s="96" t="s">
        <v>188</v>
      </c>
      <c r="C21" s="82">
        <f t="shared" ref="C21:G22" si="1">C15+C18</f>
        <v>2342</v>
      </c>
      <c r="D21" s="82">
        <f t="shared" si="1"/>
        <v>3327</v>
      </c>
      <c r="E21" s="82">
        <f t="shared" si="1"/>
        <v>3333</v>
      </c>
      <c r="F21" s="82">
        <f t="shared" si="1"/>
        <v>3247</v>
      </c>
      <c r="G21" s="82">
        <f t="shared" si="1"/>
        <v>4125</v>
      </c>
      <c r="H21" s="96" t="s">
        <v>595</v>
      </c>
      <c r="I21" s="656" t="s">
        <v>675</v>
      </c>
    </row>
    <row r="22" spans="1:9" ht="33" customHeight="1">
      <c r="A22" s="656"/>
      <c r="B22" s="96" t="s">
        <v>189</v>
      </c>
      <c r="C22" s="82">
        <f t="shared" si="1"/>
        <v>45391</v>
      </c>
      <c r="D22" s="82">
        <f t="shared" si="1"/>
        <v>41241</v>
      </c>
      <c r="E22" s="82">
        <f t="shared" si="1"/>
        <v>47089</v>
      </c>
      <c r="F22" s="82">
        <f t="shared" si="1"/>
        <v>50631</v>
      </c>
      <c r="G22" s="82">
        <f t="shared" si="1"/>
        <v>58882</v>
      </c>
      <c r="H22" s="96" t="s">
        <v>596</v>
      </c>
      <c r="I22" s="656"/>
    </row>
    <row r="23" spans="1:9" ht="33" customHeight="1">
      <c r="A23" s="656"/>
      <c r="B23" s="96" t="s">
        <v>9</v>
      </c>
      <c r="C23" s="79">
        <f>C21+C22</f>
        <v>47733</v>
      </c>
      <c r="D23" s="79">
        <f>D21+D22</f>
        <v>44568</v>
      </c>
      <c r="E23" s="79">
        <f>SUM(E21:E22)</f>
        <v>50422</v>
      </c>
      <c r="F23" s="79">
        <f>SUM(F21:F22)</f>
        <v>53878</v>
      </c>
      <c r="G23" s="79">
        <f>SUM(G21:G22)</f>
        <v>63007</v>
      </c>
      <c r="H23" s="96" t="s">
        <v>8</v>
      </c>
      <c r="I23" s="656"/>
    </row>
    <row r="24" spans="1:9" ht="33" customHeight="1">
      <c r="A24" s="656" t="s">
        <v>589</v>
      </c>
      <c r="B24" s="96" t="s">
        <v>188</v>
      </c>
      <c r="C24" s="82">
        <v>1582</v>
      </c>
      <c r="D24" s="82">
        <v>3286</v>
      </c>
      <c r="E24" s="82">
        <v>5417</v>
      </c>
      <c r="F24" s="82">
        <v>7394</v>
      </c>
      <c r="G24" s="82">
        <v>7671</v>
      </c>
      <c r="H24" s="96" t="s">
        <v>595</v>
      </c>
      <c r="I24" s="656" t="s">
        <v>681</v>
      </c>
    </row>
    <row r="25" spans="1:9" ht="33" customHeight="1">
      <c r="A25" s="656"/>
      <c r="B25" s="96" t="s">
        <v>189</v>
      </c>
      <c r="C25" s="82">
        <v>23129</v>
      </c>
      <c r="D25" s="82">
        <v>17125</v>
      </c>
      <c r="E25" s="82">
        <v>18112</v>
      </c>
      <c r="F25" s="82">
        <v>19538</v>
      </c>
      <c r="G25" s="82">
        <v>20980</v>
      </c>
      <c r="H25" s="96" t="s">
        <v>596</v>
      </c>
      <c r="I25" s="656"/>
    </row>
    <row r="26" spans="1:9" ht="33" customHeight="1">
      <c r="A26" s="656"/>
      <c r="B26" s="96" t="s">
        <v>9</v>
      </c>
      <c r="C26" s="79">
        <f>C24+C25</f>
        <v>24711</v>
      </c>
      <c r="D26" s="79">
        <f>D24+D25</f>
        <v>20411</v>
      </c>
      <c r="E26" s="79">
        <f>SUM(E24:E25)</f>
        <v>23529</v>
      </c>
      <c r="F26" s="79">
        <f>SUM(F24:F25)</f>
        <v>26932</v>
      </c>
      <c r="G26" s="79">
        <f>SUM(G24:G25)</f>
        <v>28651</v>
      </c>
      <c r="H26" s="96" t="s">
        <v>8</v>
      </c>
      <c r="I26" s="656"/>
    </row>
    <row r="27" spans="1:9" ht="33" customHeight="1">
      <c r="A27" s="656" t="s">
        <v>184</v>
      </c>
      <c r="B27" s="96" t="s">
        <v>188</v>
      </c>
      <c r="C27" s="82">
        <v>8575</v>
      </c>
      <c r="D27" s="82">
        <v>10364</v>
      </c>
      <c r="E27" s="82">
        <v>14838</v>
      </c>
      <c r="F27" s="82">
        <v>17875</v>
      </c>
      <c r="G27" s="82">
        <v>21072</v>
      </c>
      <c r="H27" s="96" t="s">
        <v>595</v>
      </c>
      <c r="I27" s="656" t="s">
        <v>682</v>
      </c>
    </row>
    <row r="28" spans="1:9" ht="33" customHeight="1">
      <c r="A28" s="656"/>
      <c r="B28" s="96" t="s">
        <v>189</v>
      </c>
      <c r="C28" s="82">
        <v>17728</v>
      </c>
      <c r="D28" s="82">
        <v>14730</v>
      </c>
      <c r="E28" s="82">
        <v>15861</v>
      </c>
      <c r="F28" s="82">
        <v>16338</v>
      </c>
      <c r="G28" s="82">
        <v>17042</v>
      </c>
      <c r="H28" s="96" t="s">
        <v>596</v>
      </c>
      <c r="I28" s="656"/>
    </row>
    <row r="29" spans="1:9" ht="33" customHeight="1">
      <c r="A29" s="656"/>
      <c r="B29" s="96" t="s">
        <v>9</v>
      </c>
      <c r="C29" s="79">
        <f>C27+C28</f>
        <v>26303</v>
      </c>
      <c r="D29" s="79">
        <f>D27+D28</f>
        <v>25094</v>
      </c>
      <c r="E29" s="79">
        <f>SUM(E27:E28)</f>
        <v>30699</v>
      </c>
      <c r="F29" s="79">
        <f>SUM(F27:F28)</f>
        <v>34213</v>
      </c>
      <c r="G29" s="79">
        <f>SUM(G27:G28)</f>
        <v>38114</v>
      </c>
      <c r="H29" s="96" t="s">
        <v>8</v>
      </c>
      <c r="I29" s="656"/>
    </row>
    <row r="30" spans="1:9" ht="54.95" customHeight="1"/>
    <row r="31" spans="1:9" ht="54.95" customHeight="1"/>
    <row r="32" spans="1:9"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sheetData>
  <mergeCells count="25">
    <mergeCell ref="A12:A14"/>
    <mergeCell ref="I12:I14"/>
    <mergeCell ref="A1:I1"/>
    <mergeCell ref="A2:I2"/>
    <mergeCell ref="A4:A5"/>
    <mergeCell ref="B4:B5"/>
    <mergeCell ref="D4:G4"/>
    <mergeCell ref="H4:H5"/>
    <mergeCell ref="I4:I5"/>
    <mergeCell ref="A24:A26"/>
    <mergeCell ref="I24:I26"/>
    <mergeCell ref="A27:A29"/>
    <mergeCell ref="I27:I29"/>
    <mergeCell ref="A3:D3"/>
    <mergeCell ref="E3:I3"/>
    <mergeCell ref="A15:A17"/>
    <mergeCell ref="I15:I17"/>
    <mergeCell ref="A18:A20"/>
    <mergeCell ref="I18:I20"/>
    <mergeCell ref="A21:A23"/>
    <mergeCell ref="I21:I23"/>
    <mergeCell ref="A6:A8"/>
    <mergeCell ref="I6:I8"/>
    <mergeCell ref="A9:A11"/>
    <mergeCell ref="I9:I11"/>
  </mergeCells>
  <printOptions horizontalCentered="1" verticalCentered="1"/>
  <pageMargins left="0.5" right="0.5" top="0.6" bottom="0.6" header="0.5" footer="0.5"/>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L29"/>
  <sheetViews>
    <sheetView rightToLeft="1" zoomScaleNormal="100" workbookViewId="0">
      <selection activeCell="I32" sqref="I32"/>
    </sheetView>
  </sheetViews>
  <sheetFormatPr defaultColWidth="13.42578125" defaultRowHeight="17.25"/>
  <cols>
    <col min="1" max="1" width="23.7109375" style="150" customWidth="1"/>
    <col min="2" max="9" width="13.7109375" style="150" customWidth="1"/>
    <col min="10" max="10" width="23.7109375" style="150" customWidth="1"/>
    <col min="11" max="12" width="13.42578125" style="150"/>
    <col min="13" max="13" width="15" style="150" bestFit="1" customWidth="1"/>
    <col min="14" max="249" width="13.42578125" style="150"/>
    <col min="250" max="251" width="23" style="150" customWidth="1"/>
    <col min="252" max="259" width="9.42578125" style="150" customWidth="1"/>
    <col min="260" max="505" width="13.42578125" style="150"/>
    <col min="506" max="507" width="23" style="150" customWidth="1"/>
    <col min="508" max="515" width="9.42578125" style="150" customWidth="1"/>
    <col min="516" max="761" width="13.42578125" style="150"/>
    <col min="762" max="763" width="23" style="150" customWidth="1"/>
    <col min="764" max="771" width="9.42578125" style="150" customWidth="1"/>
    <col min="772" max="1017" width="13.42578125" style="150"/>
    <col min="1018" max="1019" width="23" style="150" customWidth="1"/>
    <col min="1020" max="1027" width="9.42578125" style="150" customWidth="1"/>
    <col min="1028" max="1273" width="13.42578125" style="150"/>
    <col min="1274" max="1275" width="23" style="150" customWidth="1"/>
    <col min="1276" max="1283" width="9.42578125" style="150" customWidth="1"/>
    <col min="1284" max="1529" width="13.42578125" style="150"/>
    <col min="1530" max="1531" width="23" style="150" customWidth="1"/>
    <col min="1532" max="1539" width="9.42578125" style="150" customWidth="1"/>
    <col min="1540" max="1785" width="13.42578125" style="150"/>
    <col min="1786" max="1787" width="23" style="150" customWidth="1"/>
    <col min="1788" max="1795" width="9.42578125" style="150" customWidth="1"/>
    <col min="1796" max="2041" width="13.42578125" style="150"/>
    <col min="2042" max="2043" width="23" style="150" customWidth="1"/>
    <col min="2044" max="2051" width="9.42578125" style="150" customWidth="1"/>
    <col min="2052" max="2297" width="13.42578125" style="150"/>
    <col min="2298" max="2299" width="23" style="150" customWidth="1"/>
    <col min="2300" max="2307" width="9.42578125" style="150" customWidth="1"/>
    <col min="2308" max="2553" width="13.42578125" style="150"/>
    <col min="2554" max="2555" width="23" style="150" customWidth="1"/>
    <col min="2556" max="2563" width="9.42578125" style="150" customWidth="1"/>
    <col min="2564" max="2809" width="13.42578125" style="150"/>
    <col min="2810" max="2811" width="23" style="150" customWidth="1"/>
    <col min="2812" max="2819" width="9.42578125" style="150" customWidth="1"/>
    <col min="2820" max="3065" width="13.42578125" style="150"/>
    <col min="3066" max="3067" width="23" style="150" customWidth="1"/>
    <col min="3068" max="3075" width="9.42578125" style="150" customWidth="1"/>
    <col min="3076" max="3321" width="13.42578125" style="150"/>
    <col min="3322" max="3323" width="23" style="150" customWidth="1"/>
    <col min="3324" max="3331" width="9.42578125" style="150" customWidth="1"/>
    <col min="3332" max="3577" width="13.42578125" style="150"/>
    <col min="3578" max="3579" width="23" style="150" customWidth="1"/>
    <col min="3580" max="3587" width="9.42578125" style="150" customWidth="1"/>
    <col min="3588" max="3833" width="13.42578125" style="150"/>
    <col min="3834" max="3835" width="23" style="150" customWidth="1"/>
    <col min="3836" max="3843" width="9.42578125" style="150" customWidth="1"/>
    <col min="3844" max="4089" width="13.42578125" style="150"/>
    <col min="4090" max="4091" width="23" style="150" customWidth="1"/>
    <col min="4092" max="4099" width="9.42578125" style="150" customWidth="1"/>
    <col min="4100" max="4345" width="13.42578125" style="150"/>
    <col min="4346" max="4347" width="23" style="150" customWidth="1"/>
    <col min="4348" max="4355" width="9.42578125" style="150" customWidth="1"/>
    <col min="4356" max="4601" width="13.42578125" style="150"/>
    <col min="4602" max="4603" width="23" style="150" customWidth="1"/>
    <col min="4604" max="4611" width="9.42578125" style="150" customWidth="1"/>
    <col min="4612" max="4857" width="13.42578125" style="150"/>
    <col min="4858" max="4859" width="23" style="150" customWidth="1"/>
    <col min="4860" max="4867" width="9.42578125" style="150" customWidth="1"/>
    <col min="4868" max="5113" width="13.42578125" style="150"/>
    <col min="5114" max="5115" width="23" style="150" customWidth="1"/>
    <col min="5116" max="5123" width="9.42578125" style="150" customWidth="1"/>
    <col min="5124" max="5369" width="13.42578125" style="150"/>
    <col min="5370" max="5371" width="23" style="150" customWidth="1"/>
    <col min="5372" max="5379" width="9.42578125" style="150" customWidth="1"/>
    <col min="5380" max="5625" width="13.42578125" style="150"/>
    <col min="5626" max="5627" width="23" style="150" customWidth="1"/>
    <col min="5628" max="5635" width="9.42578125" style="150" customWidth="1"/>
    <col min="5636" max="5881" width="13.42578125" style="150"/>
    <col min="5882" max="5883" width="23" style="150" customWidth="1"/>
    <col min="5884" max="5891" width="9.42578125" style="150" customWidth="1"/>
    <col min="5892" max="6137" width="13.42578125" style="150"/>
    <col min="6138" max="6139" width="23" style="150" customWidth="1"/>
    <col min="6140" max="6147" width="9.42578125" style="150" customWidth="1"/>
    <col min="6148" max="6393" width="13.42578125" style="150"/>
    <col min="6394" max="6395" width="23" style="150" customWidth="1"/>
    <col min="6396" max="6403" width="9.42578125" style="150" customWidth="1"/>
    <col min="6404" max="6649" width="13.42578125" style="150"/>
    <col min="6650" max="6651" width="23" style="150" customWidth="1"/>
    <col min="6652" max="6659" width="9.42578125" style="150" customWidth="1"/>
    <col min="6660" max="6905" width="13.42578125" style="150"/>
    <col min="6906" max="6907" width="23" style="150" customWidth="1"/>
    <col min="6908" max="6915" width="9.42578125" style="150" customWidth="1"/>
    <col min="6916" max="7161" width="13.42578125" style="150"/>
    <col min="7162" max="7163" width="23" style="150" customWidth="1"/>
    <col min="7164" max="7171" width="9.42578125" style="150" customWidth="1"/>
    <col min="7172" max="7417" width="13.42578125" style="150"/>
    <col min="7418" max="7419" width="23" style="150" customWidth="1"/>
    <col min="7420" max="7427" width="9.42578125" style="150" customWidth="1"/>
    <col min="7428" max="7673" width="13.42578125" style="150"/>
    <col min="7674" max="7675" width="23" style="150" customWidth="1"/>
    <col min="7676" max="7683" width="9.42578125" style="150" customWidth="1"/>
    <col min="7684" max="7929" width="13.42578125" style="150"/>
    <col min="7930" max="7931" width="23" style="150" customWidth="1"/>
    <col min="7932" max="7939" width="9.42578125" style="150" customWidth="1"/>
    <col min="7940" max="8185" width="13.42578125" style="150"/>
    <col min="8186" max="8187" width="23" style="150" customWidth="1"/>
    <col min="8188" max="8195" width="9.42578125" style="150" customWidth="1"/>
    <col min="8196" max="8441" width="13.42578125" style="150"/>
    <col min="8442" max="8443" width="23" style="150" customWidth="1"/>
    <col min="8444" max="8451" width="9.42578125" style="150" customWidth="1"/>
    <col min="8452" max="8697" width="13.42578125" style="150"/>
    <col min="8698" max="8699" width="23" style="150" customWidth="1"/>
    <col min="8700" max="8707" width="9.42578125" style="150" customWidth="1"/>
    <col min="8708" max="8953" width="13.42578125" style="150"/>
    <col min="8954" max="8955" width="23" style="150" customWidth="1"/>
    <col min="8956" max="8963" width="9.42578125" style="150" customWidth="1"/>
    <col min="8964" max="9209" width="13.42578125" style="150"/>
    <col min="9210" max="9211" width="23" style="150" customWidth="1"/>
    <col min="9212" max="9219" width="9.42578125" style="150" customWidth="1"/>
    <col min="9220" max="9465" width="13.42578125" style="150"/>
    <col min="9466" max="9467" width="23" style="150" customWidth="1"/>
    <col min="9468" max="9475" width="9.42578125" style="150" customWidth="1"/>
    <col min="9476" max="9721" width="13.42578125" style="150"/>
    <col min="9722" max="9723" width="23" style="150" customWidth="1"/>
    <col min="9724" max="9731" width="9.42578125" style="150" customWidth="1"/>
    <col min="9732" max="9977" width="13.42578125" style="150"/>
    <col min="9978" max="9979" width="23" style="150" customWidth="1"/>
    <col min="9980" max="9987" width="9.42578125" style="150" customWidth="1"/>
    <col min="9988" max="10233" width="13.42578125" style="150"/>
    <col min="10234" max="10235" width="23" style="150" customWidth="1"/>
    <col min="10236" max="10243" width="9.42578125" style="150" customWidth="1"/>
    <col min="10244" max="10489" width="13.42578125" style="150"/>
    <col min="10490" max="10491" width="23" style="150" customWidth="1"/>
    <col min="10492" max="10499" width="9.42578125" style="150" customWidth="1"/>
    <col min="10500" max="10745" width="13.42578125" style="150"/>
    <col min="10746" max="10747" width="23" style="150" customWidth="1"/>
    <col min="10748" max="10755" width="9.42578125" style="150" customWidth="1"/>
    <col min="10756" max="11001" width="13.42578125" style="150"/>
    <col min="11002" max="11003" width="23" style="150" customWidth="1"/>
    <col min="11004" max="11011" width="9.42578125" style="150" customWidth="1"/>
    <col min="11012" max="11257" width="13.42578125" style="150"/>
    <col min="11258" max="11259" width="23" style="150" customWidth="1"/>
    <col min="11260" max="11267" width="9.42578125" style="150" customWidth="1"/>
    <col min="11268" max="11513" width="13.42578125" style="150"/>
    <col min="11514" max="11515" width="23" style="150" customWidth="1"/>
    <col min="11516" max="11523" width="9.42578125" style="150" customWidth="1"/>
    <col min="11524" max="11769" width="13.42578125" style="150"/>
    <col min="11770" max="11771" width="23" style="150" customWidth="1"/>
    <col min="11772" max="11779" width="9.42578125" style="150" customWidth="1"/>
    <col min="11780" max="12025" width="13.42578125" style="150"/>
    <col min="12026" max="12027" width="23" style="150" customWidth="1"/>
    <col min="12028" max="12035" width="9.42578125" style="150" customWidth="1"/>
    <col min="12036" max="12281" width="13.42578125" style="150"/>
    <col min="12282" max="12283" width="23" style="150" customWidth="1"/>
    <col min="12284" max="12291" width="9.42578125" style="150" customWidth="1"/>
    <col min="12292" max="12537" width="13.42578125" style="150"/>
    <col min="12538" max="12539" width="23" style="150" customWidth="1"/>
    <col min="12540" max="12547" width="9.42578125" style="150" customWidth="1"/>
    <col min="12548" max="12793" width="13.42578125" style="150"/>
    <col min="12794" max="12795" width="23" style="150" customWidth="1"/>
    <col min="12796" max="12803" width="9.42578125" style="150" customWidth="1"/>
    <col min="12804" max="13049" width="13.42578125" style="150"/>
    <col min="13050" max="13051" width="23" style="150" customWidth="1"/>
    <col min="13052" max="13059" width="9.42578125" style="150" customWidth="1"/>
    <col min="13060" max="13305" width="13.42578125" style="150"/>
    <col min="13306" max="13307" width="23" style="150" customWidth="1"/>
    <col min="13308" max="13315" width="9.42578125" style="150" customWidth="1"/>
    <col min="13316" max="13561" width="13.42578125" style="150"/>
    <col min="13562" max="13563" width="23" style="150" customWidth="1"/>
    <col min="13564" max="13571" width="9.42578125" style="150" customWidth="1"/>
    <col min="13572" max="13817" width="13.42578125" style="150"/>
    <col min="13818" max="13819" width="23" style="150" customWidth="1"/>
    <col min="13820" max="13827" width="9.42578125" style="150" customWidth="1"/>
    <col min="13828" max="14073" width="13.42578125" style="150"/>
    <col min="14074" max="14075" width="23" style="150" customWidth="1"/>
    <col min="14076" max="14083" width="9.42578125" style="150" customWidth="1"/>
    <col min="14084" max="14329" width="13.42578125" style="150"/>
    <col min="14330" max="14331" width="23" style="150" customWidth="1"/>
    <col min="14332" max="14339" width="9.42578125" style="150" customWidth="1"/>
    <col min="14340" max="14585" width="13.42578125" style="150"/>
    <col min="14586" max="14587" width="23" style="150" customWidth="1"/>
    <col min="14588" max="14595" width="9.42578125" style="150" customWidth="1"/>
    <col min="14596" max="14841" width="13.42578125" style="150"/>
    <col min="14842" max="14843" width="23" style="150" customWidth="1"/>
    <col min="14844" max="14851" width="9.42578125" style="150" customWidth="1"/>
    <col min="14852" max="15097" width="13.42578125" style="150"/>
    <col min="15098" max="15099" width="23" style="150" customWidth="1"/>
    <col min="15100" max="15107" width="9.42578125" style="150" customWidth="1"/>
    <col min="15108" max="15353" width="13.42578125" style="150"/>
    <col min="15354" max="15355" width="23" style="150" customWidth="1"/>
    <col min="15356" max="15363" width="9.42578125" style="150" customWidth="1"/>
    <col min="15364" max="15609" width="13.42578125" style="150"/>
    <col min="15610" max="15611" width="23" style="150" customWidth="1"/>
    <col min="15612" max="15619" width="9.42578125" style="150" customWidth="1"/>
    <col min="15620" max="15865" width="13.42578125" style="150"/>
    <col min="15866" max="15867" width="23" style="150" customWidth="1"/>
    <col min="15868" max="15875" width="9.42578125" style="150" customWidth="1"/>
    <col min="15876" max="16121" width="13.42578125" style="150"/>
    <col min="16122" max="16123" width="23" style="150" customWidth="1"/>
    <col min="16124" max="16131" width="9.42578125" style="150" customWidth="1"/>
    <col min="16132" max="16384" width="13.42578125" style="150"/>
  </cols>
  <sheetData>
    <row r="1" spans="1:12" ht="33" customHeight="1">
      <c r="A1" s="594" t="s">
        <v>1474</v>
      </c>
      <c r="B1" s="594"/>
      <c r="C1" s="594"/>
      <c r="D1" s="594"/>
      <c r="E1" s="594"/>
      <c r="F1" s="594"/>
      <c r="G1" s="594"/>
      <c r="H1" s="594"/>
      <c r="I1" s="594"/>
      <c r="J1" s="594"/>
      <c r="K1" s="158"/>
    </row>
    <row r="2" spans="1:12" ht="33" customHeight="1">
      <c r="A2" s="581" t="s">
        <v>1475</v>
      </c>
      <c r="B2" s="581"/>
      <c r="C2" s="581"/>
      <c r="D2" s="581"/>
      <c r="E2" s="581"/>
      <c r="F2" s="581"/>
      <c r="G2" s="581"/>
      <c r="H2" s="581"/>
      <c r="I2" s="581"/>
      <c r="J2" s="581"/>
      <c r="K2" s="158"/>
    </row>
    <row r="3" spans="1:12" ht="33" customHeight="1">
      <c r="A3" s="569" t="s">
        <v>696</v>
      </c>
      <c r="B3" s="569"/>
      <c r="C3" s="569"/>
      <c r="D3" s="569"/>
      <c r="E3" s="569"/>
      <c r="F3" s="595"/>
      <c r="G3" s="586" t="s">
        <v>697</v>
      </c>
      <c r="H3" s="570"/>
      <c r="I3" s="570"/>
      <c r="J3" s="570"/>
      <c r="K3" s="158"/>
    </row>
    <row r="4" spans="1:12" ht="43.5" customHeight="1">
      <c r="A4" s="597" t="s">
        <v>634</v>
      </c>
      <c r="B4" s="597" t="s">
        <v>64</v>
      </c>
      <c r="C4" s="597"/>
      <c r="D4" s="597" t="s">
        <v>63</v>
      </c>
      <c r="E4" s="597"/>
      <c r="F4" s="597" t="s">
        <v>11</v>
      </c>
      <c r="G4" s="597"/>
      <c r="H4" s="597" t="s">
        <v>19</v>
      </c>
      <c r="I4" s="597"/>
      <c r="J4" s="597" t="s">
        <v>633</v>
      </c>
      <c r="K4" s="158"/>
    </row>
    <row r="5" spans="1:12" ht="53.25" customHeight="1">
      <c r="A5" s="597"/>
      <c r="B5" s="596" t="s">
        <v>584</v>
      </c>
      <c r="C5" s="596"/>
      <c r="D5" s="598" t="s">
        <v>62</v>
      </c>
      <c r="E5" s="598"/>
      <c r="F5" s="596" t="s">
        <v>61</v>
      </c>
      <c r="G5" s="596"/>
      <c r="H5" s="596" t="s">
        <v>8</v>
      </c>
      <c r="I5" s="596"/>
      <c r="J5" s="597"/>
      <c r="K5" s="158"/>
    </row>
    <row r="6" spans="1:12" ht="50.25" customHeight="1">
      <c r="A6" s="597"/>
      <c r="B6" s="143" t="s">
        <v>60</v>
      </c>
      <c r="C6" s="143" t="s">
        <v>59</v>
      </c>
      <c r="D6" s="143" t="s">
        <v>60</v>
      </c>
      <c r="E6" s="143" t="s">
        <v>59</v>
      </c>
      <c r="F6" s="143" t="s">
        <v>60</v>
      </c>
      <c r="G6" s="143" t="s">
        <v>59</v>
      </c>
      <c r="H6" s="143" t="s">
        <v>60</v>
      </c>
      <c r="I6" s="143" t="s">
        <v>59</v>
      </c>
      <c r="J6" s="597"/>
      <c r="K6" s="158"/>
    </row>
    <row r="7" spans="1:12" ht="33" customHeight="1">
      <c r="A7" s="597"/>
      <c r="B7" s="143" t="s">
        <v>17</v>
      </c>
      <c r="C7" s="143" t="s">
        <v>58</v>
      </c>
      <c r="D7" s="143" t="s">
        <v>17</v>
      </c>
      <c r="E7" s="143" t="s">
        <v>58</v>
      </c>
      <c r="F7" s="143" t="s">
        <v>17</v>
      </c>
      <c r="G7" s="143" t="s">
        <v>58</v>
      </c>
      <c r="H7" s="87" t="s">
        <v>17</v>
      </c>
      <c r="I7" s="143" t="s">
        <v>58</v>
      </c>
      <c r="J7" s="597"/>
      <c r="K7" s="158"/>
    </row>
    <row r="8" spans="1:12" ht="33" customHeight="1">
      <c r="A8" s="84" t="s">
        <v>57</v>
      </c>
      <c r="B8" s="161">
        <v>49</v>
      </c>
      <c r="C8" s="161">
        <v>9107</v>
      </c>
      <c r="D8" s="161">
        <v>16</v>
      </c>
      <c r="E8" s="161">
        <v>6040</v>
      </c>
      <c r="F8" s="161">
        <v>44</v>
      </c>
      <c r="G8" s="161">
        <v>6345</v>
      </c>
      <c r="H8" s="161">
        <f>B8+D8+F8</f>
        <v>109</v>
      </c>
      <c r="I8" s="161">
        <f>C8+E8+G8</f>
        <v>21492</v>
      </c>
      <c r="J8" s="84" t="s">
        <v>56</v>
      </c>
      <c r="K8" s="158"/>
      <c r="L8" s="456"/>
    </row>
    <row r="9" spans="1:12" ht="33" customHeight="1">
      <c r="A9" s="84" t="s">
        <v>585</v>
      </c>
      <c r="B9" s="162">
        <v>10</v>
      </c>
      <c r="C9" s="162">
        <v>2694</v>
      </c>
      <c r="D9" s="162">
        <v>1</v>
      </c>
      <c r="E9" s="162">
        <v>187</v>
      </c>
      <c r="F9" s="162">
        <v>7</v>
      </c>
      <c r="G9" s="162">
        <v>703</v>
      </c>
      <c r="H9" s="162">
        <f>B9+D9+F9</f>
        <v>18</v>
      </c>
      <c r="I9" s="162">
        <f>C9+E9+G9</f>
        <v>3584</v>
      </c>
      <c r="J9" s="99" t="s">
        <v>807</v>
      </c>
      <c r="K9" s="158"/>
      <c r="L9" s="456"/>
    </row>
    <row r="10" spans="1:12" ht="33" customHeight="1">
      <c r="A10" s="84" t="s">
        <v>55</v>
      </c>
      <c r="B10" s="161">
        <v>14</v>
      </c>
      <c r="C10" s="161">
        <v>3491</v>
      </c>
      <c r="D10" s="161">
        <v>5</v>
      </c>
      <c r="E10" s="161">
        <v>2017</v>
      </c>
      <c r="F10" s="161">
        <v>27</v>
      </c>
      <c r="G10" s="161">
        <v>2830</v>
      </c>
      <c r="H10" s="161">
        <f t="shared" ref="H10:H27" si="0">B10+D10+F10</f>
        <v>46</v>
      </c>
      <c r="I10" s="161">
        <f t="shared" ref="I10:I27" si="1">C10+E10+G10</f>
        <v>8338</v>
      </c>
      <c r="J10" s="84" t="s">
        <v>54</v>
      </c>
      <c r="K10" s="158"/>
      <c r="L10" s="456"/>
    </row>
    <row r="11" spans="1:12" ht="33" customHeight="1">
      <c r="A11" s="84" t="s">
        <v>53</v>
      </c>
      <c r="B11" s="162">
        <v>16</v>
      </c>
      <c r="C11" s="162">
        <v>2640</v>
      </c>
      <c r="D11" s="162">
        <v>6</v>
      </c>
      <c r="E11" s="162">
        <v>824</v>
      </c>
      <c r="F11" s="162">
        <v>4</v>
      </c>
      <c r="G11" s="162">
        <v>372</v>
      </c>
      <c r="H11" s="162">
        <f t="shared" si="0"/>
        <v>26</v>
      </c>
      <c r="I11" s="162">
        <f t="shared" si="1"/>
        <v>3836</v>
      </c>
      <c r="J11" s="84" t="s">
        <v>52</v>
      </c>
      <c r="K11" s="158"/>
      <c r="L11" s="456"/>
    </row>
    <row r="12" spans="1:12" ht="33" customHeight="1">
      <c r="A12" s="84" t="s">
        <v>51</v>
      </c>
      <c r="B12" s="161">
        <v>18</v>
      </c>
      <c r="C12" s="161">
        <v>3118</v>
      </c>
      <c r="D12" s="161">
        <v>5</v>
      </c>
      <c r="E12" s="161">
        <v>788</v>
      </c>
      <c r="F12" s="161">
        <v>9</v>
      </c>
      <c r="G12" s="161">
        <v>1025</v>
      </c>
      <c r="H12" s="161">
        <f t="shared" si="0"/>
        <v>32</v>
      </c>
      <c r="I12" s="161">
        <f t="shared" si="1"/>
        <v>4931</v>
      </c>
      <c r="J12" s="84" t="s">
        <v>50</v>
      </c>
      <c r="K12" s="159"/>
      <c r="L12" s="456"/>
    </row>
    <row r="13" spans="1:12" ht="33" customHeight="1">
      <c r="A13" s="84" t="s">
        <v>49</v>
      </c>
      <c r="B13" s="162">
        <v>19</v>
      </c>
      <c r="C13" s="162">
        <v>3324</v>
      </c>
      <c r="D13" s="162">
        <v>2</v>
      </c>
      <c r="E13" s="162">
        <v>400</v>
      </c>
      <c r="F13" s="162">
        <v>4</v>
      </c>
      <c r="G13" s="162">
        <v>363</v>
      </c>
      <c r="H13" s="162">
        <f t="shared" si="0"/>
        <v>25</v>
      </c>
      <c r="I13" s="162">
        <f t="shared" si="1"/>
        <v>4087</v>
      </c>
      <c r="J13" s="84" t="s">
        <v>48</v>
      </c>
      <c r="K13" s="158"/>
      <c r="L13" s="456"/>
    </row>
    <row r="14" spans="1:12" ht="33" customHeight="1">
      <c r="A14" s="84" t="s">
        <v>47</v>
      </c>
      <c r="B14" s="161">
        <v>21</v>
      </c>
      <c r="C14" s="161">
        <v>3456</v>
      </c>
      <c r="D14" s="161">
        <v>10</v>
      </c>
      <c r="E14" s="161">
        <v>2054</v>
      </c>
      <c r="F14" s="161">
        <v>26</v>
      </c>
      <c r="G14" s="161">
        <v>3388</v>
      </c>
      <c r="H14" s="161">
        <f t="shared" si="0"/>
        <v>57</v>
      </c>
      <c r="I14" s="161">
        <f t="shared" si="1"/>
        <v>8898</v>
      </c>
      <c r="J14" s="84" t="s">
        <v>46</v>
      </c>
      <c r="K14" s="158"/>
      <c r="L14" s="456"/>
    </row>
    <row r="15" spans="1:12" ht="33" customHeight="1">
      <c r="A15" s="84" t="s">
        <v>45</v>
      </c>
      <c r="B15" s="162">
        <v>10</v>
      </c>
      <c r="C15" s="162">
        <v>2055</v>
      </c>
      <c r="D15" s="162">
        <v>2</v>
      </c>
      <c r="E15" s="162">
        <v>372</v>
      </c>
      <c r="F15" s="162">
        <v>5</v>
      </c>
      <c r="G15" s="162">
        <v>930</v>
      </c>
      <c r="H15" s="162">
        <f t="shared" si="0"/>
        <v>17</v>
      </c>
      <c r="I15" s="162">
        <f t="shared" si="1"/>
        <v>3357</v>
      </c>
      <c r="J15" s="84" t="s">
        <v>44</v>
      </c>
      <c r="K15" s="158"/>
      <c r="L15" s="456"/>
    </row>
    <row r="16" spans="1:12" ht="33" customHeight="1">
      <c r="A16" s="84" t="s">
        <v>43</v>
      </c>
      <c r="B16" s="161">
        <v>7</v>
      </c>
      <c r="C16" s="161">
        <v>1000</v>
      </c>
      <c r="D16" s="161">
        <v>1</v>
      </c>
      <c r="E16" s="161">
        <v>299</v>
      </c>
      <c r="F16" s="161">
        <v>2</v>
      </c>
      <c r="G16" s="161">
        <v>150</v>
      </c>
      <c r="H16" s="161">
        <f t="shared" si="0"/>
        <v>10</v>
      </c>
      <c r="I16" s="161">
        <f t="shared" si="1"/>
        <v>1449</v>
      </c>
      <c r="J16" s="84" t="s">
        <v>42</v>
      </c>
      <c r="K16" s="158"/>
      <c r="L16" s="456"/>
    </row>
    <row r="17" spans="1:12" ht="33" customHeight="1">
      <c r="A17" s="84" t="s">
        <v>41</v>
      </c>
      <c r="B17" s="162">
        <v>20</v>
      </c>
      <c r="C17" s="162">
        <v>2330</v>
      </c>
      <c r="D17" s="162">
        <v>3</v>
      </c>
      <c r="E17" s="162">
        <v>631</v>
      </c>
      <c r="F17" s="162">
        <v>10</v>
      </c>
      <c r="G17" s="162">
        <v>1170</v>
      </c>
      <c r="H17" s="162">
        <f t="shared" si="0"/>
        <v>33</v>
      </c>
      <c r="I17" s="162">
        <f t="shared" si="1"/>
        <v>4131</v>
      </c>
      <c r="J17" s="84" t="s">
        <v>40</v>
      </c>
      <c r="K17" s="158"/>
      <c r="L17" s="456"/>
    </row>
    <row r="18" spans="1:12" ht="33" customHeight="1">
      <c r="A18" s="84" t="s">
        <v>39</v>
      </c>
      <c r="B18" s="161">
        <v>8</v>
      </c>
      <c r="C18" s="161">
        <v>920</v>
      </c>
      <c r="D18" s="161">
        <v>0</v>
      </c>
      <c r="E18" s="161">
        <v>0</v>
      </c>
      <c r="F18" s="161">
        <v>0</v>
      </c>
      <c r="G18" s="161">
        <v>0</v>
      </c>
      <c r="H18" s="161">
        <f t="shared" si="0"/>
        <v>8</v>
      </c>
      <c r="I18" s="161">
        <f t="shared" si="1"/>
        <v>920</v>
      </c>
      <c r="J18" s="84" t="s">
        <v>38</v>
      </c>
      <c r="K18" s="158"/>
      <c r="L18" s="456"/>
    </row>
    <row r="19" spans="1:12" ht="33" customHeight="1">
      <c r="A19" s="84" t="s">
        <v>37</v>
      </c>
      <c r="B19" s="162">
        <v>12</v>
      </c>
      <c r="C19" s="162">
        <v>1920</v>
      </c>
      <c r="D19" s="162">
        <v>2</v>
      </c>
      <c r="E19" s="162">
        <v>593</v>
      </c>
      <c r="F19" s="162">
        <v>2</v>
      </c>
      <c r="G19" s="162">
        <v>135</v>
      </c>
      <c r="H19" s="162">
        <f t="shared" si="0"/>
        <v>16</v>
      </c>
      <c r="I19" s="162">
        <f t="shared" si="1"/>
        <v>2648</v>
      </c>
      <c r="J19" s="84" t="s">
        <v>36</v>
      </c>
      <c r="K19" s="158"/>
      <c r="L19" s="456"/>
    </row>
    <row r="20" spans="1:12" ht="33" customHeight="1">
      <c r="A20" s="84" t="s">
        <v>35</v>
      </c>
      <c r="B20" s="161">
        <v>14</v>
      </c>
      <c r="C20" s="161">
        <v>1940</v>
      </c>
      <c r="D20" s="161">
        <v>0</v>
      </c>
      <c r="E20" s="161">
        <v>0</v>
      </c>
      <c r="F20" s="161">
        <v>3</v>
      </c>
      <c r="G20" s="161">
        <v>256</v>
      </c>
      <c r="H20" s="161">
        <f t="shared" si="0"/>
        <v>17</v>
      </c>
      <c r="I20" s="161">
        <f t="shared" si="1"/>
        <v>2196</v>
      </c>
      <c r="J20" s="84" t="s">
        <v>34</v>
      </c>
      <c r="K20" s="158"/>
      <c r="L20" s="456"/>
    </row>
    <row r="21" spans="1:12" ht="33" customHeight="1">
      <c r="A21" s="84" t="s">
        <v>33</v>
      </c>
      <c r="B21" s="162">
        <v>11</v>
      </c>
      <c r="C21" s="162">
        <v>1460</v>
      </c>
      <c r="D21" s="162">
        <v>0</v>
      </c>
      <c r="E21" s="162">
        <v>0</v>
      </c>
      <c r="F21" s="162">
        <v>0</v>
      </c>
      <c r="G21" s="162">
        <v>0</v>
      </c>
      <c r="H21" s="162">
        <f t="shared" si="0"/>
        <v>11</v>
      </c>
      <c r="I21" s="162">
        <f t="shared" si="1"/>
        <v>1460</v>
      </c>
      <c r="J21" s="84" t="s">
        <v>1527</v>
      </c>
      <c r="K21" s="158"/>
      <c r="L21" s="456"/>
    </row>
    <row r="22" spans="1:12" ht="33" customHeight="1">
      <c r="A22" s="84" t="s">
        <v>31</v>
      </c>
      <c r="B22" s="161">
        <v>22</v>
      </c>
      <c r="C22" s="161">
        <v>2915</v>
      </c>
      <c r="D22" s="161">
        <v>3</v>
      </c>
      <c r="E22" s="161">
        <v>71</v>
      </c>
      <c r="F22" s="161">
        <v>3</v>
      </c>
      <c r="G22" s="161">
        <v>250</v>
      </c>
      <c r="H22" s="161">
        <f t="shared" si="0"/>
        <v>28</v>
      </c>
      <c r="I22" s="161">
        <f t="shared" si="1"/>
        <v>3236</v>
      </c>
      <c r="J22" s="84" t="s">
        <v>30</v>
      </c>
      <c r="K22" s="158"/>
      <c r="L22" s="456"/>
    </row>
    <row r="23" spans="1:12" ht="33" customHeight="1">
      <c r="A23" s="84" t="s">
        <v>29</v>
      </c>
      <c r="B23" s="162">
        <v>10</v>
      </c>
      <c r="C23" s="162">
        <v>1300</v>
      </c>
      <c r="D23" s="162">
        <v>3</v>
      </c>
      <c r="E23" s="162">
        <v>294</v>
      </c>
      <c r="F23" s="162">
        <v>3</v>
      </c>
      <c r="G23" s="162">
        <v>250</v>
      </c>
      <c r="H23" s="162">
        <f t="shared" si="0"/>
        <v>16</v>
      </c>
      <c r="I23" s="162">
        <f t="shared" si="1"/>
        <v>1844</v>
      </c>
      <c r="J23" s="84" t="s">
        <v>28</v>
      </c>
      <c r="K23" s="158"/>
      <c r="L23" s="456"/>
    </row>
    <row r="24" spans="1:12" ht="33" customHeight="1">
      <c r="A24" s="84" t="s">
        <v>27</v>
      </c>
      <c r="B24" s="161">
        <v>10</v>
      </c>
      <c r="C24" s="161">
        <v>1295</v>
      </c>
      <c r="D24" s="161">
        <v>0</v>
      </c>
      <c r="E24" s="161">
        <v>0</v>
      </c>
      <c r="F24" s="161">
        <v>0</v>
      </c>
      <c r="G24" s="161">
        <v>0</v>
      </c>
      <c r="H24" s="161">
        <f t="shared" si="0"/>
        <v>10</v>
      </c>
      <c r="I24" s="161">
        <f t="shared" si="1"/>
        <v>1295</v>
      </c>
      <c r="J24" s="84" t="s">
        <v>26</v>
      </c>
      <c r="K24" s="158"/>
      <c r="L24" s="456"/>
    </row>
    <row r="25" spans="1:12" ht="33" customHeight="1">
      <c r="A25" s="84" t="s">
        <v>25</v>
      </c>
      <c r="B25" s="162">
        <v>9</v>
      </c>
      <c r="C25" s="162">
        <v>1330</v>
      </c>
      <c r="D25" s="162">
        <v>0</v>
      </c>
      <c r="E25" s="162">
        <v>0</v>
      </c>
      <c r="F25" s="162">
        <v>1</v>
      </c>
      <c r="G25" s="162">
        <v>30</v>
      </c>
      <c r="H25" s="162">
        <f t="shared" si="0"/>
        <v>10</v>
      </c>
      <c r="I25" s="162">
        <f t="shared" si="1"/>
        <v>1360</v>
      </c>
      <c r="J25" s="84" t="s">
        <v>24</v>
      </c>
      <c r="K25" s="158"/>
      <c r="L25" s="456"/>
    </row>
    <row r="26" spans="1:12" ht="33" customHeight="1">
      <c r="A26" s="84" t="s">
        <v>23</v>
      </c>
      <c r="B26" s="161">
        <v>5</v>
      </c>
      <c r="C26" s="161">
        <v>610</v>
      </c>
      <c r="D26" s="161">
        <v>0</v>
      </c>
      <c r="E26" s="161">
        <v>0</v>
      </c>
      <c r="F26" s="161">
        <v>0</v>
      </c>
      <c r="G26" s="161">
        <v>0</v>
      </c>
      <c r="H26" s="161">
        <f t="shared" si="0"/>
        <v>5</v>
      </c>
      <c r="I26" s="161">
        <f t="shared" si="1"/>
        <v>610</v>
      </c>
      <c r="J26" s="84" t="s">
        <v>22</v>
      </c>
      <c r="K26" s="158"/>
      <c r="L26" s="456"/>
    </row>
    <row r="27" spans="1:12" ht="33" customHeight="1">
      <c r="A27" s="84" t="s">
        <v>21</v>
      </c>
      <c r="B27" s="162">
        <v>5</v>
      </c>
      <c r="C27" s="162">
        <v>400</v>
      </c>
      <c r="D27" s="162">
        <v>0</v>
      </c>
      <c r="E27" s="162">
        <v>0</v>
      </c>
      <c r="F27" s="162">
        <v>0</v>
      </c>
      <c r="G27" s="162">
        <v>0</v>
      </c>
      <c r="H27" s="162">
        <f t="shared" si="0"/>
        <v>5</v>
      </c>
      <c r="I27" s="162">
        <f t="shared" si="1"/>
        <v>400</v>
      </c>
      <c r="J27" s="84" t="s">
        <v>20</v>
      </c>
      <c r="K27" s="158"/>
      <c r="L27" s="456"/>
    </row>
    <row r="28" spans="1:12" ht="33" customHeight="1">
      <c r="A28" s="143" t="s">
        <v>19</v>
      </c>
      <c r="B28" s="163">
        <f t="shared" ref="B28:I28" si="2">SUM(B8:B27)</f>
        <v>290</v>
      </c>
      <c r="C28" s="163">
        <f t="shared" si="2"/>
        <v>47305</v>
      </c>
      <c r="D28" s="163">
        <f t="shared" si="2"/>
        <v>59</v>
      </c>
      <c r="E28" s="163">
        <f t="shared" si="2"/>
        <v>14570</v>
      </c>
      <c r="F28" s="163">
        <f t="shared" si="2"/>
        <v>150</v>
      </c>
      <c r="G28" s="163">
        <f t="shared" si="2"/>
        <v>18197</v>
      </c>
      <c r="H28" s="163">
        <f t="shared" si="2"/>
        <v>499</v>
      </c>
      <c r="I28" s="163">
        <f t="shared" si="2"/>
        <v>80072</v>
      </c>
      <c r="J28" s="143" t="s">
        <v>8</v>
      </c>
      <c r="K28" s="158"/>
      <c r="L28" s="456"/>
    </row>
    <row r="29" spans="1:12" ht="33" customHeight="1">
      <c r="A29" s="160"/>
      <c r="B29" s="160"/>
      <c r="C29" s="160"/>
      <c r="D29" s="160"/>
      <c r="E29" s="160"/>
      <c r="F29" s="160"/>
      <c r="G29" s="160"/>
      <c r="H29" s="160"/>
      <c r="I29" s="160"/>
      <c r="J29" s="160"/>
    </row>
  </sheetData>
  <mergeCells count="14">
    <mergeCell ref="A1:J1"/>
    <mergeCell ref="A2:J2"/>
    <mergeCell ref="A3:F3"/>
    <mergeCell ref="G3:J3"/>
    <mergeCell ref="F5:G5"/>
    <mergeCell ref="H5:I5"/>
    <mergeCell ref="A4:A7"/>
    <mergeCell ref="J4:J7"/>
    <mergeCell ref="B4:C4"/>
    <mergeCell ref="D4:E4"/>
    <mergeCell ref="F4:G4"/>
    <mergeCell ref="H4:I4"/>
    <mergeCell ref="B5:C5"/>
    <mergeCell ref="D5:E5"/>
  </mergeCells>
  <pageMargins left="0.7" right="0.7" top="0.75" bottom="0.75" header="0.3" footer="0.3"/>
  <pageSetup paperSize="9" scale="4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81"/>
  <sheetViews>
    <sheetView rightToLeft="1" zoomScaleNormal="100" workbookViewId="0">
      <selection activeCell="A148" sqref="A148:P148"/>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24" ht="50.25" customHeight="1">
      <c r="A1" s="767" t="s">
        <v>1185</v>
      </c>
      <c r="B1" s="768"/>
      <c r="C1" s="768"/>
      <c r="D1" s="768"/>
      <c r="E1" s="768"/>
      <c r="F1" s="768"/>
      <c r="G1" s="768"/>
      <c r="H1" s="768"/>
      <c r="I1" s="768"/>
      <c r="J1" s="768"/>
      <c r="K1" s="768"/>
      <c r="L1" s="768"/>
      <c r="M1" s="768"/>
      <c r="N1" s="768"/>
      <c r="O1" s="768"/>
      <c r="P1" s="769"/>
    </row>
    <row r="2" spans="1:24" s="302" customFormat="1" ht="47.25" customHeight="1">
      <c r="A2" s="628" t="s">
        <v>1186</v>
      </c>
      <c r="B2" s="629"/>
      <c r="C2" s="629"/>
      <c r="D2" s="629"/>
      <c r="E2" s="629"/>
      <c r="F2" s="629"/>
      <c r="G2" s="629"/>
      <c r="H2" s="629"/>
      <c r="I2" s="629"/>
      <c r="J2" s="629"/>
      <c r="K2" s="629"/>
      <c r="L2" s="629"/>
      <c r="M2" s="629"/>
      <c r="N2" s="629"/>
      <c r="O2" s="629"/>
      <c r="P2" s="630"/>
    </row>
    <row r="3" spans="1:24" ht="39" customHeight="1">
      <c r="A3" s="731" t="s">
        <v>1577</v>
      </c>
      <c r="B3" s="732"/>
      <c r="C3" s="732"/>
      <c r="D3" s="732"/>
      <c r="E3" s="732"/>
      <c r="F3" s="732"/>
      <c r="G3" s="733"/>
      <c r="H3" s="734" t="s">
        <v>1578</v>
      </c>
      <c r="I3" s="734"/>
      <c r="J3" s="734"/>
      <c r="K3" s="734"/>
      <c r="L3" s="734"/>
      <c r="M3" s="734"/>
      <c r="N3" s="734"/>
      <c r="O3" s="734"/>
      <c r="P3" s="735"/>
    </row>
    <row r="4" spans="1:24" ht="39" customHeight="1">
      <c r="A4" s="770" t="s">
        <v>71</v>
      </c>
      <c r="B4" s="770" t="s">
        <v>677</v>
      </c>
      <c r="C4" s="773" t="s">
        <v>57</v>
      </c>
      <c r="D4" s="773"/>
      <c r="E4" s="773" t="s">
        <v>56</v>
      </c>
      <c r="F4" s="773" t="s">
        <v>585</v>
      </c>
      <c r="G4" s="773"/>
      <c r="H4" s="773" t="s">
        <v>162</v>
      </c>
      <c r="I4" s="773" t="s">
        <v>55</v>
      </c>
      <c r="J4" s="773"/>
      <c r="K4" s="773" t="s">
        <v>54</v>
      </c>
      <c r="L4" s="773" t="s">
        <v>53</v>
      </c>
      <c r="M4" s="773"/>
      <c r="N4" s="773" t="s">
        <v>161</v>
      </c>
      <c r="O4" s="773" t="s">
        <v>678</v>
      </c>
      <c r="P4" s="773" t="s">
        <v>69</v>
      </c>
      <c r="Q4" s="175"/>
    </row>
    <row r="5" spans="1:24" ht="39" customHeight="1">
      <c r="A5" s="771"/>
      <c r="B5" s="771"/>
      <c r="C5" s="773" t="s">
        <v>56</v>
      </c>
      <c r="D5" s="773"/>
      <c r="E5" s="773"/>
      <c r="F5" s="773" t="s">
        <v>808</v>
      </c>
      <c r="G5" s="773"/>
      <c r="H5" s="773"/>
      <c r="I5" s="773" t="s">
        <v>54</v>
      </c>
      <c r="J5" s="773"/>
      <c r="K5" s="773"/>
      <c r="L5" s="773" t="s">
        <v>161</v>
      </c>
      <c r="M5" s="773"/>
      <c r="N5" s="773"/>
      <c r="O5" s="773"/>
      <c r="P5" s="773"/>
      <c r="Q5" s="175"/>
    </row>
    <row r="6" spans="1:24" ht="39" customHeight="1">
      <c r="A6" s="771"/>
      <c r="B6" s="771"/>
      <c r="C6" s="95" t="s">
        <v>188</v>
      </c>
      <c r="D6" s="95" t="s">
        <v>189</v>
      </c>
      <c r="E6" s="95" t="s">
        <v>9</v>
      </c>
      <c r="F6" s="95" t="s">
        <v>188</v>
      </c>
      <c r="G6" s="95" t="s">
        <v>189</v>
      </c>
      <c r="H6" s="95" t="s">
        <v>9</v>
      </c>
      <c r="I6" s="95" t="s">
        <v>188</v>
      </c>
      <c r="J6" s="95" t="s">
        <v>189</v>
      </c>
      <c r="K6" s="95" t="s">
        <v>9</v>
      </c>
      <c r="L6" s="95" t="s">
        <v>188</v>
      </c>
      <c r="M6" s="95" t="s">
        <v>189</v>
      </c>
      <c r="N6" s="95" t="s">
        <v>9</v>
      </c>
      <c r="O6" s="773"/>
      <c r="P6" s="773"/>
      <c r="Q6" s="175"/>
    </row>
    <row r="7" spans="1:24" ht="39" customHeight="1">
      <c r="A7" s="772"/>
      <c r="B7" s="772"/>
      <c r="C7" s="95" t="s">
        <v>186</v>
      </c>
      <c r="D7" s="95" t="s">
        <v>187</v>
      </c>
      <c r="E7" s="95" t="s">
        <v>8</v>
      </c>
      <c r="F7" s="95" t="s">
        <v>186</v>
      </c>
      <c r="G7" s="95" t="s">
        <v>187</v>
      </c>
      <c r="H7" s="95" t="s">
        <v>8</v>
      </c>
      <c r="I7" s="95" t="s">
        <v>186</v>
      </c>
      <c r="J7" s="95" t="s">
        <v>187</v>
      </c>
      <c r="K7" s="95" t="s">
        <v>8</v>
      </c>
      <c r="L7" s="95" t="s">
        <v>186</v>
      </c>
      <c r="M7" s="95" t="s">
        <v>187</v>
      </c>
      <c r="N7" s="95" t="s">
        <v>8</v>
      </c>
      <c r="O7" s="773"/>
      <c r="P7" s="773"/>
      <c r="Q7" s="175"/>
    </row>
    <row r="8" spans="1:24" s="94" customFormat="1" ht="39" customHeight="1">
      <c r="A8" s="774" t="s">
        <v>586</v>
      </c>
      <c r="B8" s="95" t="s">
        <v>383</v>
      </c>
      <c r="C8" s="82">
        <v>2198</v>
      </c>
      <c r="D8" s="82">
        <v>5085</v>
      </c>
      <c r="E8" s="82">
        <f>C8+D8</f>
        <v>7283</v>
      </c>
      <c r="F8" s="82">
        <v>323</v>
      </c>
      <c r="G8" s="82">
        <v>899</v>
      </c>
      <c r="H8" s="82">
        <f>F8+G8</f>
        <v>1222</v>
      </c>
      <c r="I8" s="82">
        <v>1150</v>
      </c>
      <c r="J8" s="82">
        <v>3444</v>
      </c>
      <c r="K8" s="82">
        <f>I8+J8</f>
        <v>4594</v>
      </c>
      <c r="L8" s="82">
        <v>69</v>
      </c>
      <c r="M8" s="82">
        <v>368</v>
      </c>
      <c r="N8" s="82">
        <f>L8+M8</f>
        <v>437</v>
      </c>
      <c r="O8" s="95" t="s">
        <v>601</v>
      </c>
      <c r="P8" s="774" t="s">
        <v>679</v>
      </c>
      <c r="S8" s="246"/>
      <c r="T8" s="246"/>
      <c r="U8" s="246"/>
      <c r="V8" s="246"/>
      <c r="W8" s="246"/>
      <c r="X8" s="246"/>
    </row>
    <row r="9" spans="1:24" s="94" customFormat="1" ht="39" customHeight="1">
      <c r="A9" s="774"/>
      <c r="B9" s="95" t="s">
        <v>382</v>
      </c>
      <c r="C9" s="82">
        <v>596</v>
      </c>
      <c r="D9" s="82">
        <v>3780</v>
      </c>
      <c r="E9" s="82">
        <f>C9+D9</f>
        <v>4376</v>
      </c>
      <c r="F9" s="82">
        <v>72</v>
      </c>
      <c r="G9" s="82">
        <v>496</v>
      </c>
      <c r="H9" s="82">
        <f>F9+G9</f>
        <v>568</v>
      </c>
      <c r="I9" s="82">
        <v>540</v>
      </c>
      <c r="J9" s="82">
        <v>1942</v>
      </c>
      <c r="K9" s="82">
        <f>I9+J9</f>
        <v>2482</v>
      </c>
      <c r="L9" s="82">
        <v>9</v>
      </c>
      <c r="M9" s="82">
        <v>288</v>
      </c>
      <c r="N9" s="82">
        <f>L9+M9</f>
        <v>297</v>
      </c>
      <c r="O9" s="95" t="s">
        <v>602</v>
      </c>
      <c r="P9" s="774"/>
      <c r="S9" s="246"/>
      <c r="T9" s="246"/>
      <c r="U9" s="246"/>
      <c r="V9" s="246"/>
      <c r="W9" s="246"/>
      <c r="X9" s="246"/>
    </row>
    <row r="10" spans="1:24" s="94" customFormat="1" ht="39" customHeight="1">
      <c r="A10" s="774"/>
      <c r="B10" s="95" t="s">
        <v>9</v>
      </c>
      <c r="C10" s="79">
        <f>C8+C9</f>
        <v>2794</v>
      </c>
      <c r="D10" s="79">
        <f t="shared" ref="D10:N10" si="0">D8+D9</f>
        <v>8865</v>
      </c>
      <c r="E10" s="79">
        <f t="shared" si="0"/>
        <v>11659</v>
      </c>
      <c r="F10" s="79">
        <f t="shared" si="0"/>
        <v>395</v>
      </c>
      <c r="G10" s="79">
        <f t="shared" si="0"/>
        <v>1395</v>
      </c>
      <c r="H10" s="79">
        <f t="shared" si="0"/>
        <v>1790</v>
      </c>
      <c r="I10" s="79">
        <f t="shared" si="0"/>
        <v>1690</v>
      </c>
      <c r="J10" s="79">
        <f t="shared" si="0"/>
        <v>5386</v>
      </c>
      <c r="K10" s="79">
        <f t="shared" si="0"/>
        <v>7076</v>
      </c>
      <c r="L10" s="79">
        <f t="shared" si="0"/>
        <v>78</v>
      </c>
      <c r="M10" s="79">
        <f t="shared" si="0"/>
        <v>656</v>
      </c>
      <c r="N10" s="79">
        <f t="shared" si="0"/>
        <v>734</v>
      </c>
      <c r="O10" s="95" t="s">
        <v>8</v>
      </c>
      <c r="P10" s="774"/>
      <c r="S10" s="246"/>
      <c r="T10" s="246"/>
      <c r="U10" s="246"/>
      <c r="V10" s="246"/>
      <c r="W10" s="246"/>
      <c r="X10" s="246"/>
    </row>
    <row r="11" spans="1:24" s="94" customFormat="1" ht="39" customHeight="1">
      <c r="A11" s="774" t="s">
        <v>587</v>
      </c>
      <c r="B11" s="95" t="s">
        <v>383</v>
      </c>
      <c r="C11" s="82">
        <v>1046</v>
      </c>
      <c r="D11" s="82">
        <v>1805</v>
      </c>
      <c r="E11" s="82">
        <f>C11+D11</f>
        <v>2851</v>
      </c>
      <c r="F11" s="82">
        <v>142</v>
      </c>
      <c r="G11" s="82">
        <v>335</v>
      </c>
      <c r="H11" s="82">
        <f>F11+G11</f>
        <v>477</v>
      </c>
      <c r="I11" s="82">
        <v>420</v>
      </c>
      <c r="J11" s="82">
        <v>986</v>
      </c>
      <c r="K11" s="82">
        <f>I11+J11</f>
        <v>1406</v>
      </c>
      <c r="L11" s="82">
        <v>75</v>
      </c>
      <c r="M11" s="82">
        <v>241</v>
      </c>
      <c r="N11" s="82">
        <f>L11+M11</f>
        <v>316</v>
      </c>
      <c r="O11" s="95" t="s">
        <v>601</v>
      </c>
      <c r="P11" s="774" t="s">
        <v>591</v>
      </c>
      <c r="S11" s="246"/>
      <c r="T11" s="246"/>
      <c r="U11" s="246"/>
      <c r="V11" s="246"/>
      <c r="W11" s="246"/>
      <c r="X11" s="246"/>
    </row>
    <row r="12" spans="1:24" s="94" customFormat="1" ht="39" customHeight="1">
      <c r="A12" s="774"/>
      <c r="B12" s="95" t="s">
        <v>382</v>
      </c>
      <c r="C12" s="82">
        <v>869</v>
      </c>
      <c r="D12" s="82">
        <v>1416</v>
      </c>
      <c r="E12" s="82">
        <f>C12+D12</f>
        <v>2285</v>
      </c>
      <c r="F12" s="82">
        <v>118</v>
      </c>
      <c r="G12" s="82">
        <v>206</v>
      </c>
      <c r="H12" s="82">
        <f>F12+G12</f>
        <v>324</v>
      </c>
      <c r="I12" s="82">
        <v>650</v>
      </c>
      <c r="J12" s="82">
        <v>655</v>
      </c>
      <c r="K12" s="82">
        <f>I12+J12</f>
        <v>1305</v>
      </c>
      <c r="L12" s="82">
        <v>20</v>
      </c>
      <c r="M12" s="82">
        <v>194</v>
      </c>
      <c r="N12" s="82">
        <f>L12+M12</f>
        <v>214</v>
      </c>
      <c r="O12" s="95" t="s">
        <v>602</v>
      </c>
      <c r="P12" s="774"/>
      <c r="S12" s="246"/>
      <c r="T12" s="246"/>
      <c r="U12" s="246"/>
      <c r="V12" s="246"/>
      <c r="W12" s="246"/>
      <c r="X12" s="246"/>
    </row>
    <row r="13" spans="1:24" s="94" customFormat="1" ht="39" customHeight="1">
      <c r="A13" s="774"/>
      <c r="B13" s="95" t="s">
        <v>9</v>
      </c>
      <c r="C13" s="79">
        <f>C11+C12</f>
        <v>1915</v>
      </c>
      <c r="D13" s="79">
        <f t="shared" ref="D13:N13" si="1">D11+D12</f>
        <v>3221</v>
      </c>
      <c r="E13" s="79">
        <f t="shared" si="1"/>
        <v>5136</v>
      </c>
      <c r="F13" s="79">
        <f t="shared" si="1"/>
        <v>260</v>
      </c>
      <c r="G13" s="79">
        <f t="shared" si="1"/>
        <v>541</v>
      </c>
      <c r="H13" s="79">
        <f t="shared" si="1"/>
        <v>801</v>
      </c>
      <c r="I13" s="79">
        <f t="shared" si="1"/>
        <v>1070</v>
      </c>
      <c r="J13" s="79">
        <f t="shared" si="1"/>
        <v>1641</v>
      </c>
      <c r="K13" s="79">
        <f t="shared" si="1"/>
        <v>2711</v>
      </c>
      <c r="L13" s="79">
        <f t="shared" si="1"/>
        <v>95</v>
      </c>
      <c r="M13" s="79">
        <f t="shared" si="1"/>
        <v>435</v>
      </c>
      <c r="N13" s="79">
        <f t="shared" si="1"/>
        <v>530</v>
      </c>
      <c r="O13" s="95" t="s">
        <v>8</v>
      </c>
      <c r="P13" s="774"/>
      <c r="S13" s="246"/>
      <c r="T13" s="246"/>
      <c r="U13" s="246"/>
      <c r="V13" s="246"/>
      <c r="W13" s="246"/>
      <c r="X13" s="246"/>
    </row>
    <row r="14" spans="1:24" s="94" customFormat="1" ht="39" customHeight="1">
      <c r="A14" s="774" t="s">
        <v>588</v>
      </c>
      <c r="B14" s="95" t="s">
        <v>383</v>
      </c>
      <c r="C14" s="82">
        <f>C8+C11</f>
        <v>3244</v>
      </c>
      <c r="D14" s="82">
        <f t="shared" ref="D14:N15" si="2">D8+D11</f>
        <v>6890</v>
      </c>
      <c r="E14" s="82">
        <f t="shared" si="2"/>
        <v>10134</v>
      </c>
      <c r="F14" s="82">
        <f t="shared" si="2"/>
        <v>465</v>
      </c>
      <c r="G14" s="82">
        <f t="shared" si="2"/>
        <v>1234</v>
      </c>
      <c r="H14" s="82">
        <f t="shared" si="2"/>
        <v>1699</v>
      </c>
      <c r="I14" s="82">
        <f t="shared" si="2"/>
        <v>1570</v>
      </c>
      <c r="J14" s="82">
        <f t="shared" si="2"/>
        <v>4430</v>
      </c>
      <c r="K14" s="82">
        <f t="shared" si="2"/>
        <v>6000</v>
      </c>
      <c r="L14" s="82">
        <f t="shared" si="2"/>
        <v>144</v>
      </c>
      <c r="M14" s="82">
        <f t="shared" si="2"/>
        <v>609</v>
      </c>
      <c r="N14" s="82">
        <f t="shared" si="2"/>
        <v>753</v>
      </c>
      <c r="O14" s="95" t="s">
        <v>601</v>
      </c>
      <c r="P14" s="774" t="s">
        <v>680</v>
      </c>
      <c r="S14" s="246"/>
      <c r="T14" s="246"/>
      <c r="U14" s="246"/>
      <c r="V14" s="246"/>
      <c r="W14" s="246"/>
      <c r="X14" s="246"/>
    </row>
    <row r="15" spans="1:24" s="94" customFormat="1" ht="39" customHeight="1">
      <c r="A15" s="774"/>
      <c r="B15" s="95" t="s">
        <v>382</v>
      </c>
      <c r="C15" s="82">
        <f>C9+C12</f>
        <v>1465</v>
      </c>
      <c r="D15" s="82">
        <f t="shared" si="2"/>
        <v>5196</v>
      </c>
      <c r="E15" s="82">
        <f t="shared" si="2"/>
        <v>6661</v>
      </c>
      <c r="F15" s="82">
        <f t="shared" si="2"/>
        <v>190</v>
      </c>
      <c r="G15" s="82">
        <f t="shared" si="2"/>
        <v>702</v>
      </c>
      <c r="H15" s="82">
        <f t="shared" si="2"/>
        <v>892</v>
      </c>
      <c r="I15" s="82">
        <f t="shared" si="2"/>
        <v>1190</v>
      </c>
      <c r="J15" s="82">
        <f t="shared" si="2"/>
        <v>2597</v>
      </c>
      <c r="K15" s="82">
        <f t="shared" si="2"/>
        <v>3787</v>
      </c>
      <c r="L15" s="82">
        <f t="shared" si="2"/>
        <v>29</v>
      </c>
      <c r="M15" s="82">
        <f t="shared" si="2"/>
        <v>482</v>
      </c>
      <c r="N15" s="82">
        <f t="shared" si="2"/>
        <v>511</v>
      </c>
      <c r="O15" s="95" t="s">
        <v>602</v>
      </c>
      <c r="P15" s="774"/>
      <c r="S15" s="246"/>
      <c r="T15" s="246"/>
      <c r="U15" s="246"/>
      <c r="V15" s="246"/>
      <c r="W15" s="246"/>
      <c r="X15" s="246"/>
    </row>
    <row r="16" spans="1:24" s="94" customFormat="1" ht="39" customHeight="1">
      <c r="A16" s="774"/>
      <c r="B16" s="95" t="s">
        <v>9</v>
      </c>
      <c r="C16" s="79">
        <f>C14+C15</f>
        <v>4709</v>
      </c>
      <c r="D16" s="79">
        <f t="shared" ref="D16:N16" si="3">D14+D15</f>
        <v>12086</v>
      </c>
      <c r="E16" s="79">
        <f t="shared" si="3"/>
        <v>16795</v>
      </c>
      <c r="F16" s="79">
        <f t="shared" si="3"/>
        <v>655</v>
      </c>
      <c r="G16" s="79">
        <f t="shared" si="3"/>
        <v>1936</v>
      </c>
      <c r="H16" s="79">
        <f t="shared" si="3"/>
        <v>2591</v>
      </c>
      <c r="I16" s="79">
        <f t="shared" si="3"/>
        <v>2760</v>
      </c>
      <c r="J16" s="79">
        <f t="shared" si="3"/>
        <v>7027</v>
      </c>
      <c r="K16" s="79">
        <f t="shared" si="3"/>
        <v>9787</v>
      </c>
      <c r="L16" s="79">
        <f t="shared" si="3"/>
        <v>173</v>
      </c>
      <c r="M16" s="79">
        <f t="shared" si="3"/>
        <v>1091</v>
      </c>
      <c r="N16" s="79">
        <f t="shared" si="3"/>
        <v>1264</v>
      </c>
      <c r="O16" s="95" t="s">
        <v>8</v>
      </c>
      <c r="P16" s="774"/>
      <c r="S16" s="246"/>
      <c r="T16" s="246"/>
      <c r="U16" s="246"/>
      <c r="V16" s="246"/>
      <c r="W16" s="246"/>
      <c r="X16" s="246"/>
    </row>
    <row r="17" spans="1:24" ht="39" customHeight="1">
      <c r="A17" s="774" t="s">
        <v>671</v>
      </c>
      <c r="B17" s="95" t="s">
        <v>383</v>
      </c>
      <c r="C17" s="82">
        <v>513</v>
      </c>
      <c r="D17" s="82">
        <v>2055</v>
      </c>
      <c r="E17" s="82">
        <f>C17+D17</f>
        <v>2568</v>
      </c>
      <c r="F17" s="82">
        <v>71</v>
      </c>
      <c r="G17" s="82">
        <v>246</v>
      </c>
      <c r="H17" s="82">
        <f>F17+G17</f>
        <v>317</v>
      </c>
      <c r="I17" s="82">
        <v>321</v>
      </c>
      <c r="J17" s="82">
        <v>916</v>
      </c>
      <c r="K17" s="82">
        <f>I17+J17</f>
        <v>1237</v>
      </c>
      <c r="L17" s="82">
        <v>18</v>
      </c>
      <c r="M17" s="82">
        <v>51</v>
      </c>
      <c r="N17" s="82">
        <f>L17+M17</f>
        <v>69</v>
      </c>
      <c r="O17" s="95" t="s">
        <v>601</v>
      </c>
      <c r="P17" s="774" t="s">
        <v>185</v>
      </c>
      <c r="S17" s="247"/>
      <c r="T17" s="247"/>
      <c r="U17" s="247"/>
      <c r="V17" s="247"/>
      <c r="W17" s="247"/>
      <c r="X17" s="247"/>
    </row>
    <row r="18" spans="1:24" ht="39" customHeight="1">
      <c r="A18" s="774"/>
      <c r="B18" s="95" t="s">
        <v>382</v>
      </c>
      <c r="C18" s="82">
        <v>528</v>
      </c>
      <c r="D18" s="82">
        <v>17518</v>
      </c>
      <c r="E18" s="82">
        <f>C18+D18</f>
        <v>18046</v>
      </c>
      <c r="F18" s="82">
        <v>70</v>
      </c>
      <c r="G18" s="82">
        <v>1546</v>
      </c>
      <c r="H18" s="82">
        <f>F18+G18</f>
        <v>1616</v>
      </c>
      <c r="I18" s="82">
        <v>563</v>
      </c>
      <c r="J18" s="82">
        <v>7962</v>
      </c>
      <c r="K18" s="82">
        <f>I18+J18</f>
        <v>8525</v>
      </c>
      <c r="L18" s="82">
        <v>7</v>
      </c>
      <c r="M18" s="82">
        <v>879</v>
      </c>
      <c r="N18" s="82">
        <f>L18+M18</f>
        <v>886</v>
      </c>
      <c r="O18" s="95" t="s">
        <v>602</v>
      </c>
      <c r="P18" s="774"/>
      <c r="S18" s="247"/>
      <c r="T18" s="247"/>
      <c r="U18" s="247"/>
      <c r="V18" s="247"/>
      <c r="W18" s="247"/>
      <c r="X18" s="247"/>
    </row>
    <row r="19" spans="1:24" ht="39" customHeight="1">
      <c r="A19" s="774"/>
      <c r="B19" s="95" t="s">
        <v>9</v>
      </c>
      <c r="C19" s="79">
        <f>C17+C18</f>
        <v>1041</v>
      </c>
      <c r="D19" s="79">
        <f t="shared" ref="D19:N19" si="4">D17+D18</f>
        <v>19573</v>
      </c>
      <c r="E19" s="79">
        <f t="shared" si="4"/>
        <v>20614</v>
      </c>
      <c r="F19" s="79">
        <f t="shared" si="4"/>
        <v>141</v>
      </c>
      <c r="G19" s="79">
        <f t="shared" si="4"/>
        <v>1792</v>
      </c>
      <c r="H19" s="79">
        <f t="shared" si="4"/>
        <v>1933</v>
      </c>
      <c r="I19" s="79">
        <f t="shared" si="4"/>
        <v>884</v>
      </c>
      <c r="J19" s="79">
        <f t="shared" si="4"/>
        <v>8878</v>
      </c>
      <c r="K19" s="79">
        <f t="shared" si="4"/>
        <v>9762</v>
      </c>
      <c r="L19" s="79">
        <f t="shared" si="4"/>
        <v>25</v>
      </c>
      <c r="M19" s="79">
        <f t="shared" si="4"/>
        <v>930</v>
      </c>
      <c r="N19" s="79">
        <f t="shared" si="4"/>
        <v>955</v>
      </c>
      <c r="O19" s="95" t="s">
        <v>8</v>
      </c>
      <c r="P19" s="774"/>
      <c r="S19" s="247"/>
      <c r="T19" s="247"/>
      <c r="U19" s="247"/>
      <c r="V19" s="247"/>
      <c r="W19" s="247"/>
      <c r="X19" s="247"/>
    </row>
    <row r="20" spans="1:24" ht="39" customHeight="1">
      <c r="A20" s="774" t="s">
        <v>672</v>
      </c>
      <c r="B20" s="95" t="s">
        <v>383</v>
      </c>
      <c r="C20" s="82">
        <v>0</v>
      </c>
      <c r="D20" s="82">
        <v>0</v>
      </c>
      <c r="E20" s="82">
        <f>C20+D20</f>
        <v>0</v>
      </c>
      <c r="F20" s="82">
        <v>0</v>
      </c>
      <c r="G20" s="82">
        <v>0</v>
      </c>
      <c r="H20" s="82">
        <f>F20+G20</f>
        <v>0</v>
      </c>
      <c r="I20" s="82">
        <v>0</v>
      </c>
      <c r="J20" s="82">
        <v>0</v>
      </c>
      <c r="K20" s="82">
        <f>I20+J20</f>
        <v>0</v>
      </c>
      <c r="L20" s="82">
        <v>0</v>
      </c>
      <c r="M20" s="82">
        <v>0</v>
      </c>
      <c r="N20" s="82">
        <f>L20+M20</f>
        <v>0</v>
      </c>
      <c r="O20" s="95" t="s">
        <v>601</v>
      </c>
      <c r="P20" s="774" t="s">
        <v>674</v>
      </c>
      <c r="S20" s="247"/>
      <c r="T20" s="247"/>
      <c r="U20" s="247"/>
      <c r="V20" s="247"/>
      <c r="W20" s="247"/>
      <c r="X20" s="247"/>
    </row>
    <row r="21" spans="1:24" ht="39" customHeight="1">
      <c r="A21" s="774"/>
      <c r="B21" s="95" t="s">
        <v>382</v>
      </c>
      <c r="C21" s="82">
        <v>7</v>
      </c>
      <c r="D21" s="82">
        <v>1238</v>
      </c>
      <c r="E21" s="82">
        <f>C21+D21</f>
        <v>1245</v>
      </c>
      <c r="F21" s="82">
        <v>0</v>
      </c>
      <c r="G21" s="82">
        <v>47</v>
      </c>
      <c r="H21" s="82">
        <f>F21+G21</f>
        <v>47</v>
      </c>
      <c r="I21" s="82">
        <v>2</v>
      </c>
      <c r="J21" s="82">
        <v>272</v>
      </c>
      <c r="K21" s="82">
        <f>I21+J21</f>
        <v>274</v>
      </c>
      <c r="L21" s="82">
        <v>0</v>
      </c>
      <c r="M21" s="82">
        <v>42</v>
      </c>
      <c r="N21" s="82">
        <f>L21+M21</f>
        <v>42</v>
      </c>
      <c r="O21" s="95" t="s">
        <v>602</v>
      </c>
      <c r="P21" s="774"/>
      <c r="S21" s="247"/>
      <c r="T21" s="247"/>
      <c r="U21" s="247"/>
      <c r="V21" s="247"/>
      <c r="W21" s="247"/>
      <c r="X21" s="247"/>
    </row>
    <row r="22" spans="1:24" ht="39" customHeight="1">
      <c r="A22" s="774"/>
      <c r="B22" s="95" t="s">
        <v>9</v>
      </c>
      <c r="C22" s="79">
        <f>C20+C21</f>
        <v>7</v>
      </c>
      <c r="D22" s="79">
        <f t="shared" ref="D22:N22" si="5">D20+D21</f>
        <v>1238</v>
      </c>
      <c r="E22" s="79">
        <f t="shared" si="5"/>
        <v>1245</v>
      </c>
      <c r="F22" s="79">
        <f t="shared" si="5"/>
        <v>0</v>
      </c>
      <c r="G22" s="79">
        <f t="shared" si="5"/>
        <v>47</v>
      </c>
      <c r="H22" s="79">
        <f t="shared" si="5"/>
        <v>47</v>
      </c>
      <c r="I22" s="79">
        <f t="shared" si="5"/>
        <v>2</v>
      </c>
      <c r="J22" s="79">
        <f t="shared" si="5"/>
        <v>272</v>
      </c>
      <c r="K22" s="79">
        <f t="shared" si="5"/>
        <v>274</v>
      </c>
      <c r="L22" s="79">
        <f t="shared" si="5"/>
        <v>0</v>
      </c>
      <c r="M22" s="79">
        <f t="shared" si="5"/>
        <v>42</v>
      </c>
      <c r="N22" s="79">
        <f t="shared" si="5"/>
        <v>42</v>
      </c>
      <c r="O22" s="95" t="s">
        <v>8</v>
      </c>
      <c r="P22" s="774"/>
      <c r="S22" s="247"/>
      <c r="T22" s="247"/>
      <c r="U22" s="247"/>
      <c r="V22" s="247"/>
      <c r="W22" s="247"/>
      <c r="X22" s="247"/>
    </row>
    <row r="23" spans="1:24" ht="39" customHeight="1">
      <c r="A23" s="774" t="s">
        <v>673</v>
      </c>
      <c r="B23" s="95" t="s">
        <v>383</v>
      </c>
      <c r="C23" s="82">
        <f>C17+C20</f>
        <v>513</v>
      </c>
      <c r="D23" s="82">
        <f t="shared" ref="D23:N24" si="6">D17+D20</f>
        <v>2055</v>
      </c>
      <c r="E23" s="82">
        <f t="shared" si="6"/>
        <v>2568</v>
      </c>
      <c r="F23" s="82">
        <f t="shared" si="6"/>
        <v>71</v>
      </c>
      <c r="G23" s="82">
        <f t="shared" si="6"/>
        <v>246</v>
      </c>
      <c r="H23" s="82">
        <f t="shared" si="6"/>
        <v>317</v>
      </c>
      <c r="I23" s="82">
        <f t="shared" si="6"/>
        <v>321</v>
      </c>
      <c r="J23" s="82">
        <f t="shared" si="6"/>
        <v>916</v>
      </c>
      <c r="K23" s="82">
        <f t="shared" si="6"/>
        <v>1237</v>
      </c>
      <c r="L23" s="82">
        <f t="shared" si="6"/>
        <v>18</v>
      </c>
      <c r="M23" s="82">
        <f t="shared" si="6"/>
        <v>51</v>
      </c>
      <c r="N23" s="82">
        <f t="shared" si="6"/>
        <v>69</v>
      </c>
      <c r="O23" s="95" t="s">
        <v>601</v>
      </c>
      <c r="P23" s="774" t="s">
        <v>675</v>
      </c>
      <c r="S23" s="247"/>
      <c r="T23" s="247"/>
      <c r="U23" s="247"/>
      <c r="V23" s="247"/>
      <c r="W23" s="247"/>
      <c r="X23" s="247"/>
    </row>
    <row r="24" spans="1:24" ht="39" customHeight="1">
      <c r="A24" s="774"/>
      <c r="B24" s="95" t="s">
        <v>382</v>
      </c>
      <c r="C24" s="82">
        <f>C18+C21</f>
        <v>535</v>
      </c>
      <c r="D24" s="82">
        <f t="shared" si="6"/>
        <v>18756</v>
      </c>
      <c r="E24" s="82">
        <f t="shared" si="6"/>
        <v>19291</v>
      </c>
      <c r="F24" s="82">
        <f t="shared" si="6"/>
        <v>70</v>
      </c>
      <c r="G24" s="82">
        <f t="shared" si="6"/>
        <v>1593</v>
      </c>
      <c r="H24" s="82">
        <f t="shared" si="6"/>
        <v>1663</v>
      </c>
      <c r="I24" s="82">
        <f t="shared" si="6"/>
        <v>565</v>
      </c>
      <c r="J24" s="82">
        <f t="shared" si="6"/>
        <v>8234</v>
      </c>
      <c r="K24" s="82">
        <f t="shared" si="6"/>
        <v>8799</v>
      </c>
      <c r="L24" s="82">
        <f t="shared" si="6"/>
        <v>7</v>
      </c>
      <c r="M24" s="82">
        <f t="shared" si="6"/>
        <v>921</v>
      </c>
      <c r="N24" s="82">
        <f t="shared" si="6"/>
        <v>928</v>
      </c>
      <c r="O24" s="95" t="s">
        <v>602</v>
      </c>
      <c r="P24" s="774"/>
      <c r="S24" s="247"/>
      <c r="T24" s="247"/>
      <c r="U24" s="247"/>
      <c r="V24" s="247"/>
      <c r="W24" s="247"/>
      <c r="X24" s="247"/>
    </row>
    <row r="25" spans="1:24" ht="39" customHeight="1">
      <c r="A25" s="774"/>
      <c r="B25" s="95" t="s">
        <v>9</v>
      </c>
      <c r="C25" s="79">
        <f>C23+C24</f>
        <v>1048</v>
      </c>
      <c r="D25" s="79">
        <f t="shared" ref="D25:N25" si="7">D23+D24</f>
        <v>20811</v>
      </c>
      <c r="E25" s="79">
        <f t="shared" si="7"/>
        <v>21859</v>
      </c>
      <c r="F25" s="79">
        <f t="shared" si="7"/>
        <v>141</v>
      </c>
      <c r="G25" s="79">
        <f t="shared" si="7"/>
        <v>1839</v>
      </c>
      <c r="H25" s="79">
        <f t="shared" si="7"/>
        <v>1980</v>
      </c>
      <c r="I25" s="79">
        <f t="shared" si="7"/>
        <v>886</v>
      </c>
      <c r="J25" s="79">
        <f t="shared" si="7"/>
        <v>9150</v>
      </c>
      <c r="K25" s="79">
        <f t="shared" si="7"/>
        <v>10036</v>
      </c>
      <c r="L25" s="79">
        <f t="shared" si="7"/>
        <v>25</v>
      </c>
      <c r="M25" s="79">
        <f t="shared" si="7"/>
        <v>972</v>
      </c>
      <c r="N25" s="79">
        <f t="shared" si="7"/>
        <v>997</v>
      </c>
      <c r="O25" s="95" t="s">
        <v>8</v>
      </c>
      <c r="P25" s="774"/>
      <c r="S25" s="247"/>
      <c r="T25" s="247"/>
      <c r="U25" s="247"/>
      <c r="V25" s="247"/>
      <c r="W25" s="247"/>
      <c r="X25" s="247"/>
    </row>
    <row r="26" spans="1:24" ht="39" customHeight="1">
      <c r="A26" s="774" t="s">
        <v>589</v>
      </c>
      <c r="B26" s="95" t="s">
        <v>383</v>
      </c>
      <c r="C26" s="82">
        <v>1631</v>
      </c>
      <c r="D26" s="82">
        <v>6822</v>
      </c>
      <c r="E26" s="82">
        <f>C26+D26</f>
        <v>8453</v>
      </c>
      <c r="F26" s="82">
        <v>130</v>
      </c>
      <c r="G26" s="82">
        <v>1131</v>
      </c>
      <c r="H26" s="82">
        <f>F26+G26</f>
        <v>1261</v>
      </c>
      <c r="I26" s="82">
        <v>514</v>
      </c>
      <c r="J26" s="82">
        <v>3126</v>
      </c>
      <c r="K26" s="82">
        <f>I26+J26</f>
        <v>3640</v>
      </c>
      <c r="L26" s="82">
        <v>106</v>
      </c>
      <c r="M26" s="82">
        <v>547</v>
      </c>
      <c r="N26" s="82">
        <f>L26+M26</f>
        <v>653</v>
      </c>
      <c r="O26" s="95" t="s">
        <v>601</v>
      </c>
      <c r="P26" s="774" t="s">
        <v>681</v>
      </c>
      <c r="S26" s="247"/>
      <c r="T26" s="247"/>
      <c r="U26" s="247"/>
      <c r="V26" s="247"/>
      <c r="W26" s="247"/>
      <c r="X26" s="247"/>
    </row>
    <row r="27" spans="1:24" ht="39" customHeight="1">
      <c r="A27" s="774"/>
      <c r="B27" s="95" t="s">
        <v>382</v>
      </c>
      <c r="C27" s="82">
        <v>1356</v>
      </c>
      <c r="D27" s="82">
        <v>430</v>
      </c>
      <c r="E27" s="82">
        <f>C27+D27</f>
        <v>1786</v>
      </c>
      <c r="F27" s="82">
        <v>182</v>
      </c>
      <c r="G27" s="82">
        <v>44</v>
      </c>
      <c r="H27" s="82">
        <f>F27+G27</f>
        <v>226</v>
      </c>
      <c r="I27" s="82">
        <v>588</v>
      </c>
      <c r="J27" s="82">
        <v>247</v>
      </c>
      <c r="K27" s="82">
        <f>I27+J27</f>
        <v>835</v>
      </c>
      <c r="L27" s="82">
        <v>149</v>
      </c>
      <c r="M27" s="82">
        <v>22</v>
      </c>
      <c r="N27" s="82">
        <f>L27+M27</f>
        <v>171</v>
      </c>
      <c r="O27" s="95" t="s">
        <v>602</v>
      </c>
      <c r="P27" s="774"/>
      <c r="S27" s="247"/>
      <c r="T27" s="247"/>
      <c r="U27" s="247"/>
      <c r="V27" s="247"/>
      <c r="W27" s="247"/>
      <c r="X27" s="247"/>
    </row>
    <row r="28" spans="1:24" ht="39" customHeight="1">
      <c r="A28" s="774"/>
      <c r="B28" s="95" t="s">
        <v>9</v>
      </c>
      <c r="C28" s="79">
        <f>C26+C27</f>
        <v>2987</v>
      </c>
      <c r="D28" s="79">
        <f t="shared" ref="D28:N28" si="8">D26+D27</f>
        <v>7252</v>
      </c>
      <c r="E28" s="79">
        <f t="shared" si="8"/>
        <v>10239</v>
      </c>
      <c r="F28" s="79">
        <f t="shared" si="8"/>
        <v>312</v>
      </c>
      <c r="G28" s="79">
        <f t="shared" si="8"/>
        <v>1175</v>
      </c>
      <c r="H28" s="79">
        <f t="shared" si="8"/>
        <v>1487</v>
      </c>
      <c r="I28" s="79">
        <f t="shared" si="8"/>
        <v>1102</v>
      </c>
      <c r="J28" s="79">
        <f t="shared" si="8"/>
        <v>3373</v>
      </c>
      <c r="K28" s="79">
        <f t="shared" si="8"/>
        <v>4475</v>
      </c>
      <c r="L28" s="79">
        <f t="shared" si="8"/>
        <v>255</v>
      </c>
      <c r="M28" s="79">
        <f t="shared" si="8"/>
        <v>569</v>
      </c>
      <c r="N28" s="79">
        <f t="shared" si="8"/>
        <v>824</v>
      </c>
      <c r="O28" s="95" t="s">
        <v>8</v>
      </c>
      <c r="P28" s="774"/>
      <c r="S28" s="247"/>
      <c r="T28" s="247"/>
      <c r="U28" s="247"/>
      <c r="V28" s="247"/>
      <c r="W28" s="247"/>
      <c r="X28" s="247"/>
    </row>
    <row r="29" spans="1:24" ht="39" customHeight="1">
      <c r="A29" s="774" t="s">
        <v>184</v>
      </c>
      <c r="B29" s="95" t="s">
        <v>383</v>
      </c>
      <c r="C29" s="82">
        <v>2432</v>
      </c>
      <c r="D29" s="82">
        <v>3130</v>
      </c>
      <c r="E29" s="82">
        <f>C29+D29</f>
        <v>5562</v>
      </c>
      <c r="F29" s="82">
        <v>339</v>
      </c>
      <c r="G29" s="82">
        <v>504</v>
      </c>
      <c r="H29" s="82">
        <f>F29+G29</f>
        <v>843</v>
      </c>
      <c r="I29" s="82">
        <v>1131</v>
      </c>
      <c r="J29" s="82">
        <v>1329</v>
      </c>
      <c r="K29" s="82">
        <f>I29+J29</f>
        <v>2460</v>
      </c>
      <c r="L29" s="82">
        <v>165</v>
      </c>
      <c r="M29" s="82">
        <v>283</v>
      </c>
      <c r="N29" s="82">
        <f>L29+M29</f>
        <v>448</v>
      </c>
      <c r="O29" s="95" t="s">
        <v>601</v>
      </c>
      <c r="P29" s="774" t="s">
        <v>682</v>
      </c>
      <c r="S29" s="247"/>
      <c r="T29" s="247"/>
      <c r="U29" s="247"/>
      <c r="V29" s="247"/>
      <c r="W29" s="247"/>
      <c r="X29" s="247"/>
    </row>
    <row r="30" spans="1:24" ht="39" customHeight="1">
      <c r="A30" s="774"/>
      <c r="B30" s="95" t="s">
        <v>382</v>
      </c>
      <c r="C30" s="82">
        <v>3502</v>
      </c>
      <c r="D30" s="82">
        <v>2853</v>
      </c>
      <c r="E30" s="82">
        <f>C30+D30</f>
        <v>6355</v>
      </c>
      <c r="F30" s="82">
        <v>1073</v>
      </c>
      <c r="G30" s="82">
        <v>239</v>
      </c>
      <c r="H30" s="82">
        <f>F30+G30</f>
        <v>1312</v>
      </c>
      <c r="I30" s="82">
        <v>2865</v>
      </c>
      <c r="J30" s="82">
        <v>1405</v>
      </c>
      <c r="K30" s="82">
        <f>I30+J30</f>
        <v>4270</v>
      </c>
      <c r="L30" s="82">
        <v>542</v>
      </c>
      <c r="M30" s="82">
        <v>157</v>
      </c>
      <c r="N30" s="82">
        <f>L30+M30</f>
        <v>699</v>
      </c>
      <c r="O30" s="95" t="s">
        <v>602</v>
      </c>
      <c r="P30" s="774"/>
      <c r="S30" s="247"/>
      <c r="T30" s="247"/>
      <c r="U30" s="247"/>
      <c r="V30" s="247"/>
      <c r="W30" s="247"/>
      <c r="X30" s="247"/>
    </row>
    <row r="31" spans="1:24" ht="39" customHeight="1">
      <c r="A31" s="774"/>
      <c r="B31" s="95" t="s">
        <v>9</v>
      </c>
      <c r="C31" s="79">
        <f>C29+C30</f>
        <v>5934</v>
      </c>
      <c r="D31" s="79">
        <f t="shared" ref="D31:N31" si="9">D29+D30</f>
        <v>5983</v>
      </c>
      <c r="E31" s="79">
        <f t="shared" si="9"/>
        <v>11917</v>
      </c>
      <c r="F31" s="79">
        <f t="shared" si="9"/>
        <v>1412</v>
      </c>
      <c r="G31" s="79">
        <f t="shared" si="9"/>
        <v>743</v>
      </c>
      <c r="H31" s="79">
        <f t="shared" si="9"/>
        <v>2155</v>
      </c>
      <c r="I31" s="79">
        <f t="shared" si="9"/>
        <v>3996</v>
      </c>
      <c r="J31" s="79">
        <f t="shared" si="9"/>
        <v>2734</v>
      </c>
      <c r="K31" s="79">
        <f t="shared" si="9"/>
        <v>6730</v>
      </c>
      <c r="L31" s="79">
        <f t="shared" si="9"/>
        <v>707</v>
      </c>
      <c r="M31" s="79">
        <f t="shared" si="9"/>
        <v>440</v>
      </c>
      <c r="N31" s="79">
        <f t="shared" si="9"/>
        <v>1147</v>
      </c>
      <c r="O31" s="95" t="s">
        <v>8</v>
      </c>
      <c r="P31" s="774"/>
      <c r="S31" s="247"/>
      <c r="T31" s="247"/>
      <c r="U31" s="247"/>
      <c r="V31" s="247"/>
      <c r="W31" s="247"/>
      <c r="X31" s="247"/>
    </row>
    <row r="32" spans="1:24" ht="39" customHeight="1">
      <c r="A32" s="731" t="s">
        <v>1577</v>
      </c>
      <c r="B32" s="732"/>
      <c r="C32" s="732"/>
      <c r="D32" s="732"/>
      <c r="E32" s="732"/>
      <c r="F32" s="732"/>
      <c r="G32" s="733"/>
      <c r="H32" s="734" t="s">
        <v>1578</v>
      </c>
      <c r="I32" s="734"/>
      <c r="J32" s="734"/>
      <c r="K32" s="734"/>
      <c r="L32" s="734"/>
      <c r="M32" s="734"/>
      <c r="N32" s="734"/>
      <c r="O32" s="734"/>
      <c r="P32" s="735"/>
      <c r="S32" s="247"/>
      <c r="T32" s="247"/>
      <c r="U32" s="247"/>
      <c r="V32" s="247"/>
      <c r="W32" s="247"/>
      <c r="X32" s="247"/>
    </row>
    <row r="33" spans="1:24" ht="39" customHeight="1">
      <c r="A33" s="770" t="s">
        <v>71</v>
      </c>
      <c r="B33" s="770" t="s">
        <v>677</v>
      </c>
      <c r="C33" s="773" t="s">
        <v>51</v>
      </c>
      <c r="D33" s="773"/>
      <c r="E33" s="773" t="s">
        <v>50</v>
      </c>
      <c r="F33" s="773" t="s">
        <v>49</v>
      </c>
      <c r="G33" s="773"/>
      <c r="H33" s="773" t="s">
        <v>48</v>
      </c>
      <c r="I33" s="773" t="s">
        <v>47</v>
      </c>
      <c r="J33" s="773"/>
      <c r="K33" s="773" t="s">
        <v>46</v>
      </c>
      <c r="L33" s="773" t="s">
        <v>45</v>
      </c>
      <c r="M33" s="773"/>
      <c r="N33" s="773" t="s">
        <v>298</v>
      </c>
      <c r="O33" s="773" t="s">
        <v>678</v>
      </c>
      <c r="P33" s="773" t="s">
        <v>69</v>
      </c>
      <c r="Q33" s="175"/>
      <c r="S33" s="247"/>
      <c r="T33" s="247"/>
      <c r="U33" s="247"/>
      <c r="V33" s="247"/>
      <c r="W33" s="247"/>
      <c r="X33" s="247"/>
    </row>
    <row r="34" spans="1:24" ht="39" customHeight="1">
      <c r="A34" s="771"/>
      <c r="B34" s="771"/>
      <c r="C34" s="773" t="s">
        <v>50</v>
      </c>
      <c r="D34" s="773"/>
      <c r="E34" s="773"/>
      <c r="F34" s="773" t="s">
        <v>48</v>
      </c>
      <c r="G34" s="773"/>
      <c r="H34" s="773"/>
      <c r="I34" s="773" t="s">
        <v>46</v>
      </c>
      <c r="J34" s="773"/>
      <c r="K34" s="773"/>
      <c r="L34" s="773" t="s">
        <v>160</v>
      </c>
      <c r="M34" s="773"/>
      <c r="N34" s="773"/>
      <c r="O34" s="773"/>
      <c r="P34" s="773"/>
      <c r="Q34" s="175"/>
      <c r="S34" s="247"/>
      <c r="T34" s="247"/>
      <c r="U34" s="247"/>
      <c r="V34" s="247"/>
      <c r="W34" s="247"/>
      <c r="X34" s="247"/>
    </row>
    <row r="35" spans="1:24" ht="39" customHeight="1">
      <c r="A35" s="771"/>
      <c r="B35" s="771"/>
      <c r="C35" s="95" t="s">
        <v>188</v>
      </c>
      <c r="D35" s="95" t="s">
        <v>189</v>
      </c>
      <c r="E35" s="95" t="s">
        <v>9</v>
      </c>
      <c r="F35" s="95" t="s">
        <v>188</v>
      </c>
      <c r="G35" s="95" t="s">
        <v>189</v>
      </c>
      <c r="H35" s="95" t="s">
        <v>9</v>
      </c>
      <c r="I35" s="95" t="s">
        <v>188</v>
      </c>
      <c r="J35" s="95" t="s">
        <v>189</v>
      </c>
      <c r="K35" s="95" t="s">
        <v>9</v>
      </c>
      <c r="L35" s="95" t="s">
        <v>188</v>
      </c>
      <c r="M35" s="95" t="s">
        <v>189</v>
      </c>
      <c r="N35" s="95" t="s">
        <v>9</v>
      </c>
      <c r="O35" s="773"/>
      <c r="P35" s="773"/>
      <c r="Q35" s="175"/>
      <c r="S35" s="247"/>
      <c r="T35" s="247"/>
      <c r="U35" s="247"/>
      <c r="V35" s="247"/>
      <c r="W35" s="247"/>
      <c r="X35" s="247"/>
    </row>
    <row r="36" spans="1:24" ht="39" customHeight="1">
      <c r="A36" s="772"/>
      <c r="B36" s="772"/>
      <c r="C36" s="95" t="s">
        <v>186</v>
      </c>
      <c r="D36" s="95" t="s">
        <v>187</v>
      </c>
      <c r="E36" s="95" t="s">
        <v>8</v>
      </c>
      <c r="F36" s="95" t="s">
        <v>186</v>
      </c>
      <c r="G36" s="95" t="s">
        <v>187</v>
      </c>
      <c r="H36" s="95" t="s">
        <v>8</v>
      </c>
      <c r="I36" s="95" t="s">
        <v>186</v>
      </c>
      <c r="J36" s="95" t="s">
        <v>187</v>
      </c>
      <c r="K36" s="95" t="s">
        <v>8</v>
      </c>
      <c r="L36" s="95" t="s">
        <v>186</v>
      </c>
      <c r="M36" s="95" t="s">
        <v>187</v>
      </c>
      <c r="N36" s="95" t="s">
        <v>8</v>
      </c>
      <c r="O36" s="773"/>
      <c r="P36" s="773"/>
      <c r="Q36" s="175"/>
      <c r="S36" s="247"/>
      <c r="T36" s="247"/>
      <c r="U36" s="247"/>
      <c r="V36" s="247"/>
      <c r="W36" s="247"/>
      <c r="X36" s="247"/>
    </row>
    <row r="37" spans="1:24" s="94" customFormat="1" ht="39" customHeight="1">
      <c r="A37" s="774" t="s">
        <v>586</v>
      </c>
      <c r="B37" s="95" t="s">
        <v>383</v>
      </c>
      <c r="C37" s="82">
        <v>221</v>
      </c>
      <c r="D37" s="82">
        <v>931</v>
      </c>
      <c r="E37" s="82">
        <f>C37+D37</f>
        <v>1152</v>
      </c>
      <c r="F37" s="82">
        <v>84</v>
      </c>
      <c r="G37" s="82">
        <v>578</v>
      </c>
      <c r="H37" s="82">
        <f>F37+G37</f>
        <v>662</v>
      </c>
      <c r="I37" s="82">
        <v>652</v>
      </c>
      <c r="J37" s="82">
        <v>2787</v>
      </c>
      <c r="K37" s="82">
        <f>I37+J37</f>
        <v>3439</v>
      </c>
      <c r="L37" s="82">
        <v>172</v>
      </c>
      <c r="M37" s="82">
        <v>610</v>
      </c>
      <c r="N37" s="82">
        <f>L37+M37</f>
        <v>782</v>
      </c>
      <c r="O37" s="95" t="s">
        <v>601</v>
      </c>
      <c r="P37" s="774" t="s">
        <v>679</v>
      </c>
      <c r="S37" s="246"/>
      <c r="T37" s="246"/>
      <c r="U37" s="246"/>
      <c r="V37" s="246"/>
      <c r="W37" s="246"/>
      <c r="X37" s="246"/>
    </row>
    <row r="38" spans="1:24" s="94" customFormat="1" ht="39" customHeight="1">
      <c r="A38" s="774"/>
      <c r="B38" s="95" t="s">
        <v>382</v>
      </c>
      <c r="C38" s="82">
        <v>42</v>
      </c>
      <c r="D38" s="82">
        <v>590</v>
      </c>
      <c r="E38" s="82">
        <f>C38+D38</f>
        <v>632</v>
      </c>
      <c r="F38" s="82">
        <v>8</v>
      </c>
      <c r="G38" s="82">
        <v>422</v>
      </c>
      <c r="H38" s="82">
        <f>F38+G38</f>
        <v>430</v>
      </c>
      <c r="I38" s="82">
        <v>352</v>
      </c>
      <c r="J38" s="82">
        <v>1657</v>
      </c>
      <c r="K38" s="82">
        <f>I38+J38</f>
        <v>2009</v>
      </c>
      <c r="L38" s="82">
        <v>40</v>
      </c>
      <c r="M38" s="82">
        <v>294</v>
      </c>
      <c r="N38" s="82">
        <f>L38+M38</f>
        <v>334</v>
      </c>
      <c r="O38" s="95" t="s">
        <v>602</v>
      </c>
      <c r="P38" s="774"/>
      <c r="S38" s="246"/>
      <c r="T38" s="246"/>
      <c r="U38" s="246"/>
      <c r="V38" s="246"/>
      <c r="W38" s="246"/>
      <c r="X38" s="246"/>
    </row>
    <row r="39" spans="1:24" s="94" customFormat="1" ht="39" customHeight="1">
      <c r="A39" s="774"/>
      <c r="B39" s="95" t="s">
        <v>9</v>
      </c>
      <c r="C39" s="79">
        <f>C37+C38</f>
        <v>263</v>
      </c>
      <c r="D39" s="79">
        <f t="shared" ref="D39:N39" si="10">D37+D38</f>
        <v>1521</v>
      </c>
      <c r="E39" s="79">
        <f t="shared" si="10"/>
        <v>1784</v>
      </c>
      <c r="F39" s="79">
        <f t="shared" si="10"/>
        <v>92</v>
      </c>
      <c r="G39" s="79">
        <f t="shared" si="10"/>
        <v>1000</v>
      </c>
      <c r="H39" s="79">
        <f t="shared" si="10"/>
        <v>1092</v>
      </c>
      <c r="I39" s="79">
        <f t="shared" si="10"/>
        <v>1004</v>
      </c>
      <c r="J39" s="79">
        <f t="shared" si="10"/>
        <v>4444</v>
      </c>
      <c r="K39" s="79">
        <f t="shared" si="10"/>
        <v>5448</v>
      </c>
      <c r="L39" s="79">
        <f t="shared" si="10"/>
        <v>212</v>
      </c>
      <c r="M39" s="79">
        <f t="shared" si="10"/>
        <v>904</v>
      </c>
      <c r="N39" s="79">
        <f t="shared" si="10"/>
        <v>1116</v>
      </c>
      <c r="O39" s="95" t="s">
        <v>8</v>
      </c>
      <c r="P39" s="774"/>
      <c r="S39" s="246"/>
      <c r="T39" s="246"/>
      <c r="U39" s="246"/>
      <c r="V39" s="246"/>
      <c r="W39" s="246"/>
      <c r="X39" s="246"/>
    </row>
    <row r="40" spans="1:24" s="94" customFormat="1" ht="39" customHeight="1">
      <c r="A40" s="774" t="s">
        <v>587</v>
      </c>
      <c r="B40" s="95" t="s">
        <v>383</v>
      </c>
      <c r="C40" s="82">
        <v>201</v>
      </c>
      <c r="D40" s="82">
        <v>488</v>
      </c>
      <c r="E40" s="82">
        <f>C40+D40</f>
        <v>689</v>
      </c>
      <c r="F40" s="82">
        <v>135</v>
      </c>
      <c r="G40" s="82">
        <v>319</v>
      </c>
      <c r="H40" s="82">
        <f>F40+G40</f>
        <v>454</v>
      </c>
      <c r="I40" s="82">
        <v>298</v>
      </c>
      <c r="J40" s="82">
        <v>752</v>
      </c>
      <c r="K40" s="82">
        <f>I40+J40</f>
        <v>1050</v>
      </c>
      <c r="L40" s="82">
        <v>102</v>
      </c>
      <c r="M40" s="82">
        <v>202</v>
      </c>
      <c r="N40" s="82">
        <f>L40+M40</f>
        <v>304</v>
      </c>
      <c r="O40" s="95" t="s">
        <v>601</v>
      </c>
      <c r="P40" s="774" t="s">
        <v>591</v>
      </c>
      <c r="S40" s="246"/>
      <c r="T40" s="246"/>
      <c r="U40" s="246"/>
      <c r="V40" s="246"/>
      <c r="W40" s="246"/>
      <c r="X40" s="246"/>
    </row>
    <row r="41" spans="1:24" s="94" customFormat="1" ht="39" customHeight="1">
      <c r="A41" s="774"/>
      <c r="B41" s="95" t="s">
        <v>382</v>
      </c>
      <c r="C41" s="82">
        <v>110</v>
      </c>
      <c r="D41" s="82">
        <v>247</v>
      </c>
      <c r="E41" s="82">
        <f>C41+D41</f>
        <v>357</v>
      </c>
      <c r="F41" s="82">
        <v>72</v>
      </c>
      <c r="G41" s="82">
        <v>204</v>
      </c>
      <c r="H41" s="82">
        <f>F41+G41</f>
        <v>276</v>
      </c>
      <c r="I41" s="82">
        <v>365</v>
      </c>
      <c r="J41" s="82">
        <v>493</v>
      </c>
      <c r="K41" s="82">
        <f>I41+J41</f>
        <v>858</v>
      </c>
      <c r="L41" s="82">
        <v>86</v>
      </c>
      <c r="M41" s="82">
        <v>118</v>
      </c>
      <c r="N41" s="82">
        <f>L41+M41</f>
        <v>204</v>
      </c>
      <c r="O41" s="95" t="s">
        <v>602</v>
      </c>
      <c r="P41" s="774"/>
      <c r="S41" s="246"/>
      <c r="T41" s="246"/>
      <c r="U41" s="246"/>
      <c r="V41" s="246"/>
      <c r="W41" s="246"/>
      <c r="X41" s="246"/>
    </row>
    <row r="42" spans="1:24" s="94" customFormat="1" ht="39" customHeight="1">
      <c r="A42" s="774"/>
      <c r="B42" s="95" t="s">
        <v>9</v>
      </c>
      <c r="C42" s="79">
        <f>C40+C41</f>
        <v>311</v>
      </c>
      <c r="D42" s="79">
        <f t="shared" ref="D42:N42" si="11">D40+D41</f>
        <v>735</v>
      </c>
      <c r="E42" s="79">
        <f t="shared" si="11"/>
        <v>1046</v>
      </c>
      <c r="F42" s="79">
        <f t="shared" si="11"/>
        <v>207</v>
      </c>
      <c r="G42" s="79">
        <f t="shared" si="11"/>
        <v>523</v>
      </c>
      <c r="H42" s="79">
        <f t="shared" si="11"/>
        <v>730</v>
      </c>
      <c r="I42" s="79">
        <f t="shared" si="11"/>
        <v>663</v>
      </c>
      <c r="J42" s="79">
        <f t="shared" si="11"/>
        <v>1245</v>
      </c>
      <c r="K42" s="79">
        <f t="shared" si="11"/>
        <v>1908</v>
      </c>
      <c r="L42" s="79">
        <f t="shared" si="11"/>
        <v>188</v>
      </c>
      <c r="M42" s="79">
        <f t="shared" si="11"/>
        <v>320</v>
      </c>
      <c r="N42" s="79">
        <f t="shared" si="11"/>
        <v>508</v>
      </c>
      <c r="O42" s="95" t="s">
        <v>8</v>
      </c>
      <c r="P42" s="774"/>
      <c r="S42" s="246"/>
      <c r="T42" s="246"/>
      <c r="U42" s="246"/>
      <c r="V42" s="246"/>
      <c r="W42" s="246"/>
      <c r="X42" s="246"/>
    </row>
    <row r="43" spans="1:24" s="94" customFormat="1" ht="39" customHeight="1">
      <c r="A43" s="774" t="s">
        <v>588</v>
      </c>
      <c r="B43" s="95" t="s">
        <v>383</v>
      </c>
      <c r="C43" s="82">
        <f>C37+C40</f>
        <v>422</v>
      </c>
      <c r="D43" s="82">
        <f t="shared" ref="D43:N43" si="12">D37+D40</f>
        <v>1419</v>
      </c>
      <c r="E43" s="82">
        <f t="shared" si="12"/>
        <v>1841</v>
      </c>
      <c r="F43" s="82">
        <f t="shared" si="12"/>
        <v>219</v>
      </c>
      <c r="G43" s="82">
        <f t="shared" si="12"/>
        <v>897</v>
      </c>
      <c r="H43" s="82">
        <f t="shared" si="12"/>
        <v>1116</v>
      </c>
      <c r="I43" s="82">
        <f t="shared" si="12"/>
        <v>950</v>
      </c>
      <c r="J43" s="82">
        <f t="shared" si="12"/>
        <v>3539</v>
      </c>
      <c r="K43" s="82">
        <f t="shared" si="12"/>
        <v>4489</v>
      </c>
      <c r="L43" s="82">
        <f t="shared" si="12"/>
        <v>274</v>
      </c>
      <c r="M43" s="82">
        <f t="shared" si="12"/>
        <v>812</v>
      </c>
      <c r="N43" s="82">
        <f t="shared" si="12"/>
        <v>1086</v>
      </c>
      <c r="O43" s="95" t="s">
        <v>601</v>
      </c>
      <c r="P43" s="774" t="s">
        <v>680</v>
      </c>
      <c r="S43" s="246"/>
      <c r="T43" s="246"/>
      <c r="U43" s="246"/>
      <c r="V43" s="246"/>
      <c r="W43" s="246"/>
      <c r="X43" s="246"/>
    </row>
    <row r="44" spans="1:24" s="94" customFormat="1" ht="39" customHeight="1">
      <c r="A44" s="774"/>
      <c r="B44" s="95" t="s">
        <v>382</v>
      </c>
      <c r="C44" s="82">
        <f>C38+C41</f>
        <v>152</v>
      </c>
      <c r="D44" s="82">
        <f t="shared" ref="D44:N44" si="13">D38+D41</f>
        <v>837</v>
      </c>
      <c r="E44" s="82">
        <f t="shared" si="13"/>
        <v>989</v>
      </c>
      <c r="F44" s="82">
        <f t="shared" si="13"/>
        <v>80</v>
      </c>
      <c r="G44" s="82">
        <f t="shared" si="13"/>
        <v>626</v>
      </c>
      <c r="H44" s="82">
        <f t="shared" si="13"/>
        <v>706</v>
      </c>
      <c r="I44" s="82">
        <f t="shared" si="13"/>
        <v>717</v>
      </c>
      <c r="J44" s="82">
        <f t="shared" si="13"/>
        <v>2150</v>
      </c>
      <c r="K44" s="82">
        <f t="shared" si="13"/>
        <v>2867</v>
      </c>
      <c r="L44" s="82">
        <f t="shared" si="13"/>
        <v>126</v>
      </c>
      <c r="M44" s="82">
        <f t="shared" si="13"/>
        <v>412</v>
      </c>
      <c r="N44" s="82">
        <f t="shared" si="13"/>
        <v>538</v>
      </c>
      <c r="O44" s="95" t="s">
        <v>602</v>
      </c>
      <c r="P44" s="774"/>
      <c r="S44" s="246"/>
      <c r="T44" s="246"/>
      <c r="U44" s="246"/>
      <c r="V44" s="246"/>
      <c r="W44" s="246"/>
      <c r="X44" s="246"/>
    </row>
    <row r="45" spans="1:24" s="94" customFormat="1" ht="39" customHeight="1">
      <c r="A45" s="774"/>
      <c r="B45" s="95" t="s">
        <v>9</v>
      </c>
      <c r="C45" s="79">
        <f>C43+C44</f>
        <v>574</v>
      </c>
      <c r="D45" s="79">
        <f t="shared" ref="D45:N45" si="14">D43+D44</f>
        <v>2256</v>
      </c>
      <c r="E45" s="79">
        <f t="shared" si="14"/>
        <v>2830</v>
      </c>
      <c r="F45" s="79">
        <f t="shared" si="14"/>
        <v>299</v>
      </c>
      <c r="G45" s="79">
        <f t="shared" si="14"/>
        <v>1523</v>
      </c>
      <c r="H45" s="79">
        <f t="shared" si="14"/>
        <v>1822</v>
      </c>
      <c r="I45" s="79">
        <f t="shared" si="14"/>
        <v>1667</v>
      </c>
      <c r="J45" s="79">
        <f t="shared" si="14"/>
        <v>5689</v>
      </c>
      <c r="K45" s="79">
        <f t="shared" si="14"/>
        <v>7356</v>
      </c>
      <c r="L45" s="79">
        <f t="shared" si="14"/>
        <v>400</v>
      </c>
      <c r="M45" s="79">
        <f t="shared" si="14"/>
        <v>1224</v>
      </c>
      <c r="N45" s="79">
        <f t="shared" si="14"/>
        <v>1624</v>
      </c>
      <c r="O45" s="95" t="s">
        <v>8</v>
      </c>
      <c r="P45" s="774"/>
      <c r="S45" s="246"/>
      <c r="T45" s="246"/>
      <c r="U45" s="246"/>
      <c r="V45" s="246"/>
      <c r="W45" s="246"/>
      <c r="X45" s="246"/>
    </row>
    <row r="46" spans="1:24" ht="39" customHeight="1">
      <c r="A46" s="774" t="s">
        <v>671</v>
      </c>
      <c r="B46" s="95" t="s">
        <v>383</v>
      </c>
      <c r="C46" s="82">
        <v>106</v>
      </c>
      <c r="D46" s="82">
        <v>270</v>
      </c>
      <c r="E46" s="82">
        <f>C46+D46</f>
        <v>376</v>
      </c>
      <c r="F46" s="82">
        <v>49</v>
      </c>
      <c r="G46" s="82">
        <v>221</v>
      </c>
      <c r="H46" s="82">
        <f>F46+G46</f>
        <v>270</v>
      </c>
      <c r="I46" s="82">
        <v>328</v>
      </c>
      <c r="J46" s="82">
        <v>2993</v>
      </c>
      <c r="K46" s="82">
        <f>I46+J46</f>
        <v>3321</v>
      </c>
      <c r="L46" s="82">
        <v>97</v>
      </c>
      <c r="M46" s="82">
        <v>356</v>
      </c>
      <c r="N46" s="82">
        <f>L46+M46</f>
        <v>453</v>
      </c>
      <c r="O46" s="95" t="s">
        <v>601</v>
      </c>
      <c r="P46" s="774" t="s">
        <v>185</v>
      </c>
      <c r="S46" s="247"/>
      <c r="T46" s="247"/>
      <c r="U46" s="247"/>
      <c r="V46" s="247"/>
      <c r="W46" s="247"/>
      <c r="X46" s="247"/>
    </row>
    <row r="47" spans="1:24" ht="39" customHeight="1">
      <c r="A47" s="774"/>
      <c r="B47" s="95" t="s">
        <v>382</v>
      </c>
      <c r="C47" s="82">
        <v>138</v>
      </c>
      <c r="D47" s="82">
        <v>2426</v>
      </c>
      <c r="E47" s="82">
        <f>C47+D47</f>
        <v>2564</v>
      </c>
      <c r="F47" s="82">
        <v>18</v>
      </c>
      <c r="G47" s="82">
        <v>2030</v>
      </c>
      <c r="H47" s="82">
        <f>F47+G47</f>
        <v>2048</v>
      </c>
      <c r="I47" s="82">
        <v>691</v>
      </c>
      <c r="J47" s="82">
        <v>7520</v>
      </c>
      <c r="K47" s="82">
        <f>I47+J47</f>
        <v>8211</v>
      </c>
      <c r="L47" s="82">
        <v>129</v>
      </c>
      <c r="M47" s="82">
        <v>2008</v>
      </c>
      <c r="N47" s="82">
        <f>L47+M47</f>
        <v>2137</v>
      </c>
      <c r="O47" s="95" t="s">
        <v>602</v>
      </c>
      <c r="P47" s="774"/>
      <c r="S47" s="247"/>
      <c r="T47" s="247"/>
      <c r="U47" s="247"/>
      <c r="V47" s="247"/>
      <c r="W47" s="247"/>
      <c r="X47" s="247"/>
    </row>
    <row r="48" spans="1:24" ht="39" customHeight="1">
      <c r="A48" s="774"/>
      <c r="B48" s="95" t="s">
        <v>9</v>
      </c>
      <c r="C48" s="79">
        <f>C46+C47</f>
        <v>244</v>
      </c>
      <c r="D48" s="79">
        <f t="shared" ref="D48:N48" si="15">D46+D47</f>
        <v>2696</v>
      </c>
      <c r="E48" s="79">
        <f t="shared" si="15"/>
        <v>2940</v>
      </c>
      <c r="F48" s="79">
        <f t="shared" si="15"/>
        <v>67</v>
      </c>
      <c r="G48" s="79">
        <f t="shared" si="15"/>
        <v>2251</v>
      </c>
      <c r="H48" s="79">
        <f t="shared" si="15"/>
        <v>2318</v>
      </c>
      <c r="I48" s="79">
        <f t="shared" si="15"/>
        <v>1019</v>
      </c>
      <c r="J48" s="79">
        <f t="shared" si="15"/>
        <v>10513</v>
      </c>
      <c r="K48" s="79">
        <f t="shared" si="15"/>
        <v>11532</v>
      </c>
      <c r="L48" s="79">
        <f t="shared" si="15"/>
        <v>226</v>
      </c>
      <c r="M48" s="79">
        <f t="shared" si="15"/>
        <v>2364</v>
      </c>
      <c r="N48" s="79">
        <f t="shared" si="15"/>
        <v>2590</v>
      </c>
      <c r="O48" s="95" t="s">
        <v>8</v>
      </c>
      <c r="P48" s="774"/>
      <c r="S48" s="247"/>
      <c r="T48" s="247"/>
      <c r="U48" s="247"/>
      <c r="V48" s="247"/>
      <c r="W48" s="247"/>
      <c r="X48" s="247"/>
    </row>
    <row r="49" spans="1:24" ht="39" customHeight="1">
      <c r="A49" s="774" t="s">
        <v>672</v>
      </c>
      <c r="B49" s="95" t="s">
        <v>383</v>
      </c>
      <c r="C49" s="82">
        <v>0</v>
      </c>
      <c r="D49" s="82">
        <v>0</v>
      </c>
      <c r="E49" s="82">
        <f>C49+D49</f>
        <v>0</v>
      </c>
      <c r="F49" s="82">
        <v>0</v>
      </c>
      <c r="G49" s="82">
        <v>0</v>
      </c>
      <c r="H49" s="82">
        <f>F49+G49</f>
        <v>0</v>
      </c>
      <c r="I49" s="82">
        <v>0</v>
      </c>
      <c r="J49" s="82">
        <v>0</v>
      </c>
      <c r="K49" s="82">
        <f>I49+J49</f>
        <v>0</v>
      </c>
      <c r="L49" s="82">
        <v>0</v>
      </c>
      <c r="M49" s="82">
        <v>0</v>
      </c>
      <c r="N49" s="82">
        <f>L49+M49</f>
        <v>0</v>
      </c>
      <c r="O49" s="95" t="s">
        <v>601</v>
      </c>
      <c r="P49" s="774" t="s">
        <v>674</v>
      </c>
      <c r="S49" s="247"/>
      <c r="T49" s="247"/>
      <c r="U49" s="247"/>
      <c r="V49" s="247"/>
      <c r="W49" s="247"/>
      <c r="X49" s="247"/>
    </row>
    <row r="50" spans="1:24" ht="39" customHeight="1">
      <c r="A50" s="774"/>
      <c r="B50" s="95" t="s">
        <v>382</v>
      </c>
      <c r="C50" s="82">
        <v>1</v>
      </c>
      <c r="D50" s="82">
        <v>139</v>
      </c>
      <c r="E50" s="82">
        <f>C50+D50</f>
        <v>140</v>
      </c>
      <c r="F50" s="82">
        <v>0</v>
      </c>
      <c r="G50" s="82">
        <v>143</v>
      </c>
      <c r="H50" s="82">
        <f>F50+G50</f>
        <v>143</v>
      </c>
      <c r="I50" s="82">
        <v>9</v>
      </c>
      <c r="J50" s="82">
        <v>428</v>
      </c>
      <c r="K50" s="82">
        <f>I50+J50</f>
        <v>437</v>
      </c>
      <c r="L50" s="82">
        <v>0</v>
      </c>
      <c r="M50" s="82">
        <v>89</v>
      </c>
      <c r="N50" s="82">
        <f>L50+M50</f>
        <v>89</v>
      </c>
      <c r="O50" s="95" t="s">
        <v>602</v>
      </c>
      <c r="P50" s="774"/>
      <c r="S50" s="247"/>
      <c r="T50" s="247"/>
      <c r="U50" s="247"/>
      <c r="V50" s="247"/>
      <c r="W50" s="247"/>
      <c r="X50" s="247"/>
    </row>
    <row r="51" spans="1:24" ht="39" customHeight="1">
      <c r="A51" s="774"/>
      <c r="B51" s="95" t="s">
        <v>9</v>
      </c>
      <c r="C51" s="79">
        <f>C49+C50</f>
        <v>1</v>
      </c>
      <c r="D51" s="79">
        <f t="shared" ref="D51:N51" si="16">D49+D50</f>
        <v>139</v>
      </c>
      <c r="E51" s="79">
        <f t="shared" si="16"/>
        <v>140</v>
      </c>
      <c r="F51" s="79">
        <f t="shared" si="16"/>
        <v>0</v>
      </c>
      <c r="G51" s="79">
        <f t="shared" si="16"/>
        <v>143</v>
      </c>
      <c r="H51" s="79">
        <f t="shared" si="16"/>
        <v>143</v>
      </c>
      <c r="I51" s="79">
        <f t="shared" si="16"/>
        <v>9</v>
      </c>
      <c r="J51" s="79">
        <f t="shared" si="16"/>
        <v>428</v>
      </c>
      <c r="K51" s="79">
        <f t="shared" si="16"/>
        <v>437</v>
      </c>
      <c r="L51" s="79">
        <f t="shared" si="16"/>
        <v>0</v>
      </c>
      <c r="M51" s="79">
        <f t="shared" si="16"/>
        <v>89</v>
      </c>
      <c r="N51" s="79">
        <f t="shared" si="16"/>
        <v>89</v>
      </c>
      <c r="O51" s="95" t="s">
        <v>8</v>
      </c>
      <c r="P51" s="774"/>
      <c r="S51" s="247"/>
      <c r="T51" s="247"/>
      <c r="U51" s="247"/>
      <c r="V51" s="247"/>
      <c r="W51" s="247"/>
      <c r="X51" s="247"/>
    </row>
    <row r="52" spans="1:24" ht="39" customHeight="1">
      <c r="A52" s="774" t="s">
        <v>673</v>
      </c>
      <c r="B52" s="95" t="s">
        <v>383</v>
      </c>
      <c r="C52" s="82">
        <f>C46+C49</f>
        <v>106</v>
      </c>
      <c r="D52" s="82">
        <f t="shared" ref="D52:N52" si="17">D46+D49</f>
        <v>270</v>
      </c>
      <c r="E52" s="82">
        <f t="shared" si="17"/>
        <v>376</v>
      </c>
      <c r="F52" s="82">
        <f t="shared" si="17"/>
        <v>49</v>
      </c>
      <c r="G52" s="82">
        <f t="shared" si="17"/>
        <v>221</v>
      </c>
      <c r="H52" s="82">
        <f t="shared" si="17"/>
        <v>270</v>
      </c>
      <c r="I52" s="82">
        <f t="shared" si="17"/>
        <v>328</v>
      </c>
      <c r="J52" s="82">
        <f t="shared" si="17"/>
        <v>2993</v>
      </c>
      <c r="K52" s="82">
        <f t="shared" si="17"/>
        <v>3321</v>
      </c>
      <c r="L52" s="82">
        <f t="shared" si="17"/>
        <v>97</v>
      </c>
      <c r="M52" s="82">
        <f t="shared" si="17"/>
        <v>356</v>
      </c>
      <c r="N52" s="82">
        <f t="shared" si="17"/>
        <v>453</v>
      </c>
      <c r="O52" s="95" t="s">
        <v>601</v>
      </c>
      <c r="P52" s="774" t="s">
        <v>675</v>
      </c>
      <c r="S52" s="247"/>
      <c r="T52" s="247"/>
      <c r="U52" s="247"/>
      <c r="V52" s="247"/>
      <c r="W52" s="247"/>
      <c r="X52" s="247"/>
    </row>
    <row r="53" spans="1:24" ht="39" customHeight="1">
      <c r="A53" s="774"/>
      <c r="B53" s="95" t="s">
        <v>382</v>
      </c>
      <c r="C53" s="82">
        <f>C47+C50</f>
        <v>139</v>
      </c>
      <c r="D53" s="82">
        <f t="shared" ref="D53:N53" si="18">D47+D50</f>
        <v>2565</v>
      </c>
      <c r="E53" s="82">
        <f t="shared" si="18"/>
        <v>2704</v>
      </c>
      <c r="F53" s="82">
        <f t="shared" si="18"/>
        <v>18</v>
      </c>
      <c r="G53" s="82">
        <f t="shared" si="18"/>
        <v>2173</v>
      </c>
      <c r="H53" s="82">
        <f t="shared" si="18"/>
        <v>2191</v>
      </c>
      <c r="I53" s="82">
        <f t="shared" si="18"/>
        <v>700</v>
      </c>
      <c r="J53" s="82">
        <f t="shared" si="18"/>
        <v>7948</v>
      </c>
      <c r="K53" s="82">
        <f t="shared" si="18"/>
        <v>8648</v>
      </c>
      <c r="L53" s="82">
        <f t="shared" si="18"/>
        <v>129</v>
      </c>
      <c r="M53" s="82">
        <f t="shared" si="18"/>
        <v>2097</v>
      </c>
      <c r="N53" s="82">
        <f t="shared" si="18"/>
        <v>2226</v>
      </c>
      <c r="O53" s="95" t="s">
        <v>602</v>
      </c>
      <c r="P53" s="774"/>
      <c r="S53" s="247"/>
      <c r="T53" s="247"/>
      <c r="U53" s="247"/>
      <c r="V53" s="247"/>
      <c r="W53" s="247"/>
      <c r="X53" s="247"/>
    </row>
    <row r="54" spans="1:24" ht="39" customHeight="1">
      <c r="A54" s="774"/>
      <c r="B54" s="95" t="s">
        <v>9</v>
      </c>
      <c r="C54" s="79">
        <f>C52+C53</f>
        <v>245</v>
      </c>
      <c r="D54" s="79">
        <f t="shared" ref="D54:N54" si="19">D52+D53</f>
        <v>2835</v>
      </c>
      <c r="E54" s="79">
        <f t="shared" si="19"/>
        <v>3080</v>
      </c>
      <c r="F54" s="79">
        <f t="shared" si="19"/>
        <v>67</v>
      </c>
      <c r="G54" s="79">
        <f t="shared" si="19"/>
        <v>2394</v>
      </c>
      <c r="H54" s="79">
        <f t="shared" si="19"/>
        <v>2461</v>
      </c>
      <c r="I54" s="79">
        <f t="shared" si="19"/>
        <v>1028</v>
      </c>
      <c r="J54" s="79">
        <f t="shared" si="19"/>
        <v>10941</v>
      </c>
      <c r="K54" s="79">
        <f t="shared" si="19"/>
        <v>11969</v>
      </c>
      <c r="L54" s="79">
        <f t="shared" si="19"/>
        <v>226</v>
      </c>
      <c r="M54" s="79">
        <f t="shared" si="19"/>
        <v>2453</v>
      </c>
      <c r="N54" s="79">
        <f t="shared" si="19"/>
        <v>2679</v>
      </c>
      <c r="O54" s="95" t="s">
        <v>8</v>
      </c>
      <c r="P54" s="774"/>
      <c r="S54" s="247"/>
      <c r="T54" s="247"/>
      <c r="U54" s="247"/>
      <c r="V54" s="247"/>
      <c r="W54" s="247"/>
      <c r="X54" s="247"/>
    </row>
    <row r="55" spans="1:24" ht="39" customHeight="1">
      <c r="A55" s="774" t="s">
        <v>589</v>
      </c>
      <c r="B55" s="95" t="s">
        <v>383</v>
      </c>
      <c r="C55" s="82">
        <v>142</v>
      </c>
      <c r="D55" s="82">
        <v>1170</v>
      </c>
      <c r="E55" s="82">
        <f>C55+D55</f>
        <v>1312</v>
      </c>
      <c r="F55" s="82">
        <v>136</v>
      </c>
      <c r="G55" s="82">
        <v>928</v>
      </c>
      <c r="H55" s="82">
        <f>F55+G55</f>
        <v>1064</v>
      </c>
      <c r="I55" s="82">
        <v>260</v>
      </c>
      <c r="J55" s="82">
        <v>1905</v>
      </c>
      <c r="K55" s="82">
        <f>I55+J55</f>
        <v>2165</v>
      </c>
      <c r="L55" s="82">
        <v>96</v>
      </c>
      <c r="M55" s="82">
        <v>338</v>
      </c>
      <c r="N55" s="82">
        <f>L55+M55</f>
        <v>434</v>
      </c>
      <c r="O55" s="95" t="s">
        <v>601</v>
      </c>
      <c r="P55" s="774" t="s">
        <v>681</v>
      </c>
      <c r="S55" s="247"/>
      <c r="T55" s="247"/>
      <c r="U55" s="247"/>
      <c r="V55" s="247"/>
      <c r="W55" s="247"/>
      <c r="X55" s="247"/>
    </row>
    <row r="56" spans="1:24" ht="39" customHeight="1">
      <c r="A56" s="774"/>
      <c r="B56" s="95" t="s">
        <v>382</v>
      </c>
      <c r="C56" s="82">
        <v>127</v>
      </c>
      <c r="D56" s="82">
        <v>53</v>
      </c>
      <c r="E56" s="82">
        <f>C56+D56</f>
        <v>180</v>
      </c>
      <c r="F56" s="82">
        <v>153</v>
      </c>
      <c r="G56" s="82">
        <v>39</v>
      </c>
      <c r="H56" s="82">
        <f>F56+G56</f>
        <v>192</v>
      </c>
      <c r="I56" s="82">
        <v>476</v>
      </c>
      <c r="J56" s="82">
        <v>118</v>
      </c>
      <c r="K56" s="82">
        <f>I56+J56</f>
        <v>594</v>
      </c>
      <c r="L56" s="82">
        <v>190</v>
      </c>
      <c r="M56" s="82">
        <v>36</v>
      </c>
      <c r="N56" s="82">
        <f>L56+M56</f>
        <v>226</v>
      </c>
      <c r="O56" s="95" t="s">
        <v>602</v>
      </c>
      <c r="P56" s="774"/>
      <c r="S56" s="247"/>
      <c r="T56" s="247"/>
      <c r="U56" s="247"/>
      <c r="V56" s="247"/>
      <c r="W56" s="247"/>
      <c r="X56" s="247"/>
    </row>
    <row r="57" spans="1:24" ht="39" customHeight="1">
      <c r="A57" s="774"/>
      <c r="B57" s="95" t="s">
        <v>9</v>
      </c>
      <c r="C57" s="79">
        <f>C55+C56</f>
        <v>269</v>
      </c>
      <c r="D57" s="79">
        <f t="shared" ref="D57:N57" si="20">D55+D56</f>
        <v>1223</v>
      </c>
      <c r="E57" s="79">
        <f t="shared" si="20"/>
        <v>1492</v>
      </c>
      <c r="F57" s="79">
        <f t="shared" si="20"/>
        <v>289</v>
      </c>
      <c r="G57" s="79">
        <f t="shared" si="20"/>
        <v>967</v>
      </c>
      <c r="H57" s="79">
        <f t="shared" si="20"/>
        <v>1256</v>
      </c>
      <c r="I57" s="79">
        <f t="shared" si="20"/>
        <v>736</v>
      </c>
      <c r="J57" s="79">
        <f t="shared" si="20"/>
        <v>2023</v>
      </c>
      <c r="K57" s="79">
        <f t="shared" si="20"/>
        <v>2759</v>
      </c>
      <c r="L57" s="79">
        <f t="shared" si="20"/>
        <v>286</v>
      </c>
      <c r="M57" s="79">
        <f t="shared" si="20"/>
        <v>374</v>
      </c>
      <c r="N57" s="79">
        <f t="shared" si="20"/>
        <v>660</v>
      </c>
      <c r="O57" s="95" t="s">
        <v>8</v>
      </c>
      <c r="P57" s="774"/>
      <c r="S57" s="247"/>
      <c r="T57" s="247"/>
      <c r="U57" s="247"/>
      <c r="V57" s="247"/>
      <c r="W57" s="247"/>
      <c r="X57" s="247"/>
    </row>
    <row r="58" spans="1:24" ht="39" customHeight="1">
      <c r="A58" s="774" t="s">
        <v>184</v>
      </c>
      <c r="B58" s="95" t="s">
        <v>383</v>
      </c>
      <c r="C58" s="82">
        <v>366</v>
      </c>
      <c r="D58" s="82">
        <v>609</v>
      </c>
      <c r="E58" s="82">
        <f>C58+D58</f>
        <v>975</v>
      </c>
      <c r="F58" s="82">
        <v>338</v>
      </c>
      <c r="G58" s="82">
        <v>386</v>
      </c>
      <c r="H58" s="82">
        <f>F58+G58</f>
        <v>724</v>
      </c>
      <c r="I58" s="82">
        <v>949</v>
      </c>
      <c r="J58" s="82">
        <v>1120</v>
      </c>
      <c r="K58" s="82">
        <f>I58+J58</f>
        <v>2069</v>
      </c>
      <c r="L58" s="82">
        <v>269</v>
      </c>
      <c r="M58" s="82">
        <v>334</v>
      </c>
      <c r="N58" s="82">
        <f>L58+M58</f>
        <v>603</v>
      </c>
      <c r="O58" s="95" t="s">
        <v>601</v>
      </c>
      <c r="P58" s="774" t="s">
        <v>682</v>
      </c>
      <c r="S58" s="247"/>
      <c r="T58" s="247"/>
      <c r="U58" s="247"/>
      <c r="V58" s="247"/>
      <c r="W58" s="247"/>
      <c r="X58" s="247"/>
    </row>
    <row r="59" spans="1:24" ht="39" customHeight="1">
      <c r="A59" s="774"/>
      <c r="B59" s="95" t="s">
        <v>382</v>
      </c>
      <c r="C59" s="82">
        <v>684</v>
      </c>
      <c r="D59" s="82">
        <v>324</v>
      </c>
      <c r="E59" s="82">
        <f>C59+D59</f>
        <v>1008</v>
      </c>
      <c r="F59" s="82">
        <v>356</v>
      </c>
      <c r="G59" s="82">
        <v>308</v>
      </c>
      <c r="H59" s="82">
        <f>F59+G59</f>
        <v>664</v>
      </c>
      <c r="I59" s="82">
        <v>2284</v>
      </c>
      <c r="J59" s="82">
        <v>1079</v>
      </c>
      <c r="K59" s="82">
        <f>I59+J59</f>
        <v>3363</v>
      </c>
      <c r="L59" s="82">
        <v>515</v>
      </c>
      <c r="M59" s="82">
        <v>234</v>
      </c>
      <c r="N59" s="82">
        <f>L59+M59</f>
        <v>749</v>
      </c>
      <c r="O59" s="95" t="s">
        <v>602</v>
      </c>
      <c r="P59" s="774"/>
      <c r="S59" s="247"/>
      <c r="T59" s="247"/>
      <c r="U59" s="247"/>
      <c r="V59" s="247"/>
      <c r="W59" s="247"/>
      <c r="X59" s="247"/>
    </row>
    <row r="60" spans="1:24" ht="39" customHeight="1">
      <c r="A60" s="774"/>
      <c r="B60" s="95" t="s">
        <v>9</v>
      </c>
      <c r="C60" s="79">
        <f>C58+C59</f>
        <v>1050</v>
      </c>
      <c r="D60" s="79">
        <f t="shared" ref="D60:N60" si="21">D58+D59</f>
        <v>933</v>
      </c>
      <c r="E60" s="79">
        <f t="shared" si="21"/>
        <v>1983</v>
      </c>
      <c r="F60" s="79">
        <f t="shared" si="21"/>
        <v>694</v>
      </c>
      <c r="G60" s="79">
        <f t="shared" si="21"/>
        <v>694</v>
      </c>
      <c r="H60" s="79">
        <f t="shared" si="21"/>
        <v>1388</v>
      </c>
      <c r="I60" s="79">
        <f t="shared" si="21"/>
        <v>3233</v>
      </c>
      <c r="J60" s="79">
        <f t="shared" si="21"/>
        <v>2199</v>
      </c>
      <c r="K60" s="79">
        <f t="shared" si="21"/>
        <v>5432</v>
      </c>
      <c r="L60" s="79">
        <f t="shared" si="21"/>
        <v>784</v>
      </c>
      <c r="M60" s="79">
        <f t="shared" si="21"/>
        <v>568</v>
      </c>
      <c r="N60" s="79">
        <f t="shared" si="21"/>
        <v>1352</v>
      </c>
      <c r="O60" s="95" t="s">
        <v>8</v>
      </c>
      <c r="P60" s="774"/>
      <c r="S60" s="247"/>
      <c r="T60" s="247"/>
      <c r="U60" s="247"/>
      <c r="V60" s="247"/>
      <c r="W60" s="247"/>
      <c r="X60" s="247"/>
    </row>
    <row r="61" spans="1:24" ht="39" customHeight="1">
      <c r="A61" s="731" t="s">
        <v>1577</v>
      </c>
      <c r="B61" s="732"/>
      <c r="C61" s="732"/>
      <c r="D61" s="732"/>
      <c r="E61" s="732"/>
      <c r="F61" s="732"/>
      <c r="G61" s="733"/>
      <c r="H61" s="734" t="s">
        <v>1578</v>
      </c>
      <c r="I61" s="734"/>
      <c r="J61" s="734"/>
      <c r="K61" s="734"/>
      <c r="L61" s="734"/>
      <c r="M61" s="734"/>
      <c r="N61" s="734"/>
      <c r="O61" s="734"/>
      <c r="P61" s="735"/>
      <c r="S61" s="247"/>
      <c r="T61" s="247"/>
      <c r="U61" s="247"/>
      <c r="V61" s="247"/>
      <c r="W61" s="247"/>
      <c r="X61" s="247"/>
    </row>
    <row r="62" spans="1:24" ht="39" customHeight="1">
      <c r="A62" s="770" t="s">
        <v>71</v>
      </c>
      <c r="B62" s="770" t="s">
        <v>677</v>
      </c>
      <c r="C62" s="773" t="s">
        <v>43</v>
      </c>
      <c r="D62" s="773"/>
      <c r="E62" s="773" t="s">
        <v>42</v>
      </c>
      <c r="F62" s="773" t="s">
        <v>41</v>
      </c>
      <c r="G62" s="773"/>
      <c r="H62" s="773" t="s">
        <v>40</v>
      </c>
      <c r="I62" s="773" t="s">
        <v>159</v>
      </c>
      <c r="J62" s="773"/>
      <c r="K62" s="773" t="s">
        <v>38</v>
      </c>
      <c r="L62" s="773" t="s">
        <v>37</v>
      </c>
      <c r="M62" s="773"/>
      <c r="N62" s="773" t="s">
        <v>36</v>
      </c>
      <c r="O62" s="773" t="s">
        <v>678</v>
      </c>
      <c r="P62" s="773" t="s">
        <v>69</v>
      </c>
      <c r="Q62" s="175"/>
      <c r="S62" s="247"/>
      <c r="T62" s="247"/>
      <c r="U62" s="247"/>
      <c r="V62" s="247"/>
      <c r="W62" s="247"/>
      <c r="X62" s="247"/>
    </row>
    <row r="63" spans="1:24" ht="39" customHeight="1">
      <c r="A63" s="771"/>
      <c r="B63" s="771"/>
      <c r="C63" s="773" t="s">
        <v>42</v>
      </c>
      <c r="D63" s="773"/>
      <c r="E63" s="773"/>
      <c r="F63" s="773" t="s">
        <v>40</v>
      </c>
      <c r="G63" s="773"/>
      <c r="H63" s="773"/>
      <c r="I63" s="773" t="s">
        <v>38</v>
      </c>
      <c r="J63" s="773"/>
      <c r="K63" s="773"/>
      <c r="L63" s="773" t="s">
        <v>36</v>
      </c>
      <c r="M63" s="773"/>
      <c r="N63" s="773"/>
      <c r="O63" s="773"/>
      <c r="P63" s="773"/>
      <c r="Q63" s="175"/>
      <c r="S63" s="247"/>
      <c r="T63" s="247"/>
      <c r="U63" s="247"/>
      <c r="V63" s="247"/>
      <c r="W63" s="247"/>
      <c r="X63" s="247"/>
    </row>
    <row r="64" spans="1:24" ht="39" customHeight="1">
      <c r="A64" s="771"/>
      <c r="B64" s="771"/>
      <c r="C64" s="95" t="s">
        <v>188</v>
      </c>
      <c r="D64" s="95" t="s">
        <v>189</v>
      </c>
      <c r="E64" s="95" t="s">
        <v>9</v>
      </c>
      <c r="F64" s="95" t="s">
        <v>188</v>
      </c>
      <c r="G64" s="95" t="s">
        <v>189</v>
      </c>
      <c r="H64" s="95" t="s">
        <v>9</v>
      </c>
      <c r="I64" s="454" t="s">
        <v>188</v>
      </c>
      <c r="J64" s="454" t="s">
        <v>189</v>
      </c>
      <c r="K64" s="454" t="s">
        <v>9</v>
      </c>
      <c r="L64" s="95" t="s">
        <v>188</v>
      </c>
      <c r="M64" s="95" t="s">
        <v>189</v>
      </c>
      <c r="N64" s="95" t="s">
        <v>9</v>
      </c>
      <c r="O64" s="773"/>
      <c r="P64" s="773"/>
      <c r="Q64" s="175"/>
      <c r="S64" s="247"/>
      <c r="T64" s="247"/>
      <c r="U64" s="247"/>
      <c r="V64" s="247"/>
      <c r="W64" s="247"/>
      <c r="X64" s="247"/>
    </row>
    <row r="65" spans="1:24" ht="39" customHeight="1">
      <c r="A65" s="772"/>
      <c r="B65" s="772"/>
      <c r="C65" s="95" t="s">
        <v>186</v>
      </c>
      <c r="D65" s="95" t="s">
        <v>187</v>
      </c>
      <c r="E65" s="95" t="s">
        <v>8</v>
      </c>
      <c r="F65" s="95" t="s">
        <v>186</v>
      </c>
      <c r="G65" s="95" t="s">
        <v>187</v>
      </c>
      <c r="H65" s="95" t="s">
        <v>8</v>
      </c>
      <c r="I65" s="454" t="s">
        <v>186</v>
      </c>
      <c r="J65" s="454" t="s">
        <v>187</v>
      </c>
      <c r="K65" s="454" t="s">
        <v>8</v>
      </c>
      <c r="L65" s="95" t="s">
        <v>186</v>
      </c>
      <c r="M65" s="95" t="s">
        <v>187</v>
      </c>
      <c r="N65" s="95" t="s">
        <v>8</v>
      </c>
      <c r="O65" s="773"/>
      <c r="P65" s="773"/>
      <c r="Q65" s="175"/>
      <c r="S65" s="247"/>
      <c r="T65" s="247"/>
      <c r="U65" s="247"/>
      <c r="V65" s="247"/>
      <c r="W65" s="247"/>
      <c r="X65" s="247"/>
    </row>
    <row r="66" spans="1:24" s="94" customFormat="1" ht="39" customHeight="1">
      <c r="A66" s="774" t="s">
        <v>586</v>
      </c>
      <c r="B66" s="95" t="s">
        <v>383</v>
      </c>
      <c r="C66" s="82">
        <v>17</v>
      </c>
      <c r="D66" s="82">
        <v>163</v>
      </c>
      <c r="E66" s="82">
        <f>C66+D66</f>
        <v>180</v>
      </c>
      <c r="F66" s="82">
        <v>245</v>
      </c>
      <c r="G66" s="82">
        <v>764</v>
      </c>
      <c r="H66" s="82">
        <f>F66+G66</f>
        <v>1009</v>
      </c>
      <c r="I66" s="453">
        <v>6</v>
      </c>
      <c r="J66" s="453">
        <v>66</v>
      </c>
      <c r="K66" s="453">
        <f>I66+J66</f>
        <v>72</v>
      </c>
      <c r="L66" s="82">
        <v>18</v>
      </c>
      <c r="M66" s="82">
        <v>245</v>
      </c>
      <c r="N66" s="82">
        <f>L66+M66</f>
        <v>263</v>
      </c>
      <c r="O66" s="95" t="s">
        <v>601</v>
      </c>
      <c r="P66" s="774" t="s">
        <v>679</v>
      </c>
      <c r="S66" s="246"/>
      <c r="T66" s="246"/>
      <c r="U66" s="246"/>
      <c r="V66" s="246"/>
      <c r="W66" s="246"/>
      <c r="X66" s="246"/>
    </row>
    <row r="67" spans="1:24" s="94" customFormat="1" ht="39" customHeight="1">
      <c r="A67" s="774"/>
      <c r="B67" s="95" t="s">
        <v>382</v>
      </c>
      <c r="C67" s="82">
        <v>0</v>
      </c>
      <c r="D67" s="82">
        <v>100</v>
      </c>
      <c r="E67" s="82">
        <f>C67+D67</f>
        <v>100</v>
      </c>
      <c r="F67" s="82">
        <v>28</v>
      </c>
      <c r="G67" s="82">
        <v>546</v>
      </c>
      <c r="H67" s="82">
        <f>F67+G67</f>
        <v>574</v>
      </c>
      <c r="I67" s="453">
        <v>1</v>
      </c>
      <c r="J67" s="453">
        <v>53</v>
      </c>
      <c r="K67" s="453">
        <f>I67+J67</f>
        <v>54</v>
      </c>
      <c r="L67" s="82">
        <v>5</v>
      </c>
      <c r="M67" s="82">
        <v>153</v>
      </c>
      <c r="N67" s="82">
        <f>L67+M67</f>
        <v>158</v>
      </c>
      <c r="O67" s="95" t="s">
        <v>602</v>
      </c>
      <c r="P67" s="774"/>
      <c r="S67" s="246"/>
      <c r="T67" s="246"/>
      <c r="U67" s="246"/>
      <c r="V67" s="246"/>
      <c r="W67" s="246"/>
      <c r="X67" s="246"/>
    </row>
    <row r="68" spans="1:24" s="94" customFormat="1" ht="39" customHeight="1">
      <c r="A68" s="774"/>
      <c r="B68" s="95" t="s">
        <v>9</v>
      </c>
      <c r="C68" s="79">
        <f>C66+C67</f>
        <v>17</v>
      </c>
      <c r="D68" s="79">
        <f t="shared" ref="D68:N68" si="22">D66+D67</f>
        <v>263</v>
      </c>
      <c r="E68" s="79">
        <f t="shared" si="22"/>
        <v>280</v>
      </c>
      <c r="F68" s="79">
        <f t="shared" si="22"/>
        <v>273</v>
      </c>
      <c r="G68" s="79">
        <f t="shared" si="22"/>
        <v>1310</v>
      </c>
      <c r="H68" s="79">
        <f t="shared" si="22"/>
        <v>1583</v>
      </c>
      <c r="I68" s="452">
        <f t="shared" si="22"/>
        <v>7</v>
      </c>
      <c r="J68" s="452">
        <f t="shared" si="22"/>
        <v>119</v>
      </c>
      <c r="K68" s="452">
        <f t="shared" si="22"/>
        <v>126</v>
      </c>
      <c r="L68" s="79">
        <f t="shared" si="22"/>
        <v>23</v>
      </c>
      <c r="M68" s="79">
        <f t="shared" si="22"/>
        <v>398</v>
      </c>
      <c r="N68" s="79">
        <f t="shared" si="22"/>
        <v>421</v>
      </c>
      <c r="O68" s="95" t="s">
        <v>8</v>
      </c>
      <c r="P68" s="774"/>
      <c r="S68" s="246"/>
      <c r="T68" s="246"/>
      <c r="U68" s="246"/>
      <c r="V68" s="246"/>
      <c r="W68" s="246"/>
      <c r="X68" s="246"/>
    </row>
    <row r="69" spans="1:24" s="94" customFormat="1" ht="39" customHeight="1">
      <c r="A69" s="774" t="s">
        <v>587</v>
      </c>
      <c r="B69" s="95" t="s">
        <v>383</v>
      </c>
      <c r="C69" s="82">
        <v>18</v>
      </c>
      <c r="D69" s="82">
        <v>107</v>
      </c>
      <c r="E69" s="82">
        <f>C69+D69</f>
        <v>125</v>
      </c>
      <c r="F69" s="82">
        <v>220</v>
      </c>
      <c r="G69" s="82">
        <v>401</v>
      </c>
      <c r="H69" s="82">
        <f>F69+G69</f>
        <v>621</v>
      </c>
      <c r="I69" s="453">
        <v>10</v>
      </c>
      <c r="J69" s="453">
        <v>78</v>
      </c>
      <c r="K69" s="453">
        <f>I69+J69</f>
        <v>88</v>
      </c>
      <c r="L69" s="82">
        <v>37</v>
      </c>
      <c r="M69" s="82">
        <v>218</v>
      </c>
      <c r="N69" s="82">
        <f>L69+M69</f>
        <v>255</v>
      </c>
      <c r="O69" s="95" t="s">
        <v>601</v>
      </c>
      <c r="P69" s="774" t="s">
        <v>591</v>
      </c>
      <c r="S69" s="246"/>
      <c r="T69" s="246"/>
      <c r="U69" s="246"/>
      <c r="V69" s="246"/>
      <c r="W69" s="246"/>
      <c r="X69" s="246"/>
    </row>
    <row r="70" spans="1:24" s="94" customFormat="1" ht="39" customHeight="1">
      <c r="A70" s="774"/>
      <c r="B70" s="95" t="s">
        <v>382</v>
      </c>
      <c r="C70" s="82">
        <v>6</v>
      </c>
      <c r="D70" s="82">
        <v>57</v>
      </c>
      <c r="E70" s="82">
        <f>C70+D70</f>
        <v>63</v>
      </c>
      <c r="F70" s="82">
        <v>106</v>
      </c>
      <c r="G70" s="82">
        <v>282</v>
      </c>
      <c r="H70" s="82">
        <f>F70+G70</f>
        <v>388</v>
      </c>
      <c r="I70" s="453">
        <v>7</v>
      </c>
      <c r="J70" s="453">
        <v>40</v>
      </c>
      <c r="K70" s="453">
        <f>I70+J70</f>
        <v>47</v>
      </c>
      <c r="L70" s="82">
        <v>35</v>
      </c>
      <c r="M70" s="82">
        <v>86</v>
      </c>
      <c r="N70" s="82">
        <f>L70+M70</f>
        <v>121</v>
      </c>
      <c r="O70" s="95" t="s">
        <v>602</v>
      </c>
      <c r="P70" s="774"/>
      <c r="S70" s="246"/>
      <c r="T70" s="246"/>
      <c r="U70" s="246"/>
      <c r="V70" s="246"/>
      <c r="W70" s="246"/>
      <c r="X70" s="246"/>
    </row>
    <row r="71" spans="1:24" s="94" customFormat="1" ht="39" customHeight="1">
      <c r="A71" s="774"/>
      <c r="B71" s="95" t="s">
        <v>9</v>
      </c>
      <c r="C71" s="79">
        <f>C69+C70</f>
        <v>24</v>
      </c>
      <c r="D71" s="79">
        <f t="shared" ref="D71:N71" si="23">D69+D70</f>
        <v>164</v>
      </c>
      <c r="E71" s="79">
        <f t="shared" si="23"/>
        <v>188</v>
      </c>
      <c r="F71" s="79">
        <f t="shared" si="23"/>
        <v>326</v>
      </c>
      <c r="G71" s="79">
        <f t="shared" si="23"/>
        <v>683</v>
      </c>
      <c r="H71" s="79">
        <f t="shared" si="23"/>
        <v>1009</v>
      </c>
      <c r="I71" s="452">
        <f t="shared" si="23"/>
        <v>17</v>
      </c>
      <c r="J71" s="452">
        <f t="shared" si="23"/>
        <v>118</v>
      </c>
      <c r="K71" s="452">
        <f t="shared" si="23"/>
        <v>135</v>
      </c>
      <c r="L71" s="79">
        <f t="shared" si="23"/>
        <v>72</v>
      </c>
      <c r="M71" s="79">
        <f t="shared" si="23"/>
        <v>304</v>
      </c>
      <c r="N71" s="79">
        <f t="shared" si="23"/>
        <v>376</v>
      </c>
      <c r="O71" s="95" t="s">
        <v>8</v>
      </c>
      <c r="P71" s="774"/>
      <c r="S71" s="246"/>
      <c r="T71" s="246"/>
      <c r="U71" s="246"/>
      <c r="V71" s="246"/>
      <c r="W71" s="246"/>
      <c r="X71" s="246"/>
    </row>
    <row r="72" spans="1:24" s="94" customFormat="1" ht="39" customHeight="1">
      <c r="A72" s="774" t="s">
        <v>588</v>
      </c>
      <c r="B72" s="95" t="s">
        <v>383</v>
      </c>
      <c r="C72" s="82">
        <f>C66+C69</f>
        <v>35</v>
      </c>
      <c r="D72" s="82">
        <f t="shared" ref="D72:N72" si="24">D66+D69</f>
        <v>270</v>
      </c>
      <c r="E72" s="82">
        <f t="shared" si="24"/>
        <v>305</v>
      </c>
      <c r="F72" s="82">
        <f t="shared" si="24"/>
        <v>465</v>
      </c>
      <c r="G72" s="82">
        <f t="shared" si="24"/>
        <v>1165</v>
      </c>
      <c r="H72" s="82">
        <f t="shared" si="24"/>
        <v>1630</v>
      </c>
      <c r="I72" s="453">
        <f t="shared" si="24"/>
        <v>16</v>
      </c>
      <c r="J72" s="453">
        <f t="shared" si="24"/>
        <v>144</v>
      </c>
      <c r="K72" s="453">
        <f t="shared" si="24"/>
        <v>160</v>
      </c>
      <c r="L72" s="82">
        <f t="shared" si="24"/>
        <v>55</v>
      </c>
      <c r="M72" s="82">
        <f t="shared" si="24"/>
        <v>463</v>
      </c>
      <c r="N72" s="82">
        <f t="shared" si="24"/>
        <v>518</v>
      </c>
      <c r="O72" s="95" t="s">
        <v>601</v>
      </c>
      <c r="P72" s="774" t="s">
        <v>680</v>
      </c>
      <c r="S72" s="246"/>
      <c r="T72" s="246"/>
      <c r="U72" s="246"/>
      <c r="V72" s="246"/>
      <c r="W72" s="246"/>
      <c r="X72" s="246"/>
    </row>
    <row r="73" spans="1:24" s="94" customFormat="1" ht="39" customHeight="1">
      <c r="A73" s="774"/>
      <c r="B73" s="95" t="s">
        <v>382</v>
      </c>
      <c r="C73" s="82">
        <f>C67+C70</f>
        <v>6</v>
      </c>
      <c r="D73" s="82">
        <f t="shared" ref="D73:N73" si="25">D67+D70</f>
        <v>157</v>
      </c>
      <c r="E73" s="82">
        <f t="shared" si="25"/>
        <v>163</v>
      </c>
      <c r="F73" s="82">
        <f t="shared" si="25"/>
        <v>134</v>
      </c>
      <c r="G73" s="82">
        <f t="shared" si="25"/>
        <v>828</v>
      </c>
      <c r="H73" s="82">
        <f t="shared" si="25"/>
        <v>962</v>
      </c>
      <c r="I73" s="453">
        <f t="shared" si="25"/>
        <v>8</v>
      </c>
      <c r="J73" s="453">
        <f t="shared" si="25"/>
        <v>93</v>
      </c>
      <c r="K73" s="453">
        <f t="shared" si="25"/>
        <v>101</v>
      </c>
      <c r="L73" s="82">
        <f t="shared" si="25"/>
        <v>40</v>
      </c>
      <c r="M73" s="82">
        <f t="shared" si="25"/>
        <v>239</v>
      </c>
      <c r="N73" s="82">
        <f t="shared" si="25"/>
        <v>279</v>
      </c>
      <c r="O73" s="95" t="s">
        <v>602</v>
      </c>
      <c r="P73" s="774"/>
      <c r="S73" s="246"/>
      <c r="T73" s="246"/>
      <c r="U73" s="246"/>
      <c r="V73" s="246"/>
      <c r="W73" s="246"/>
      <c r="X73" s="246"/>
    </row>
    <row r="74" spans="1:24" s="94" customFormat="1" ht="39" customHeight="1">
      <c r="A74" s="774"/>
      <c r="B74" s="95" t="s">
        <v>9</v>
      </c>
      <c r="C74" s="79">
        <f>C72+C73</f>
        <v>41</v>
      </c>
      <c r="D74" s="79">
        <f t="shared" ref="D74:N74" si="26">D72+D73</f>
        <v>427</v>
      </c>
      <c r="E74" s="79">
        <f t="shared" si="26"/>
        <v>468</v>
      </c>
      <c r="F74" s="79">
        <f t="shared" si="26"/>
        <v>599</v>
      </c>
      <c r="G74" s="79">
        <f t="shared" si="26"/>
        <v>1993</v>
      </c>
      <c r="H74" s="79">
        <f t="shared" si="26"/>
        <v>2592</v>
      </c>
      <c r="I74" s="452">
        <f t="shared" si="26"/>
        <v>24</v>
      </c>
      <c r="J74" s="452">
        <f t="shared" si="26"/>
        <v>237</v>
      </c>
      <c r="K74" s="452">
        <f t="shared" si="26"/>
        <v>261</v>
      </c>
      <c r="L74" s="79">
        <f t="shared" si="26"/>
        <v>95</v>
      </c>
      <c r="M74" s="79">
        <f t="shared" si="26"/>
        <v>702</v>
      </c>
      <c r="N74" s="79">
        <f t="shared" si="26"/>
        <v>797</v>
      </c>
      <c r="O74" s="95" t="s">
        <v>8</v>
      </c>
      <c r="P74" s="774"/>
      <c r="S74" s="246"/>
      <c r="T74" s="246"/>
      <c r="U74" s="246"/>
      <c r="V74" s="246"/>
      <c r="W74" s="246"/>
      <c r="X74" s="246"/>
    </row>
    <row r="75" spans="1:24" ht="39" customHeight="1">
      <c r="A75" s="774" t="s">
        <v>671</v>
      </c>
      <c r="B75" s="95" t="s">
        <v>383</v>
      </c>
      <c r="C75" s="82">
        <v>16</v>
      </c>
      <c r="D75" s="82">
        <v>43</v>
      </c>
      <c r="E75" s="82">
        <f>C75+D75</f>
        <v>59</v>
      </c>
      <c r="F75" s="82">
        <v>77</v>
      </c>
      <c r="G75" s="82">
        <v>225</v>
      </c>
      <c r="H75" s="82">
        <f>F75+G75</f>
        <v>302</v>
      </c>
      <c r="I75" s="453">
        <v>3</v>
      </c>
      <c r="J75" s="453">
        <v>3</v>
      </c>
      <c r="K75" s="453">
        <f>I75+J75</f>
        <v>6</v>
      </c>
      <c r="L75" s="82">
        <v>14</v>
      </c>
      <c r="M75" s="82">
        <v>83</v>
      </c>
      <c r="N75" s="82">
        <f>L75+M75</f>
        <v>97</v>
      </c>
      <c r="O75" s="95" t="s">
        <v>601</v>
      </c>
      <c r="P75" s="774" t="s">
        <v>185</v>
      </c>
      <c r="S75" s="247"/>
      <c r="T75" s="247"/>
      <c r="U75" s="247"/>
      <c r="V75" s="247"/>
      <c r="W75" s="247"/>
      <c r="X75" s="247"/>
    </row>
    <row r="76" spans="1:24" ht="39" customHeight="1">
      <c r="A76" s="774"/>
      <c r="B76" s="95" t="s">
        <v>382</v>
      </c>
      <c r="C76" s="82">
        <v>13</v>
      </c>
      <c r="D76" s="82">
        <v>413</v>
      </c>
      <c r="E76" s="82">
        <f>C76+D76</f>
        <v>426</v>
      </c>
      <c r="F76" s="82">
        <v>68</v>
      </c>
      <c r="G76" s="82">
        <v>2416</v>
      </c>
      <c r="H76" s="82">
        <f>F76+G76</f>
        <v>2484</v>
      </c>
      <c r="I76" s="453">
        <v>16</v>
      </c>
      <c r="J76" s="453">
        <v>214</v>
      </c>
      <c r="K76" s="453">
        <f>I76+J76</f>
        <v>230</v>
      </c>
      <c r="L76" s="82">
        <v>20</v>
      </c>
      <c r="M76" s="82">
        <v>597</v>
      </c>
      <c r="N76" s="82">
        <f>L76+M76</f>
        <v>617</v>
      </c>
      <c r="O76" s="95" t="s">
        <v>602</v>
      </c>
      <c r="P76" s="774"/>
      <c r="S76" s="247"/>
      <c r="T76" s="247"/>
      <c r="U76" s="247"/>
      <c r="V76" s="247"/>
      <c r="W76" s="247"/>
      <c r="X76" s="247"/>
    </row>
    <row r="77" spans="1:24" ht="39" customHeight="1">
      <c r="A77" s="774"/>
      <c r="B77" s="95" t="s">
        <v>9</v>
      </c>
      <c r="C77" s="79">
        <f>C75+C76</f>
        <v>29</v>
      </c>
      <c r="D77" s="79">
        <f t="shared" ref="D77:N77" si="27">D75+D76</f>
        <v>456</v>
      </c>
      <c r="E77" s="79">
        <f t="shared" si="27"/>
        <v>485</v>
      </c>
      <c r="F77" s="79">
        <f t="shared" si="27"/>
        <v>145</v>
      </c>
      <c r="G77" s="79">
        <f t="shared" si="27"/>
        <v>2641</v>
      </c>
      <c r="H77" s="79">
        <f t="shared" si="27"/>
        <v>2786</v>
      </c>
      <c r="I77" s="452">
        <f t="shared" si="27"/>
        <v>19</v>
      </c>
      <c r="J77" s="452">
        <f t="shared" si="27"/>
        <v>217</v>
      </c>
      <c r="K77" s="452">
        <f t="shared" si="27"/>
        <v>236</v>
      </c>
      <c r="L77" s="79">
        <f t="shared" si="27"/>
        <v>34</v>
      </c>
      <c r="M77" s="79">
        <f t="shared" si="27"/>
        <v>680</v>
      </c>
      <c r="N77" s="79">
        <f t="shared" si="27"/>
        <v>714</v>
      </c>
      <c r="O77" s="95" t="s">
        <v>8</v>
      </c>
      <c r="P77" s="774"/>
      <c r="S77" s="247"/>
      <c r="T77" s="247"/>
      <c r="U77" s="247"/>
      <c r="V77" s="247"/>
      <c r="W77" s="247"/>
      <c r="X77" s="247"/>
    </row>
    <row r="78" spans="1:24" ht="39" customHeight="1">
      <c r="A78" s="774" t="s">
        <v>672</v>
      </c>
      <c r="B78" s="95" t="s">
        <v>383</v>
      </c>
      <c r="C78" s="82">
        <v>0</v>
      </c>
      <c r="D78" s="82">
        <v>0</v>
      </c>
      <c r="E78" s="82">
        <f>C78+D78</f>
        <v>0</v>
      </c>
      <c r="F78" s="82">
        <v>0</v>
      </c>
      <c r="G78" s="82">
        <v>0</v>
      </c>
      <c r="H78" s="82">
        <f>F78+G78</f>
        <v>0</v>
      </c>
      <c r="I78" s="453">
        <v>0</v>
      </c>
      <c r="J78" s="453">
        <v>0</v>
      </c>
      <c r="K78" s="453">
        <f>I78+J78</f>
        <v>0</v>
      </c>
      <c r="L78" s="82">
        <v>0</v>
      </c>
      <c r="M78" s="82">
        <v>0</v>
      </c>
      <c r="N78" s="82">
        <f>L78+M78</f>
        <v>0</v>
      </c>
      <c r="O78" s="95" t="s">
        <v>601</v>
      </c>
      <c r="P78" s="774" t="s">
        <v>674</v>
      </c>
      <c r="S78" s="247"/>
      <c r="T78" s="247"/>
      <c r="U78" s="247"/>
      <c r="V78" s="247"/>
      <c r="W78" s="247"/>
      <c r="X78" s="247"/>
    </row>
    <row r="79" spans="1:24" ht="39" customHeight="1">
      <c r="A79" s="774"/>
      <c r="B79" s="95" t="s">
        <v>382</v>
      </c>
      <c r="C79" s="82">
        <v>1</v>
      </c>
      <c r="D79" s="82">
        <v>8</v>
      </c>
      <c r="E79" s="82">
        <f>C79+D79</f>
        <v>9</v>
      </c>
      <c r="F79" s="82">
        <v>1</v>
      </c>
      <c r="G79" s="82">
        <v>61</v>
      </c>
      <c r="H79" s="82">
        <f>F79+G79</f>
        <v>62</v>
      </c>
      <c r="I79" s="453">
        <v>1</v>
      </c>
      <c r="J79" s="453">
        <v>2</v>
      </c>
      <c r="K79" s="453">
        <f>I79+J79</f>
        <v>3</v>
      </c>
      <c r="L79" s="82">
        <v>1</v>
      </c>
      <c r="M79" s="82">
        <v>14</v>
      </c>
      <c r="N79" s="82">
        <f>L79+M79</f>
        <v>15</v>
      </c>
      <c r="O79" s="95" t="s">
        <v>602</v>
      </c>
      <c r="P79" s="774"/>
      <c r="S79" s="247"/>
      <c r="T79" s="247"/>
      <c r="U79" s="247"/>
      <c r="V79" s="247"/>
      <c r="W79" s="247"/>
      <c r="X79" s="247"/>
    </row>
    <row r="80" spans="1:24" ht="39" customHeight="1">
      <c r="A80" s="774"/>
      <c r="B80" s="95" t="s">
        <v>9</v>
      </c>
      <c r="C80" s="79">
        <f>C78+C79</f>
        <v>1</v>
      </c>
      <c r="D80" s="79">
        <f t="shared" ref="D80:N80" si="28">D78+D79</f>
        <v>8</v>
      </c>
      <c r="E80" s="79">
        <f t="shared" si="28"/>
        <v>9</v>
      </c>
      <c r="F80" s="79">
        <f t="shared" si="28"/>
        <v>1</v>
      </c>
      <c r="G80" s="79">
        <f t="shared" si="28"/>
        <v>61</v>
      </c>
      <c r="H80" s="79">
        <f t="shared" si="28"/>
        <v>62</v>
      </c>
      <c r="I80" s="452">
        <f t="shared" si="28"/>
        <v>1</v>
      </c>
      <c r="J80" s="452">
        <f t="shared" si="28"/>
        <v>2</v>
      </c>
      <c r="K80" s="452">
        <f t="shared" si="28"/>
        <v>3</v>
      </c>
      <c r="L80" s="79">
        <f t="shared" si="28"/>
        <v>1</v>
      </c>
      <c r="M80" s="79">
        <f t="shared" si="28"/>
        <v>14</v>
      </c>
      <c r="N80" s="79">
        <f t="shared" si="28"/>
        <v>15</v>
      </c>
      <c r="O80" s="95" t="s">
        <v>8</v>
      </c>
      <c r="P80" s="774"/>
      <c r="S80" s="247"/>
      <c r="T80" s="247"/>
      <c r="U80" s="247"/>
      <c r="V80" s="247"/>
      <c r="W80" s="247"/>
      <c r="X80" s="247"/>
    </row>
    <row r="81" spans="1:24" ht="39" customHeight="1">
      <c r="A81" s="774" t="s">
        <v>673</v>
      </c>
      <c r="B81" s="95" t="s">
        <v>383</v>
      </c>
      <c r="C81" s="82">
        <f>C75+C78</f>
        <v>16</v>
      </c>
      <c r="D81" s="82">
        <f t="shared" ref="D81:N81" si="29">D75+D78</f>
        <v>43</v>
      </c>
      <c r="E81" s="82">
        <f t="shared" si="29"/>
        <v>59</v>
      </c>
      <c r="F81" s="82">
        <f t="shared" si="29"/>
        <v>77</v>
      </c>
      <c r="G81" s="82">
        <f t="shared" si="29"/>
        <v>225</v>
      </c>
      <c r="H81" s="82">
        <f t="shared" si="29"/>
        <v>302</v>
      </c>
      <c r="I81" s="453">
        <f t="shared" si="29"/>
        <v>3</v>
      </c>
      <c r="J81" s="453">
        <f t="shared" si="29"/>
        <v>3</v>
      </c>
      <c r="K81" s="453">
        <f t="shared" si="29"/>
        <v>6</v>
      </c>
      <c r="L81" s="82">
        <f t="shared" si="29"/>
        <v>14</v>
      </c>
      <c r="M81" s="82">
        <f t="shared" si="29"/>
        <v>83</v>
      </c>
      <c r="N81" s="82">
        <f t="shared" si="29"/>
        <v>97</v>
      </c>
      <c r="O81" s="95" t="s">
        <v>601</v>
      </c>
      <c r="P81" s="774" t="s">
        <v>675</v>
      </c>
      <c r="S81" s="247"/>
      <c r="T81" s="247"/>
      <c r="U81" s="247"/>
      <c r="V81" s="247"/>
      <c r="W81" s="247"/>
      <c r="X81" s="247"/>
    </row>
    <row r="82" spans="1:24" ht="39" customHeight="1">
      <c r="A82" s="774"/>
      <c r="B82" s="95" t="s">
        <v>382</v>
      </c>
      <c r="C82" s="82">
        <f>C76+C79</f>
        <v>14</v>
      </c>
      <c r="D82" s="82">
        <f t="shared" ref="D82:N82" si="30">D76+D79</f>
        <v>421</v>
      </c>
      <c r="E82" s="82">
        <f t="shared" si="30"/>
        <v>435</v>
      </c>
      <c r="F82" s="82">
        <f t="shared" si="30"/>
        <v>69</v>
      </c>
      <c r="G82" s="82">
        <f t="shared" si="30"/>
        <v>2477</v>
      </c>
      <c r="H82" s="82">
        <f t="shared" si="30"/>
        <v>2546</v>
      </c>
      <c r="I82" s="453">
        <f t="shared" si="30"/>
        <v>17</v>
      </c>
      <c r="J82" s="453">
        <f t="shared" si="30"/>
        <v>216</v>
      </c>
      <c r="K82" s="453">
        <f t="shared" si="30"/>
        <v>233</v>
      </c>
      <c r="L82" s="82">
        <f t="shared" si="30"/>
        <v>21</v>
      </c>
      <c r="M82" s="82">
        <f t="shared" si="30"/>
        <v>611</v>
      </c>
      <c r="N82" s="82">
        <f t="shared" si="30"/>
        <v>632</v>
      </c>
      <c r="O82" s="95" t="s">
        <v>602</v>
      </c>
      <c r="P82" s="774"/>
      <c r="S82" s="247"/>
      <c r="T82" s="247"/>
      <c r="U82" s="247"/>
      <c r="V82" s="247"/>
      <c r="W82" s="247"/>
      <c r="X82" s="247"/>
    </row>
    <row r="83" spans="1:24" ht="39" customHeight="1">
      <c r="A83" s="774"/>
      <c r="B83" s="95" t="s">
        <v>9</v>
      </c>
      <c r="C83" s="79">
        <f>C81+C82</f>
        <v>30</v>
      </c>
      <c r="D83" s="79">
        <f t="shared" ref="D83:N83" si="31">D81+D82</f>
        <v>464</v>
      </c>
      <c r="E83" s="79">
        <f t="shared" si="31"/>
        <v>494</v>
      </c>
      <c r="F83" s="79">
        <f t="shared" si="31"/>
        <v>146</v>
      </c>
      <c r="G83" s="79">
        <f t="shared" si="31"/>
        <v>2702</v>
      </c>
      <c r="H83" s="79">
        <f t="shared" si="31"/>
        <v>2848</v>
      </c>
      <c r="I83" s="452">
        <f t="shared" si="31"/>
        <v>20</v>
      </c>
      <c r="J83" s="452">
        <f t="shared" si="31"/>
        <v>219</v>
      </c>
      <c r="K83" s="452">
        <f t="shared" si="31"/>
        <v>239</v>
      </c>
      <c r="L83" s="79">
        <f t="shared" si="31"/>
        <v>35</v>
      </c>
      <c r="M83" s="79">
        <f t="shared" si="31"/>
        <v>694</v>
      </c>
      <c r="N83" s="79">
        <f t="shared" si="31"/>
        <v>729</v>
      </c>
      <c r="O83" s="95" t="s">
        <v>8</v>
      </c>
      <c r="P83" s="774"/>
      <c r="S83" s="247"/>
      <c r="T83" s="247"/>
      <c r="U83" s="247"/>
      <c r="V83" s="247"/>
      <c r="W83" s="247"/>
      <c r="X83" s="247"/>
    </row>
    <row r="84" spans="1:24" ht="39" customHeight="1">
      <c r="A84" s="774" t="s">
        <v>589</v>
      </c>
      <c r="B84" s="95" t="s">
        <v>383</v>
      </c>
      <c r="C84" s="82">
        <v>27</v>
      </c>
      <c r="D84" s="82">
        <v>190</v>
      </c>
      <c r="E84" s="82">
        <f>C84+D84</f>
        <v>217</v>
      </c>
      <c r="F84" s="82">
        <v>204</v>
      </c>
      <c r="G84" s="82">
        <v>1076</v>
      </c>
      <c r="H84" s="82">
        <f>F84+G84</f>
        <v>1280</v>
      </c>
      <c r="I84" s="453">
        <v>9</v>
      </c>
      <c r="J84" s="453">
        <v>143</v>
      </c>
      <c r="K84" s="453">
        <f>I84+J84</f>
        <v>152</v>
      </c>
      <c r="L84" s="82">
        <v>117</v>
      </c>
      <c r="M84" s="82">
        <v>419</v>
      </c>
      <c r="N84" s="82">
        <f>L84+M84</f>
        <v>536</v>
      </c>
      <c r="O84" s="95" t="s">
        <v>601</v>
      </c>
      <c r="P84" s="774" t="s">
        <v>681</v>
      </c>
      <c r="S84" s="247"/>
      <c r="T84" s="247"/>
      <c r="U84" s="247"/>
      <c r="V84" s="247"/>
      <c r="W84" s="247"/>
      <c r="X84" s="247"/>
    </row>
    <row r="85" spans="1:24" ht="39" customHeight="1">
      <c r="A85" s="774"/>
      <c r="B85" s="95" t="s">
        <v>382</v>
      </c>
      <c r="C85" s="82">
        <v>14</v>
      </c>
      <c r="D85" s="82">
        <v>4</v>
      </c>
      <c r="E85" s="82">
        <f>C85+D85</f>
        <v>18</v>
      </c>
      <c r="F85" s="82">
        <v>250</v>
      </c>
      <c r="G85" s="82">
        <v>61</v>
      </c>
      <c r="H85" s="82">
        <f>F85+G85</f>
        <v>311</v>
      </c>
      <c r="I85" s="453">
        <v>4</v>
      </c>
      <c r="J85" s="453">
        <v>0</v>
      </c>
      <c r="K85" s="453">
        <f>I85+J85</f>
        <v>4</v>
      </c>
      <c r="L85" s="82">
        <v>106</v>
      </c>
      <c r="M85" s="82">
        <v>13</v>
      </c>
      <c r="N85" s="82">
        <f>L85+M85</f>
        <v>119</v>
      </c>
      <c r="O85" s="95" t="s">
        <v>602</v>
      </c>
      <c r="P85" s="774"/>
      <c r="S85" s="247"/>
      <c r="T85" s="247"/>
      <c r="U85" s="247"/>
      <c r="V85" s="247"/>
      <c r="W85" s="247"/>
      <c r="X85" s="247"/>
    </row>
    <row r="86" spans="1:24" ht="39" customHeight="1">
      <c r="A86" s="774"/>
      <c r="B86" s="95" t="s">
        <v>9</v>
      </c>
      <c r="C86" s="79">
        <f>C84+C85</f>
        <v>41</v>
      </c>
      <c r="D86" s="79">
        <f t="shared" ref="D86:N86" si="32">D84+D85</f>
        <v>194</v>
      </c>
      <c r="E86" s="79">
        <f t="shared" si="32"/>
        <v>235</v>
      </c>
      <c r="F86" s="79">
        <f t="shared" si="32"/>
        <v>454</v>
      </c>
      <c r="G86" s="79">
        <f t="shared" si="32"/>
        <v>1137</v>
      </c>
      <c r="H86" s="79">
        <f t="shared" si="32"/>
        <v>1591</v>
      </c>
      <c r="I86" s="452">
        <f t="shared" si="32"/>
        <v>13</v>
      </c>
      <c r="J86" s="452">
        <f t="shared" si="32"/>
        <v>143</v>
      </c>
      <c r="K86" s="452">
        <f t="shared" si="32"/>
        <v>156</v>
      </c>
      <c r="L86" s="79">
        <f t="shared" si="32"/>
        <v>223</v>
      </c>
      <c r="M86" s="79">
        <f t="shared" si="32"/>
        <v>432</v>
      </c>
      <c r="N86" s="79">
        <f t="shared" si="32"/>
        <v>655</v>
      </c>
      <c r="O86" s="95" t="s">
        <v>8</v>
      </c>
      <c r="P86" s="774"/>
      <c r="S86" s="247"/>
      <c r="T86" s="247"/>
      <c r="U86" s="247"/>
      <c r="V86" s="247"/>
      <c r="W86" s="247"/>
      <c r="X86" s="247"/>
    </row>
    <row r="87" spans="1:24" ht="39" customHeight="1">
      <c r="A87" s="774" t="s">
        <v>184</v>
      </c>
      <c r="B87" s="95" t="s">
        <v>383</v>
      </c>
      <c r="C87" s="82">
        <v>37</v>
      </c>
      <c r="D87" s="82">
        <v>115</v>
      </c>
      <c r="E87" s="82">
        <f>C87+D87</f>
        <v>152</v>
      </c>
      <c r="F87" s="82">
        <v>409</v>
      </c>
      <c r="G87" s="82">
        <v>482</v>
      </c>
      <c r="H87" s="82">
        <f>F87+G87</f>
        <v>891</v>
      </c>
      <c r="I87" s="453">
        <v>18</v>
      </c>
      <c r="J87" s="453">
        <v>50</v>
      </c>
      <c r="K87" s="453">
        <f>I87+J87</f>
        <v>68</v>
      </c>
      <c r="L87" s="82">
        <v>73</v>
      </c>
      <c r="M87" s="82">
        <v>205</v>
      </c>
      <c r="N87" s="82">
        <f>L87+M87</f>
        <v>278</v>
      </c>
      <c r="O87" s="95" t="s">
        <v>601</v>
      </c>
      <c r="P87" s="774" t="s">
        <v>682</v>
      </c>
      <c r="S87" s="247"/>
      <c r="T87" s="247"/>
      <c r="U87" s="247"/>
      <c r="V87" s="247"/>
      <c r="W87" s="247"/>
      <c r="X87" s="247"/>
    </row>
    <row r="88" spans="1:24" ht="39" customHeight="1">
      <c r="A88" s="774"/>
      <c r="B88" s="95" t="s">
        <v>382</v>
      </c>
      <c r="C88" s="82">
        <v>69</v>
      </c>
      <c r="D88" s="82">
        <v>63</v>
      </c>
      <c r="E88" s="82">
        <f>C88+D88</f>
        <v>132</v>
      </c>
      <c r="F88" s="82">
        <v>635</v>
      </c>
      <c r="G88" s="82">
        <v>370</v>
      </c>
      <c r="H88" s="82">
        <f>F88+G88</f>
        <v>1005</v>
      </c>
      <c r="I88" s="453">
        <v>15</v>
      </c>
      <c r="J88" s="453">
        <v>34</v>
      </c>
      <c r="K88" s="453">
        <f>I88+J88</f>
        <v>49</v>
      </c>
      <c r="L88" s="82">
        <v>287</v>
      </c>
      <c r="M88" s="82">
        <v>78</v>
      </c>
      <c r="N88" s="82">
        <f>L88+M88</f>
        <v>365</v>
      </c>
      <c r="O88" s="95" t="s">
        <v>602</v>
      </c>
      <c r="P88" s="774"/>
      <c r="S88" s="247"/>
      <c r="T88" s="247"/>
      <c r="U88" s="247"/>
      <c r="V88" s="247"/>
      <c r="W88" s="247"/>
      <c r="X88" s="247"/>
    </row>
    <row r="89" spans="1:24" ht="39" customHeight="1">
      <c r="A89" s="774"/>
      <c r="B89" s="95" t="s">
        <v>9</v>
      </c>
      <c r="C89" s="79">
        <f>C87+C88</f>
        <v>106</v>
      </c>
      <c r="D89" s="79">
        <f t="shared" ref="D89:N89" si="33">D87+D88</f>
        <v>178</v>
      </c>
      <c r="E89" s="79">
        <f t="shared" si="33"/>
        <v>284</v>
      </c>
      <c r="F89" s="79">
        <f t="shared" si="33"/>
        <v>1044</v>
      </c>
      <c r="G89" s="79">
        <f t="shared" si="33"/>
        <v>852</v>
      </c>
      <c r="H89" s="79">
        <f t="shared" si="33"/>
        <v>1896</v>
      </c>
      <c r="I89" s="452">
        <f t="shared" si="33"/>
        <v>33</v>
      </c>
      <c r="J89" s="452">
        <f t="shared" si="33"/>
        <v>84</v>
      </c>
      <c r="K89" s="452">
        <f t="shared" si="33"/>
        <v>117</v>
      </c>
      <c r="L89" s="79">
        <f t="shared" si="33"/>
        <v>360</v>
      </c>
      <c r="M89" s="79">
        <f t="shared" si="33"/>
        <v>283</v>
      </c>
      <c r="N89" s="79">
        <f t="shared" si="33"/>
        <v>643</v>
      </c>
      <c r="O89" s="95" t="s">
        <v>8</v>
      </c>
      <c r="P89" s="774"/>
      <c r="S89" s="247"/>
      <c r="T89" s="247"/>
      <c r="U89" s="247"/>
      <c r="V89" s="247"/>
      <c r="W89" s="247"/>
      <c r="X89" s="247"/>
    </row>
    <row r="90" spans="1:24" ht="39" customHeight="1">
      <c r="A90" s="731" t="s">
        <v>1577</v>
      </c>
      <c r="B90" s="732"/>
      <c r="C90" s="732"/>
      <c r="D90" s="732"/>
      <c r="E90" s="732"/>
      <c r="F90" s="732"/>
      <c r="G90" s="733"/>
      <c r="H90" s="734" t="s">
        <v>1578</v>
      </c>
      <c r="I90" s="734"/>
      <c r="J90" s="734"/>
      <c r="K90" s="734"/>
      <c r="L90" s="734"/>
      <c r="M90" s="734"/>
      <c r="N90" s="734"/>
      <c r="O90" s="734"/>
      <c r="P90" s="735"/>
      <c r="S90" s="247"/>
      <c r="T90" s="247"/>
      <c r="U90" s="247"/>
      <c r="V90" s="247"/>
      <c r="W90" s="247"/>
      <c r="X90" s="247"/>
    </row>
    <row r="91" spans="1:24" ht="39" customHeight="1">
      <c r="A91" s="770" t="s">
        <v>71</v>
      </c>
      <c r="B91" s="770" t="s">
        <v>677</v>
      </c>
      <c r="C91" s="773" t="s">
        <v>35</v>
      </c>
      <c r="D91" s="773"/>
      <c r="E91" s="773" t="s">
        <v>158</v>
      </c>
      <c r="F91" s="773" t="s">
        <v>33</v>
      </c>
      <c r="G91" s="773"/>
      <c r="H91" s="773" t="s">
        <v>32</v>
      </c>
      <c r="I91" s="773" t="s">
        <v>31</v>
      </c>
      <c r="J91" s="773"/>
      <c r="K91" s="773" t="s">
        <v>30</v>
      </c>
      <c r="L91" s="773" t="s">
        <v>29</v>
      </c>
      <c r="M91" s="773"/>
      <c r="N91" s="773" t="s">
        <v>28</v>
      </c>
      <c r="O91" s="773" t="s">
        <v>678</v>
      </c>
      <c r="P91" s="773" t="s">
        <v>69</v>
      </c>
      <c r="Q91" s="175"/>
      <c r="S91" s="247"/>
      <c r="T91" s="247"/>
      <c r="U91" s="247"/>
      <c r="V91" s="247"/>
      <c r="W91" s="247"/>
      <c r="X91" s="247"/>
    </row>
    <row r="92" spans="1:24" ht="39" customHeight="1">
      <c r="A92" s="771"/>
      <c r="B92" s="771"/>
      <c r="C92" s="773" t="s">
        <v>158</v>
      </c>
      <c r="D92" s="773"/>
      <c r="E92" s="773"/>
      <c r="F92" s="773" t="s">
        <v>1527</v>
      </c>
      <c r="G92" s="773"/>
      <c r="H92" s="773"/>
      <c r="I92" s="773" t="s">
        <v>30</v>
      </c>
      <c r="J92" s="773"/>
      <c r="K92" s="773"/>
      <c r="L92" s="773" t="s">
        <v>28</v>
      </c>
      <c r="M92" s="773"/>
      <c r="N92" s="773"/>
      <c r="O92" s="773"/>
      <c r="P92" s="773"/>
      <c r="Q92" s="175"/>
      <c r="S92" s="247"/>
      <c r="T92" s="247"/>
      <c r="U92" s="247"/>
      <c r="V92" s="247"/>
      <c r="W92" s="247"/>
      <c r="X92" s="247"/>
    </row>
    <row r="93" spans="1:24" ht="39" customHeight="1">
      <c r="A93" s="771"/>
      <c r="B93" s="771"/>
      <c r="C93" s="95" t="s">
        <v>188</v>
      </c>
      <c r="D93" s="95" t="s">
        <v>189</v>
      </c>
      <c r="E93" s="95" t="s">
        <v>9</v>
      </c>
      <c r="F93" s="95" t="s">
        <v>188</v>
      </c>
      <c r="G93" s="95" t="s">
        <v>189</v>
      </c>
      <c r="H93" s="95" t="s">
        <v>9</v>
      </c>
      <c r="I93" s="95" t="s">
        <v>188</v>
      </c>
      <c r="J93" s="95" t="s">
        <v>189</v>
      </c>
      <c r="K93" s="95" t="s">
        <v>9</v>
      </c>
      <c r="L93" s="95" t="s">
        <v>188</v>
      </c>
      <c r="M93" s="95" t="s">
        <v>189</v>
      </c>
      <c r="N93" s="95" t="s">
        <v>9</v>
      </c>
      <c r="O93" s="773"/>
      <c r="P93" s="773"/>
      <c r="Q93" s="175"/>
      <c r="S93" s="247"/>
      <c r="T93" s="247"/>
      <c r="U93" s="247"/>
      <c r="V93" s="247"/>
      <c r="W93" s="247"/>
      <c r="X93" s="247"/>
    </row>
    <row r="94" spans="1:24" ht="39" customHeight="1">
      <c r="A94" s="772"/>
      <c r="B94" s="772"/>
      <c r="C94" s="95" t="s">
        <v>186</v>
      </c>
      <c r="D94" s="95" t="s">
        <v>187</v>
      </c>
      <c r="E94" s="95" t="s">
        <v>8</v>
      </c>
      <c r="F94" s="95" t="s">
        <v>186</v>
      </c>
      <c r="G94" s="95" t="s">
        <v>187</v>
      </c>
      <c r="H94" s="95" t="s">
        <v>8</v>
      </c>
      <c r="I94" s="95" t="s">
        <v>186</v>
      </c>
      <c r="J94" s="95" t="s">
        <v>187</v>
      </c>
      <c r="K94" s="95" t="s">
        <v>8</v>
      </c>
      <c r="L94" s="95" t="s">
        <v>186</v>
      </c>
      <c r="M94" s="95" t="s">
        <v>187</v>
      </c>
      <c r="N94" s="95" t="s">
        <v>8</v>
      </c>
      <c r="O94" s="773"/>
      <c r="P94" s="773"/>
      <c r="Q94" s="175"/>
      <c r="S94" s="247"/>
      <c r="T94" s="247"/>
      <c r="U94" s="247"/>
      <c r="V94" s="247"/>
      <c r="W94" s="247"/>
      <c r="X94" s="247"/>
    </row>
    <row r="95" spans="1:24" s="94" customFormat="1" ht="39" customHeight="1">
      <c r="A95" s="774" t="s">
        <v>586</v>
      </c>
      <c r="B95" s="95" t="s">
        <v>383</v>
      </c>
      <c r="C95" s="82">
        <v>20</v>
      </c>
      <c r="D95" s="82">
        <v>297</v>
      </c>
      <c r="E95" s="82">
        <f>C95+D95</f>
        <v>317</v>
      </c>
      <c r="F95" s="82">
        <v>6</v>
      </c>
      <c r="G95" s="82">
        <v>102</v>
      </c>
      <c r="H95" s="82">
        <f>F95+G95</f>
        <v>108</v>
      </c>
      <c r="I95" s="82">
        <v>73</v>
      </c>
      <c r="J95" s="82">
        <v>363</v>
      </c>
      <c r="K95" s="82">
        <f>I95+J95</f>
        <v>436</v>
      </c>
      <c r="L95" s="82">
        <v>18</v>
      </c>
      <c r="M95" s="82">
        <v>137</v>
      </c>
      <c r="N95" s="82">
        <f>L95+M95</f>
        <v>155</v>
      </c>
      <c r="O95" s="95" t="s">
        <v>601</v>
      </c>
      <c r="P95" s="774" t="s">
        <v>679</v>
      </c>
      <c r="S95" s="246"/>
      <c r="T95" s="246"/>
      <c r="U95" s="246"/>
      <c r="V95" s="246"/>
      <c r="W95" s="246"/>
      <c r="X95" s="246"/>
    </row>
    <row r="96" spans="1:24" s="94" customFormat="1" ht="39" customHeight="1">
      <c r="A96" s="774"/>
      <c r="B96" s="95" t="s">
        <v>382</v>
      </c>
      <c r="C96" s="82">
        <v>2</v>
      </c>
      <c r="D96" s="82">
        <v>209</v>
      </c>
      <c r="E96" s="82">
        <f>C96+D96</f>
        <v>211</v>
      </c>
      <c r="F96" s="82">
        <v>1</v>
      </c>
      <c r="G96" s="82">
        <v>58</v>
      </c>
      <c r="H96" s="82">
        <f>F96+G96</f>
        <v>59</v>
      </c>
      <c r="I96" s="82">
        <v>3</v>
      </c>
      <c r="J96" s="82">
        <v>280</v>
      </c>
      <c r="K96" s="82">
        <f>I96+J96</f>
        <v>283</v>
      </c>
      <c r="L96" s="82">
        <v>0</v>
      </c>
      <c r="M96" s="82">
        <v>130</v>
      </c>
      <c r="N96" s="82">
        <f>L96+M96</f>
        <v>130</v>
      </c>
      <c r="O96" s="95" t="s">
        <v>602</v>
      </c>
      <c r="P96" s="774"/>
      <c r="S96" s="246"/>
      <c r="T96" s="246"/>
      <c r="U96" s="246"/>
      <c r="V96" s="246"/>
      <c r="W96" s="246"/>
      <c r="X96" s="246"/>
    </row>
    <row r="97" spans="1:24" s="94" customFormat="1" ht="39" customHeight="1">
      <c r="A97" s="774"/>
      <c r="B97" s="95" t="s">
        <v>9</v>
      </c>
      <c r="C97" s="79">
        <f>C95+C96</f>
        <v>22</v>
      </c>
      <c r="D97" s="79">
        <f t="shared" ref="D97:N97" si="34">D95+D96</f>
        <v>506</v>
      </c>
      <c r="E97" s="79">
        <f t="shared" si="34"/>
        <v>528</v>
      </c>
      <c r="F97" s="79">
        <f t="shared" si="34"/>
        <v>7</v>
      </c>
      <c r="G97" s="79">
        <f t="shared" si="34"/>
        <v>160</v>
      </c>
      <c r="H97" s="79">
        <f t="shared" si="34"/>
        <v>167</v>
      </c>
      <c r="I97" s="79">
        <f t="shared" si="34"/>
        <v>76</v>
      </c>
      <c r="J97" s="79">
        <f t="shared" si="34"/>
        <v>643</v>
      </c>
      <c r="K97" s="79">
        <f t="shared" si="34"/>
        <v>719</v>
      </c>
      <c r="L97" s="79">
        <f t="shared" si="34"/>
        <v>18</v>
      </c>
      <c r="M97" s="79">
        <f t="shared" si="34"/>
        <v>267</v>
      </c>
      <c r="N97" s="79">
        <f t="shared" si="34"/>
        <v>285</v>
      </c>
      <c r="O97" s="95" t="s">
        <v>8</v>
      </c>
      <c r="P97" s="774"/>
      <c r="S97" s="246"/>
      <c r="T97" s="246"/>
      <c r="U97" s="246"/>
      <c r="V97" s="246"/>
      <c r="W97" s="246"/>
      <c r="X97" s="246"/>
    </row>
    <row r="98" spans="1:24" s="94" customFormat="1" ht="39" customHeight="1">
      <c r="A98" s="774" t="s">
        <v>587</v>
      </c>
      <c r="B98" s="95" t="s">
        <v>383</v>
      </c>
      <c r="C98" s="82">
        <v>46</v>
      </c>
      <c r="D98" s="82">
        <v>160</v>
      </c>
      <c r="E98" s="82">
        <f>C98+D98</f>
        <v>206</v>
      </c>
      <c r="F98" s="82">
        <v>10</v>
      </c>
      <c r="G98" s="82">
        <v>76</v>
      </c>
      <c r="H98" s="82">
        <f>F98+G98</f>
        <v>86</v>
      </c>
      <c r="I98" s="82">
        <v>73</v>
      </c>
      <c r="J98" s="82">
        <v>121</v>
      </c>
      <c r="K98" s="82">
        <f>I98+J98</f>
        <v>194</v>
      </c>
      <c r="L98" s="82">
        <v>50</v>
      </c>
      <c r="M98" s="82">
        <v>144</v>
      </c>
      <c r="N98" s="82">
        <f>L98+M98</f>
        <v>194</v>
      </c>
      <c r="O98" s="95" t="s">
        <v>601</v>
      </c>
      <c r="P98" s="774" t="s">
        <v>591</v>
      </c>
      <c r="S98" s="246"/>
      <c r="T98" s="246"/>
      <c r="U98" s="246"/>
      <c r="V98" s="246"/>
      <c r="W98" s="246"/>
      <c r="X98" s="246"/>
    </row>
    <row r="99" spans="1:24" s="94" customFormat="1" ht="39" customHeight="1">
      <c r="A99" s="774"/>
      <c r="B99" s="95" t="s">
        <v>382</v>
      </c>
      <c r="C99" s="82">
        <v>42</v>
      </c>
      <c r="D99" s="82">
        <v>109</v>
      </c>
      <c r="E99" s="82">
        <f>C99+D99</f>
        <v>151</v>
      </c>
      <c r="F99" s="82">
        <v>3</v>
      </c>
      <c r="G99" s="82">
        <v>23</v>
      </c>
      <c r="H99" s="82">
        <f>F99+G99</f>
        <v>26</v>
      </c>
      <c r="I99" s="82">
        <v>80</v>
      </c>
      <c r="J99" s="82">
        <v>135</v>
      </c>
      <c r="K99" s="82">
        <f>I99+J99</f>
        <v>215</v>
      </c>
      <c r="L99" s="82">
        <v>4</v>
      </c>
      <c r="M99" s="82">
        <v>74</v>
      </c>
      <c r="N99" s="82">
        <f>L99+M99</f>
        <v>78</v>
      </c>
      <c r="O99" s="95" t="s">
        <v>602</v>
      </c>
      <c r="P99" s="774"/>
      <c r="S99" s="246"/>
      <c r="T99" s="246"/>
      <c r="U99" s="246"/>
      <c r="V99" s="246"/>
      <c r="W99" s="246"/>
      <c r="X99" s="246"/>
    </row>
    <row r="100" spans="1:24" s="94" customFormat="1" ht="39" customHeight="1">
      <c r="A100" s="774"/>
      <c r="B100" s="95" t="s">
        <v>9</v>
      </c>
      <c r="C100" s="79">
        <f>C98+C99</f>
        <v>88</v>
      </c>
      <c r="D100" s="79">
        <f t="shared" ref="D100:N100" si="35">D98+D99</f>
        <v>269</v>
      </c>
      <c r="E100" s="79">
        <f t="shared" si="35"/>
        <v>357</v>
      </c>
      <c r="F100" s="79">
        <f t="shared" si="35"/>
        <v>13</v>
      </c>
      <c r="G100" s="79">
        <f t="shared" si="35"/>
        <v>99</v>
      </c>
      <c r="H100" s="79">
        <f t="shared" si="35"/>
        <v>112</v>
      </c>
      <c r="I100" s="79">
        <f t="shared" si="35"/>
        <v>153</v>
      </c>
      <c r="J100" s="79">
        <f t="shared" si="35"/>
        <v>256</v>
      </c>
      <c r="K100" s="79">
        <f t="shared" si="35"/>
        <v>409</v>
      </c>
      <c r="L100" s="79">
        <f t="shared" si="35"/>
        <v>54</v>
      </c>
      <c r="M100" s="79">
        <f t="shared" si="35"/>
        <v>218</v>
      </c>
      <c r="N100" s="79">
        <f t="shared" si="35"/>
        <v>272</v>
      </c>
      <c r="O100" s="95" t="s">
        <v>8</v>
      </c>
      <c r="P100" s="774"/>
      <c r="S100" s="246"/>
      <c r="T100" s="246"/>
      <c r="U100" s="246"/>
      <c r="V100" s="246"/>
      <c r="W100" s="246"/>
      <c r="X100" s="246"/>
    </row>
    <row r="101" spans="1:24" s="94" customFormat="1" ht="39" customHeight="1">
      <c r="A101" s="774" t="s">
        <v>588</v>
      </c>
      <c r="B101" s="95" t="s">
        <v>383</v>
      </c>
      <c r="C101" s="82">
        <f>C95+C98</f>
        <v>66</v>
      </c>
      <c r="D101" s="82">
        <f t="shared" ref="D101:N101" si="36">D95+D98</f>
        <v>457</v>
      </c>
      <c r="E101" s="82">
        <f t="shared" si="36"/>
        <v>523</v>
      </c>
      <c r="F101" s="82">
        <f t="shared" si="36"/>
        <v>16</v>
      </c>
      <c r="G101" s="82">
        <f t="shared" si="36"/>
        <v>178</v>
      </c>
      <c r="H101" s="82">
        <f t="shared" si="36"/>
        <v>194</v>
      </c>
      <c r="I101" s="82">
        <f t="shared" si="36"/>
        <v>146</v>
      </c>
      <c r="J101" s="82">
        <f t="shared" si="36"/>
        <v>484</v>
      </c>
      <c r="K101" s="82">
        <f t="shared" si="36"/>
        <v>630</v>
      </c>
      <c r="L101" s="82">
        <f t="shared" si="36"/>
        <v>68</v>
      </c>
      <c r="M101" s="82">
        <f t="shared" si="36"/>
        <v>281</v>
      </c>
      <c r="N101" s="82">
        <f t="shared" si="36"/>
        <v>349</v>
      </c>
      <c r="O101" s="95" t="s">
        <v>601</v>
      </c>
      <c r="P101" s="774" t="s">
        <v>680</v>
      </c>
      <c r="S101" s="246"/>
      <c r="T101" s="246"/>
      <c r="U101" s="246"/>
      <c r="V101" s="246"/>
      <c r="W101" s="246"/>
      <c r="X101" s="246"/>
    </row>
    <row r="102" spans="1:24" s="94" customFormat="1" ht="39" customHeight="1">
      <c r="A102" s="774"/>
      <c r="B102" s="95" t="s">
        <v>382</v>
      </c>
      <c r="C102" s="82">
        <f>C96+C99</f>
        <v>44</v>
      </c>
      <c r="D102" s="82">
        <f t="shared" ref="D102:N102" si="37">D96+D99</f>
        <v>318</v>
      </c>
      <c r="E102" s="82">
        <f t="shared" si="37"/>
        <v>362</v>
      </c>
      <c r="F102" s="82">
        <f t="shared" si="37"/>
        <v>4</v>
      </c>
      <c r="G102" s="82">
        <f t="shared" si="37"/>
        <v>81</v>
      </c>
      <c r="H102" s="82">
        <f t="shared" si="37"/>
        <v>85</v>
      </c>
      <c r="I102" s="82">
        <f t="shared" si="37"/>
        <v>83</v>
      </c>
      <c r="J102" s="82">
        <f t="shared" si="37"/>
        <v>415</v>
      </c>
      <c r="K102" s="82">
        <f t="shared" si="37"/>
        <v>498</v>
      </c>
      <c r="L102" s="82">
        <f t="shared" si="37"/>
        <v>4</v>
      </c>
      <c r="M102" s="82">
        <f t="shared" si="37"/>
        <v>204</v>
      </c>
      <c r="N102" s="82">
        <f t="shared" si="37"/>
        <v>208</v>
      </c>
      <c r="O102" s="95" t="s">
        <v>602</v>
      </c>
      <c r="P102" s="774"/>
      <c r="S102" s="246"/>
      <c r="T102" s="246"/>
      <c r="U102" s="246"/>
      <c r="V102" s="246"/>
      <c r="W102" s="246"/>
      <c r="X102" s="246"/>
    </row>
    <row r="103" spans="1:24" s="94" customFormat="1" ht="39" customHeight="1">
      <c r="A103" s="774"/>
      <c r="B103" s="95" t="s">
        <v>9</v>
      </c>
      <c r="C103" s="79">
        <f>C101+C102</f>
        <v>110</v>
      </c>
      <c r="D103" s="79">
        <f t="shared" ref="D103:N103" si="38">D101+D102</f>
        <v>775</v>
      </c>
      <c r="E103" s="79">
        <f t="shared" si="38"/>
        <v>885</v>
      </c>
      <c r="F103" s="79">
        <f t="shared" si="38"/>
        <v>20</v>
      </c>
      <c r="G103" s="79">
        <f t="shared" si="38"/>
        <v>259</v>
      </c>
      <c r="H103" s="79">
        <f t="shared" si="38"/>
        <v>279</v>
      </c>
      <c r="I103" s="79">
        <f t="shared" si="38"/>
        <v>229</v>
      </c>
      <c r="J103" s="79">
        <f t="shared" si="38"/>
        <v>899</v>
      </c>
      <c r="K103" s="79">
        <f t="shared" si="38"/>
        <v>1128</v>
      </c>
      <c r="L103" s="79">
        <f t="shared" si="38"/>
        <v>72</v>
      </c>
      <c r="M103" s="79">
        <f t="shared" si="38"/>
        <v>485</v>
      </c>
      <c r="N103" s="79">
        <f t="shared" si="38"/>
        <v>557</v>
      </c>
      <c r="O103" s="95" t="s">
        <v>8</v>
      </c>
      <c r="P103" s="774"/>
      <c r="S103" s="246"/>
      <c r="T103" s="246"/>
      <c r="U103" s="246"/>
      <c r="V103" s="246"/>
      <c r="W103" s="246"/>
      <c r="X103" s="246"/>
    </row>
    <row r="104" spans="1:24" ht="39" customHeight="1">
      <c r="A104" s="774" t="s">
        <v>671</v>
      </c>
      <c r="B104" s="95" t="s">
        <v>383</v>
      </c>
      <c r="C104" s="82">
        <v>13</v>
      </c>
      <c r="D104" s="82">
        <v>81</v>
      </c>
      <c r="E104" s="82">
        <f>C104+D104</f>
        <v>94</v>
      </c>
      <c r="F104" s="82">
        <v>2</v>
      </c>
      <c r="G104" s="82">
        <v>25</v>
      </c>
      <c r="H104" s="82">
        <f>F104+G104</f>
        <v>27</v>
      </c>
      <c r="I104" s="82">
        <v>38</v>
      </c>
      <c r="J104" s="82">
        <v>234</v>
      </c>
      <c r="K104" s="82">
        <f>I104+J104</f>
        <v>272</v>
      </c>
      <c r="L104" s="82">
        <v>66</v>
      </c>
      <c r="M104" s="82">
        <v>28</v>
      </c>
      <c r="N104" s="82">
        <f>L104+M104</f>
        <v>94</v>
      </c>
      <c r="O104" s="95" t="s">
        <v>601</v>
      </c>
      <c r="P104" s="774" t="s">
        <v>185</v>
      </c>
      <c r="S104" s="247"/>
      <c r="T104" s="247"/>
      <c r="U104" s="247"/>
      <c r="V104" s="247"/>
      <c r="W104" s="247"/>
      <c r="X104" s="247"/>
    </row>
    <row r="105" spans="1:24" ht="39" customHeight="1">
      <c r="A105" s="774"/>
      <c r="B105" s="95" t="s">
        <v>382</v>
      </c>
      <c r="C105" s="82">
        <v>13</v>
      </c>
      <c r="D105" s="82">
        <v>820</v>
      </c>
      <c r="E105" s="82">
        <f>C105+D105</f>
        <v>833</v>
      </c>
      <c r="F105" s="82">
        <v>6</v>
      </c>
      <c r="G105" s="82">
        <v>214</v>
      </c>
      <c r="H105" s="82">
        <f>F105+G105</f>
        <v>220</v>
      </c>
      <c r="I105" s="82">
        <v>52</v>
      </c>
      <c r="J105" s="82">
        <v>817</v>
      </c>
      <c r="K105" s="82">
        <f>I105+J105</f>
        <v>869</v>
      </c>
      <c r="L105" s="82">
        <v>11</v>
      </c>
      <c r="M105" s="82">
        <v>401</v>
      </c>
      <c r="N105" s="82">
        <f>L105+M105</f>
        <v>412</v>
      </c>
      <c r="O105" s="95" t="s">
        <v>602</v>
      </c>
      <c r="P105" s="774"/>
      <c r="S105" s="247"/>
      <c r="T105" s="247"/>
      <c r="U105" s="247"/>
      <c r="V105" s="247"/>
      <c r="W105" s="247"/>
      <c r="X105" s="247"/>
    </row>
    <row r="106" spans="1:24" ht="39" customHeight="1">
      <c r="A106" s="774"/>
      <c r="B106" s="95" t="s">
        <v>9</v>
      </c>
      <c r="C106" s="79">
        <f>C104+C105</f>
        <v>26</v>
      </c>
      <c r="D106" s="79">
        <f t="shared" ref="D106:N106" si="39">D104+D105</f>
        <v>901</v>
      </c>
      <c r="E106" s="79">
        <f t="shared" si="39"/>
        <v>927</v>
      </c>
      <c r="F106" s="79">
        <f t="shared" si="39"/>
        <v>8</v>
      </c>
      <c r="G106" s="79">
        <f t="shared" si="39"/>
        <v>239</v>
      </c>
      <c r="H106" s="79">
        <f t="shared" si="39"/>
        <v>247</v>
      </c>
      <c r="I106" s="79">
        <f t="shared" si="39"/>
        <v>90</v>
      </c>
      <c r="J106" s="79">
        <f t="shared" si="39"/>
        <v>1051</v>
      </c>
      <c r="K106" s="79">
        <f t="shared" si="39"/>
        <v>1141</v>
      </c>
      <c r="L106" s="79">
        <f t="shared" si="39"/>
        <v>77</v>
      </c>
      <c r="M106" s="79">
        <f t="shared" si="39"/>
        <v>429</v>
      </c>
      <c r="N106" s="79">
        <f t="shared" si="39"/>
        <v>506</v>
      </c>
      <c r="O106" s="95" t="s">
        <v>8</v>
      </c>
      <c r="P106" s="774"/>
      <c r="S106" s="247"/>
      <c r="T106" s="247"/>
      <c r="U106" s="247"/>
      <c r="V106" s="247"/>
      <c r="W106" s="247"/>
      <c r="X106" s="247"/>
    </row>
    <row r="107" spans="1:24" ht="39" customHeight="1">
      <c r="A107" s="774" t="s">
        <v>672</v>
      </c>
      <c r="B107" s="95" t="s">
        <v>383</v>
      </c>
      <c r="C107" s="82">
        <v>0</v>
      </c>
      <c r="D107" s="82">
        <v>0</v>
      </c>
      <c r="E107" s="82">
        <f>C107+D107</f>
        <v>0</v>
      </c>
      <c r="F107" s="82">
        <v>0</v>
      </c>
      <c r="G107" s="82">
        <v>0</v>
      </c>
      <c r="H107" s="82">
        <f>F107+G107</f>
        <v>0</v>
      </c>
      <c r="I107" s="82">
        <v>0</v>
      </c>
      <c r="J107" s="82">
        <v>0</v>
      </c>
      <c r="K107" s="82">
        <f>I107+J107</f>
        <v>0</v>
      </c>
      <c r="L107" s="82">
        <v>0</v>
      </c>
      <c r="M107" s="82">
        <v>0</v>
      </c>
      <c r="N107" s="82">
        <f>L107+M107</f>
        <v>0</v>
      </c>
      <c r="O107" s="95" t="s">
        <v>601</v>
      </c>
      <c r="P107" s="774" t="s">
        <v>674</v>
      </c>
      <c r="S107" s="247"/>
      <c r="T107" s="247"/>
      <c r="U107" s="247"/>
      <c r="V107" s="247"/>
      <c r="W107" s="247"/>
      <c r="X107" s="247"/>
    </row>
    <row r="108" spans="1:24" ht="39" customHeight="1">
      <c r="A108" s="774"/>
      <c r="B108" s="95" t="s">
        <v>382</v>
      </c>
      <c r="C108" s="82">
        <v>0</v>
      </c>
      <c r="D108" s="82">
        <v>56</v>
      </c>
      <c r="E108" s="82">
        <f>C108+D108</f>
        <v>56</v>
      </c>
      <c r="F108" s="82">
        <v>1</v>
      </c>
      <c r="G108" s="82">
        <v>22</v>
      </c>
      <c r="H108" s="82">
        <f>F108+G108</f>
        <v>23</v>
      </c>
      <c r="I108" s="82">
        <v>3</v>
      </c>
      <c r="J108" s="82">
        <v>43</v>
      </c>
      <c r="K108" s="82">
        <f>I108+J108</f>
        <v>46</v>
      </c>
      <c r="L108" s="82">
        <v>0</v>
      </c>
      <c r="M108" s="82">
        <v>19</v>
      </c>
      <c r="N108" s="82">
        <f>L108+M108</f>
        <v>19</v>
      </c>
      <c r="O108" s="95" t="s">
        <v>602</v>
      </c>
      <c r="P108" s="774"/>
      <c r="S108" s="247"/>
      <c r="T108" s="247"/>
      <c r="U108" s="247"/>
      <c r="V108" s="247"/>
      <c r="W108" s="247"/>
      <c r="X108" s="247"/>
    </row>
    <row r="109" spans="1:24" ht="39" customHeight="1">
      <c r="A109" s="774"/>
      <c r="B109" s="95" t="s">
        <v>9</v>
      </c>
      <c r="C109" s="79">
        <f>C107+C108</f>
        <v>0</v>
      </c>
      <c r="D109" s="79">
        <f t="shared" ref="D109:N109" si="40">D107+D108</f>
        <v>56</v>
      </c>
      <c r="E109" s="79">
        <f t="shared" si="40"/>
        <v>56</v>
      </c>
      <c r="F109" s="79">
        <f t="shared" si="40"/>
        <v>1</v>
      </c>
      <c r="G109" s="79">
        <f t="shared" si="40"/>
        <v>22</v>
      </c>
      <c r="H109" s="79">
        <f t="shared" si="40"/>
        <v>23</v>
      </c>
      <c r="I109" s="79">
        <f t="shared" si="40"/>
        <v>3</v>
      </c>
      <c r="J109" s="79">
        <f t="shared" si="40"/>
        <v>43</v>
      </c>
      <c r="K109" s="79">
        <f t="shared" si="40"/>
        <v>46</v>
      </c>
      <c r="L109" s="79">
        <f t="shared" si="40"/>
        <v>0</v>
      </c>
      <c r="M109" s="79">
        <f t="shared" si="40"/>
        <v>19</v>
      </c>
      <c r="N109" s="79">
        <f t="shared" si="40"/>
        <v>19</v>
      </c>
      <c r="O109" s="95" t="s">
        <v>8</v>
      </c>
      <c r="P109" s="774"/>
      <c r="S109" s="247"/>
      <c r="T109" s="247"/>
      <c r="U109" s="247"/>
      <c r="V109" s="247"/>
      <c r="W109" s="247"/>
      <c r="X109" s="247"/>
    </row>
    <row r="110" spans="1:24" ht="39" customHeight="1">
      <c r="A110" s="774" t="s">
        <v>673</v>
      </c>
      <c r="B110" s="95" t="s">
        <v>383</v>
      </c>
      <c r="C110" s="82">
        <f>C104+C107</f>
        <v>13</v>
      </c>
      <c r="D110" s="82">
        <f t="shared" ref="D110:N110" si="41">D104+D107</f>
        <v>81</v>
      </c>
      <c r="E110" s="82">
        <f t="shared" si="41"/>
        <v>94</v>
      </c>
      <c r="F110" s="82">
        <f t="shared" si="41"/>
        <v>2</v>
      </c>
      <c r="G110" s="82">
        <f t="shared" si="41"/>
        <v>25</v>
      </c>
      <c r="H110" s="82">
        <f t="shared" si="41"/>
        <v>27</v>
      </c>
      <c r="I110" s="82">
        <f t="shared" si="41"/>
        <v>38</v>
      </c>
      <c r="J110" s="82">
        <f t="shared" si="41"/>
        <v>234</v>
      </c>
      <c r="K110" s="82">
        <f t="shared" si="41"/>
        <v>272</v>
      </c>
      <c r="L110" s="82">
        <f t="shared" si="41"/>
        <v>66</v>
      </c>
      <c r="M110" s="82">
        <f t="shared" si="41"/>
        <v>28</v>
      </c>
      <c r="N110" s="82">
        <f t="shared" si="41"/>
        <v>94</v>
      </c>
      <c r="O110" s="95" t="s">
        <v>601</v>
      </c>
      <c r="P110" s="774" t="s">
        <v>675</v>
      </c>
      <c r="S110" s="247"/>
      <c r="T110" s="247"/>
      <c r="U110" s="247"/>
      <c r="V110" s="247"/>
      <c r="W110" s="247"/>
      <c r="X110" s="247"/>
    </row>
    <row r="111" spans="1:24" ht="39" customHeight="1">
      <c r="A111" s="774"/>
      <c r="B111" s="95" t="s">
        <v>382</v>
      </c>
      <c r="C111" s="82">
        <f>C105+C108</f>
        <v>13</v>
      </c>
      <c r="D111" s="82">
        <f t="shared" ref="D111:N111" si="42">D105+D108</f>
        <v>876</v>
      </c>
      <c r="E111" s="82">
        <f t="shared" si="42"/>
        <v>889</v>
      </c>
      <c r="F111" s="82">
        <f t="shared" si="42"/>
        <v>7</v>
      </c>
      <c r="G111" s="82">
        <f t="shared" si="42"/>
        <v>236</v>
      </c>
      <c r="H111" s="82">
        <f t="shared" si="42"/>
        <v>243</v>
      </c>
      <c r="I111" s="82">
        <f t="shared" si="42"/>
        <v>55</v>
      </c>
      <c r="J111" s="82">
        <f t="shared" si="42"/>
        <v>860</v>
      </c>
      <c r="K111" s="82">
        <f t="shared" si="42"/>
        <v>915</v>
      </c>
      <c r="L111" s="82">
        <f t="shared" si="42"/>
        <v>11</v>
      </c>
      <c r="M111" s="82">
        <f t="shared" si="42"/>
        <v>420</v>
      </c>
      <c r="N111" s="82">
        <f t="shared" si="42"/>
        <v>431</v>
      </c>
      <c r="O111" s="95" t="s">
        <v>602</v>
      </c>
      <c r="P111" s="774"/>
      <c r="S111" s="247"/>
      <c r="T111" s="247"/>
      <c r="U111" s="247"/>
      <c r="V111" s="247"/>
      <c r="W111" s="247"/>
      <c r="X111" s="247"/>
    </row>
    <row r="112" spans="1:24" ht="39" customHeight="1">
      <c r="A112" s="774"/>
      <c r="B112" s="95" t="s">
        <v>9</v>
      </c>
      <c r="C112" s="79">
        <f>C110+C111</f>
        <v>26</v>
      </c>
      <c r="D112" s="79">
        <f t="shared" ref="D112:N112" si="43">D110+D111</f>
        <v>957</v>
      </c>
      <c r="E112" s="79">
        <f t="shared" si="43"/>
        <v>983</v>
      </c>
      <c r="F112" s="79">
        <f t="shared" si="43"/>
        <v>9</v>
      </c>
      <c r="G112" s="79">
        <f t="shared" si="43"/>
        <v>261</v>
      </c>
      <c r="H112" s="79">
        <f t="shared" si="43"/>
        <v>270</v>
      </c>
      <c r="I112" s="79">
        <f t="shared" si="43"/>
        <v>93</v>
      </c>
      <c r="J112" s="79">
        <f t="shared" si="43"/>
        <v>1094</v>
      </c>
      <c r="K112" s="79">
        <f t="shared" si="43"/>
        <v>1187</v>
      </c>
      <c r="L112" s="79">
        <f t="shared" si="43"/>
        <v>77</v>
      </c>
      <c r="M112" s="79">
        <f t="shared" si="43"/>
        <v>448</v>
      </c>
      <c r="N112" s="79">
        <f t="shared" si="43"/>
        <v>525</v>
      </c>
      <c r="O112" s="95" t="s">
        <v>8</v>
      </c>
      <c r="P112" s="774"/>
      <c r="S112" s="247"/>
      <c r="T112" s="247"/>
      <c r="U112" s="247"/>
      <c r="V112" s="247"/>
      <c r="W112" s="247"/>
      <c r="X112" s="247"/>
    </row>
    <row r="113" spans="1:24" ht="39" customHeight="1">
      <c r="A113" s="774" t="s">
        <v>589</v>
      </c>
      <c r="B113" s="95" t="s">
        <v>383</v>
      </c>
      <c r="C113" s="82">
        <v>70</v>
      </c>
      <c r="D113" s="82">
        <v>488</v>
      </c>
      <c r="E113" s="82">
        <f>C113+D113</f>
        <v>558</v>
      </c>
      <c r="F113" s="82">
        <v>17</v>
      </c>
      <c r="G113" s="82">
        <v>177</v>
      </c>
      <c r="H113" s="82">
        <f>F113+G113</f>
        <v>194</v>
      </c>
      <c r="I113" s="82">
        <v>120</v>
      </c>
      <c r="J113" s="82">
        <v>685</v>
      </c>
      <c r="K113" s="82">
        <f>I113+J113</f>
        <v>805</v>
      </c>
      <c r="L113" s="82">
        <v>56</v>
      </c>
      <c r="M113" s="82">
        <v>217</v>
      </c>
      <c r="N113" s="82">
        <f>L113+M113</f>
        <v>273</v>
      </c>
      <c r="O113" s="95" t="s">
        <v>601</v>
      </c>
      <c r="P113" s="774" t="s">
        <v>681</v>
      </c>
      <c r="S113" s="247"/>
      <c r="T113" s="247"/>
      <c r="U113" s="247"/>
      <c r="V113" s="247"/>
      <c r="W113" s="247"/>
      <c r="X113" s="247"/>
    </row>
    <row r="114" spans="1:24" ht="39" customHeight="1">
      <c r="A114" s="774"/>
      <c r="B114" s="95" t="s">
        <v>382</v>
      </c>
      <c r="C114" s="82">
        <v>82</v>
      </c>
      <c r="D114" s="82">
        <v>18</v>
      </c>
      <c r="E114" s="82">
        <f>C114+D114</f>
        <v>100</v>
      </c>
      <c r="F114" s="82">
        <v>45</v>
      </c>
      <c r="G114" s="82">
        <v>4</v>
      </c>
      <c r="H114" s="82">
        <f>F114+G114</f>
        <v>49</v>
      </c>
      <c r="I114" s="82">
        <v>177</v>
      </c>
      <c r="J114" s="82">
        <v>17</v>
      </c>
      <c r="K114" s="82">
        <f>I114+J114</f>
        <v>194</v>
      </c>
      <c r="L114" s="82">
        <v>1</v>
      </c>
      <c r="M114" s="82">
        <v>7</v>
      </c>
      <c r="N114" s="82">
        <f>L114+M114</f>
        <v>8</v>
      </c>
      <c r="O114" s="95" t="s">
        <v>602</v>
      </c>
      <c r="P114" s="774"/>
      <c r="S114" s="247"/>
      <c r="T114" s="247"/>
      <c r="U114" s="247"/>
      <c r="V114" s="247"/>
      <c r="W114" s="247"/>
      <c r="X114" s="247"/>
    </row>
    <row r="115" spans="1:24" ht="39" customHeight="1">
      <c r="A115" s="774"/>
      <c r="B115" s="95" t="s">
        <v>9</v>
      </c>
      <c r="C115" s="79">
        <f>C113+C114</f>
        <v>152</v>
      </c>
      <c r="D115" s="79">
        <f t="shared" ref="D115:N115" si="44">D113+D114</f>
        <v>506</v>
      </c>
      <c r="E115" s="79">
        <f t="shared" si="44"/>
        <v>658</v>
      </c>
      <c r="F115" s="79">
        <f t="shared" si="44"/>
        <v>62</v>
      </c>
      <c r="G115" s="79">
        <f t="shared" si="44"/>
        <v>181</v>
      </c>
      <c r="H115" s="79">
        <f t="shared" si="44"/>
        <v>243</v>
      </c>
      <c r="I115" s="79">
        <f t="shared" si="44"/>
        <v>297</v>
      </c>
      <c r="J115" s="79">
        <f t="shared" si="44"/>
        <v>702</v>
      </c>
      <c r="K115" s="79">
        <f t="shared" si="44"/>
        <v>999</v>
      </c>
      <c r="L115" s="79">
        <f t="shared" si="44"/>
        <v>57</v>
      </c>
      <c r="M115" s="79">
        <f t="shared" si="44"/>
        <v>224</v>
      </c>
      <c r="N115" s="79">
        <f t="shared" si="44"/>
        <v>281</v>
      </c>
      <c r="O115" s="95" t="s">
        <v>8</v>
      </c>
      <c r="P115" s="774"/>
      <c r="S115" s="247"/>
      <c r="T115" s="247"/>
      <c r="U115" s="247"/>
      <c r="V115" s="247"/>
      <c r="W115" s="247"/>
      <c r="X115" s="247"/>
    </row>
    <row r="116" spans="1:24" ht="39" customHeight="1">
      <c r="A116" s="774" t="s">
        <v>184</v>
      </c>
      <c r="B116" s="95" t="s">
        <v>383</v>
      </c>
      <c r="C116" s="82">
        <v>127</v>
      </c>
      <c r="D116" s="82">
        <v>212</v>
      </c>
      <c r="E116" s="82">
        <f>C116+D116</f>
        <v>339</v>
      </c>
      <c r="F116" s="82">
        <v>85</v>
      </c>
      <c r="G116" s="82">
        <v>112</v>
      </c>
      <c r="H116" s="82">
        <f>F116+G116</f>
        <v>197</v>
      </c>
      <c r="I116" s="82">
        <v>184</v>
      </c>
      <c r="J116" s="82">
        <v>188</v>
      </c>
      <c r="K116" s="82">
        <f>I116+J116</f>
        <v>372</v>
      </c>
      <c r="L116" s="82">
        <v>102</v>
      </c>
      <c r="M116" s="82">
        <v>108</v>
      </c>
      <c r="N116" s="82">
        <f>L116+M116</f>
        <v>210</v>
      </c>
      <c r="O116" s="95" t="s">
        <v>601</v>
      </c>
      <c r="P116" s="774" t="s">
        <v>682</v>
      </c>
      <c r="S116" s="247"/>
      <c r="T116" s="247"/>
      <c r="U116" s="247"/>
      <c r="V116" s="247"/>
      <c r="W116" s="247"/>
      <c r="X116" s="247"/>
    </row>
    <row r="117" spans="1:24" ht="39" customHeight="1">
      <c r="A117" s="774"/>
      <c r="B117" s="95" t="s">
        <v>382</v>
      </c>
      <c r="C117" s="82">
        <v>285</v>
      </c>
      <c r="D117" s="82">
        <v>107</v>
      </c>
      <c r="E117" s="82">
        <f>C117+D117</f>
        <v>392</v>
      </c>
      <c r="F117" s="82">
        <v>77</v>
      </c>
      <c r="G117" s="82">
        <v>40</v>
      </c>
      <c r="H117" s="82">
        <f>F117+G117</f>
        <v>117</v>
      </c>
      <c r="I117" s="82">
        <v>484</v>
      </c>
      <c r="J117" s="82">
        <v>143</v>
      </c>
      <c r="K117" s="82">
        <f>I117+J117</f>
        <v>627</v>
      </c>
      <c r="L117" s="82">
        <v>48</v>
      </c>
      <c r="M117" s="82">
        <v>87</v>
      </c>
      <c r="N117" s="82">
        <f>L117+M117</f>
        <v>135</v>
      </c>
      <c r="O117" s="95" t="s">
        <v>602</v>
      </c>
      <c r="P117" s="774"/>
      <c r="S117" s="247"/>
      <c r="T117" s="247"/>
      <c r="U117" s="247"/>
      <c r="V117" s="247"/>
      <c r="W117" s="247"/>
      <c r="X117" s="247"/>
    </row>
    <row r="118" spans="1:24" ht="39" customHeight="1">
      <c r="A118" s="774"/>
      <c r="B118" s="95" t="s">
        <v>9</v>
      </c>
      <c r="C118" s="79">
        <f>C116+C117</f>
        <v>412</v>
      </c>
      <c r="D118" s="79">
        <f t="shared" ref="D118:N118" si="45">D116+D117</f>
        <v>319</v>
      </c>
      <c r="E118" s="79">
        <f t="shared" si="45"/>
        <v>731</v>
      </c>
      <c r="F118" s="79">
        <f t="shared" si="45"/>
        <v>162</v>
      </c>
      <c r="G118" s="79">
        <f t="shared" si="45"/>
        <v>152</v>
      </c>
      <c r="H118" s="79">
        <f t="shared" si="45"/>
        <v>314</v>
      </c>
      <c r="I118" s="79">
        <f t="shared" si="45"/>
        <v>668</v>
      </c>
      <c r="J118" s="79">
        <f t="shared" si="45"/>
        <v>331</v>
      </c>
      <c r="K118" s="79">
        <f t="shared" si="45"/>
        <v>999</v>
      </c>
      <c r="L118" s="79">
        <f t="shared" si="45"/>
        <v>150</v>
      </c>
      <c r="M118" s="79">
        <f t="shared" si="45"/>
        <v>195</v>
      </c>
      <c r="N118" s="79">
        <f t="shared" si="45"/>
        <v>345</v>
      </c>
      <c r="O118" s="95" t="s">
        <v>8</v>
      </c>
      <c r="P118" s="774"/>
      <c r="S118" s="247"/>
      <c r="T118" s="247"/>
      <c r="U118" s="247"/>
      <c r="V118" s="247"/>
      <c r="W118" s="247"/>
      <c r="X118" s="247"/>
    </row>
    <row r="119" spans="1:24" ht="39" customHeight="1">
      <c r="A119" s="731" t="s">
        <v>1577</v>
      </c>
      <c r="B119" s="732"/>
      <c r="C119" s="732"/>
      <c r="D119" s="732"/>
      <c r="E119" s="732"/>
      <c r="F119" s="732"/>
      <c r="G119" s="733"/>
      <c r="H119" s="734" t="s">
        <v>1578</v>
      </c>
      <c r="I119" s="734"/>
      <c r="J119" s="734"/>
      <c r="K119" s="734"/>
      <c r="L119" s="734"/>
      <c r="M119" s="734"/>
      <c r="N119" s="734"/>
      <c r="O119" s="734"/>
      <c r="P119" s="735"/>
      <c r="S119" s="247"/>
      <c r="T119" s="247"/>
      <c r="U119" s="247"/>
      <c r="V119" s="247"/>
      <c r="W119" s="247"/>
      <c r="X119" s="247"/>
    </row>
    <row r="120" spans="1:24" ht="39" customHeight="1">
      <c r="A120" s="770" t="s">
        <v>71</v>
      </c>
      <c r="B120" s="770" t="s">
        <v>677</v>
      </c>
      <c r="C120" s="773" t="s">
        <v>27</v>
      </c>
      <c r="D120" s="773"/>
      <c r="E120" s="773" t="s">
        <v>297</v>
      </c>
      <c r="F120" s="773" t="s">
        <v>25</v>
      </c>
      <c r="G120" s="773"/>
      <c r="H120" s="773" t="s">
        <v>156</v>
      </c>
      <c r="I120" s="773" t="s">
        <v>23</v>
      </c>
      <c r="J120" s="773"/>
      <c r="K120" s="773" t="s">
        <v>22</v>
      </c>
      <c r="L120" s="773" t="s">
        <v>21</v>
      </c>
      <c r="M120" s="773"/>
      <c r="N120" s="773" t="s">
        <v>20</v>
      </c>
      <c r="O120" s="773" t="s">
        <v>678</v>
      </c>
      <c r="P120" s="773" t="s">
        <v>69</v>
      </c>
      <c r="Q120" s="175"/>
      <c r="S120" s="247"/>
      <c r="T120" s="247"/>
      <c r="U120" s="247"/>
      <c r="V120" s="247"/>
      <c r="W120" s="247"/>
      <c r="X120" s="247"/>
    </row>
    <row r="121" spans="1:24" ht="39" customHeight="1">
      <c r="A121" s="771"/>
      <c r="B121" s="771"/>
      <c r="C121" s="773" t="s">
        <v>26</v>
      </c>
      <c r="D121" s="773"/>
      <c r="E121" s="773"/>
      <c r="F121" s="773" t="s">
        <v>24</v>
      </c>
      <c r="G121" s="773"/>
      <c r="H121" s="773"/>
      <c r="I121" s="773" t="s">
        <v>22</v>
      </c>
      <c r="J121" s="773"/>
      <c r="K121" s="773"/>
      <c r="L121" s="773" t="s">
        <v>20</v>
      </c>
      <c r="M121" s="773"/>
      <c r="N121" s="773"/>
      <c r="O121" s="773"/>
      <c r="P121" s="773"/>
      <c r="Q121" s="175"/>
      <c r="S121" s="247"/>
      <c r="T121" s="247"/>
      <c r="U121" s="247"/>
      <c r="V121" s="247"/>
      <c r="W121" s="247"/>
      <c r="X121" s="247"/>
    </row>
    <row r="122" spans="1:24" ht="39" customHeight="1">
      <c r="A122" s="771"/>
      <c r="B122" s="771"/>
      <c r="C122" s="95" t="s">
        <v>188</v>
      </c>
      <c r="D122" s="95" t="s">
        <v>189</v>
      </c>
      <c r="E122" s="95" t="s">
        <v>9</v>
      </c>
      <c r="F122" s="95" t="s">
        <v>188</v>
      </c>
      <c r="G122" s="95" t="s">
        <v>189</v>
      </c>
      <c r="H122" s="95" t="s">
        <v>9</v>
      </c>
      <c r="I122" s="95" t="s">
        <v>188</v>
      </c>
      <c r="J122" s="95" t="s">
        <v>189</v>
      </c>
      <c r="K122" s="95" t="s">
        <v>9</v>
      </c>
      <c r="L122" s="95" t="s">
        <v>188</v>
      </c>
      <c r="M122" s="95" t="s">
        <v>189</v>
      </c>
      <c r="N122" s="95" t="s">
        <v>9</v>
      </c>
      <c r="O122" s="773"/>
      <c r="P122" s="773"/>
      <c r="Q122" s="175"/>
      <c r="S122" s="247"/>
      <c r="T122" s="247"/>
      <c r="U122" s="247"/>
      <c r="V122" s="247"/>
      <c r="W122" s="247"/>
      <c r="X122" s="247"/>
    </row>
    <row r="123" spans="1:24" ht="39" customHeight="1">
      <c r="A123" s="772"/>
      <c r="B123" s="772"/>
      <c r="C123" s="95" t="s">
        <v>186</v>
      </c>
      <c r="D123" s="95" t="s">
        <v>187</v>
      </c>
      <c r="E123" s="95" t="s">
        <v>8</v>
      </c>
      <c r="F123" s="95" t="s">
        <v>186</v>
      </c>
      <c r="G123" s="95" t="s">
        <v>187</v>
      </c>
      <c r="H123" s="95" t="s">
        <v>8</v>
      </c>
      <c r="I123" s="95" t="s">
        <v>186</v>
      </c>
      <c r="J123" s="95" t="s">
        <v>187</v>
      </c>
      <c r="K123" s="95" t="s">
        <v>8</v>
      </c>
      <c r="L123" s="95" t="s">
        <v>186</v>
      </c>
      <c r="M123" s="95" t="s">
        <v>187</v>
      </c>
      <c r="N123" s="95" t="s">
        <v>8</v>
      </c>
      <c r="O123" s="773"/>
      <c r="P123" s="773"/>
      <c r="Q123" s="175"/>
      <c r="S123" s="247"/>
      <c r="T123" s="247"/>
      <c r="U123" s="247"/>
      <c r="V123" s="247"/>
      <c r="W123" s="247"/>
      <c r="X123" s="247"/>
    </row>
    <row r="124" spans="1:24" s="94" customFormat="1" ht="39" customHeight="1">
      <c r="A124" s="774" t="s">
        <v>586</v>
      </c>
      <c r="B124" s="95" t="s">
        <v>383</v>
      </c>
      <c r="C124" s="82">
        <v>7</v>
      </c>
      <c r="D124" s="82">
        <v>48</v>
      </c>
      <c r="E124" s="82">
        <f>C124+D124</f>
        <v>55</v>
      </c>
      <c r="F124" s="82">
        <v>32</v>
      </c>
      <c r="G124" s="82">
        <v>73</v>
      </c>
      <c r="H124" s="82">
        <f>F124+G124</f>
        <v>105</v>
      </c>
      <c r="I124" s="82">
        <v>4</v>
      </c>
      <c r="J124" s="82">
        <v>37</v>
      </c>
      <c r="K124" s="82">
        <f>I124+J124</f>
        <v>41</v>
      </c>
      <c r="L124" s="82">
        <v>2</v>
      </c>
      <c r="M124" s="82">
        <v>57</v>
      </c>
      <c r="N124" s="82">
        <f>L124+M124</f>
        <v>59</v>
      </c>
      <c r="O124" s="95" t="s">
        <v>601</v>
      </c>
      <c r="P124" s="774" t="s">
        <v>679</v>
      </c>
      <c r="S124" s="246"/>
      <c r="T124" s="246"/>
      <c r="U124" s="246"/>
      <c r="V124" s="246"/>
      <c r="W124" s="246"/>
      <c r="X124" s="246"/>
    </row>
    <row r="125" spans="1:24" s="94" customFormat="1" ht="39" customHeight="1">
      <c r="A125" s="774"/>
      <c r="B125" s="95" t="s">
        <v>382</v>
      </c>
      <c r="C125" s="82">
        <v>1</v>
      </c>
      <c r="D125" s="82">
        <v>54</v>
      </c>
      <c r="E125" s="82">
        <f>C125+D125</f>
        <v>55</v>
      </c>
      <c r="F125" s="82">
        <v>2</v>
      </c>
      <c r="G125" s="82">
        <v>52</v>
      </c>
      <c r="H125" s="82">
        <f>F125+G125</f>
        <v>54</v>
      </c>
      <c r="I125" s="82">
        <v>0</v>
      </c>
      <c r="J125" s="82">
        <v>30</v>
      </c>
      <c r="K125" s="82">
        <f>I125+J125</f>
        <v>30</v>
      </c>
      <c r="L125" s="82">
        <v>0</v>
      </c>
      <c r="M125" s="82">
        <v>30</v>
      </c>
      <c r="N125" s="82">
        <f>L125+M125</f>
        <v>30</v>
      </c>
      <c r="O125" s="95" t="s">
        <v>602</v>
      </c>
      <c r="P125" s="774"/>
      <c r="S125" s="246"/>
      <c r="T125" s="246"/>
      <c r="U125" s="246"/>
      <c r="V125" s="246"/>
      <c r="W125" s="246"/>
      <c r="X125" s="246"/>
    </row>
    <row r="126" spans="1:24" s="94" customFormat="1" ht="39" customHeight="1">
      <c r="A126" s="774"/>
      <c r="B126" s="95" t="s">
        <v>9</v>
      </c>
      <c r="C126" s="79">
        <f>C124+C125</f>
        <v>8</v>
      </c>
      <c r="D126" s="79">
        <f t="shared" ref="D126:N126" si="46">D124+D125</f>
        <v>102</v>
      </c>
      <c r="E126" s="79">
        <f t="shared" si="46"/>
        <v>110</v>
      </c>
      <c r="F126" s="79">
        <f t="shared" si="46"/>
        <v>34</v>
      </c>
      <c r="G126" s="79">
        <f t="shared" si="46"/>
        <v>125</v>
      </c>
      <c r="H126" s="79">
        <f t="shared" si="46"/>
        <v>159</v>
      </c>
      <c r="I126" s="79">
        <f t="shared" si="46"/>
        <v>4</v>
      </c>
      <c r="J126" s="79">
        <f t="shared" si="46"/>
        <v>67</v>
      </c>
      <c r="K126" s="79">
        <f t="shared" si="46"/>
        <v>71</v>
      </c>
      <c r="L126" s="79">
        <f t="shared" si="46"/>
        <v>2</v>
      </c>
      <c r="M126" s="79">
        <f t="shared" si="46"/>
        <v>87</v>
      </c>
      <c r="N126" s="79">
        <f t="shared" si="46"/>
        <v>89</v>
      </c>
      <c r="O126" s="95" t="s">
        <v>8</v>
      </c>
      <c r="P126" s="774"/>
      <c r="S126" s="246"/>
      <c r="T126" s="246"/>
      <c r="U126" s="246"/>
      <c r="V126" s="246"/>
      <c r="W126" s="246"/>
      <c r="X126" s="246"/>
    </row>
    <row r="127" spans="1:24" s="94" customFormat="1" ht="39" customHeight="1">
      <c r="A127" s="774" t="s">
        <v>587</v>
      </c>
      <c r="B127" s="95" t="s">
        <v>383</v>
      </c>
      <c r="C127" s="82">
        <v>21</v>
      </c>
      <c r="D127" s="82">
        <v>57</v>
      </c>
      <c r="E127" s="82">
        <f>C127+D127</f>
        <v>78</v>
      </c>
      <c r="F127" s="82">
        <v>26</v>
      </c>
      <c r="G127" s="82">
        <v>75</v>
      </c>
      <c r="H127" s="82">
        <f>F127+G127</f>
        <v>101</v>
      </c>
      <c r="I127" s="82">
        <v>19</v>
      </c>
      <c r="J127" s="82">
        <v>49</v>
      </c>
      <c r="K127" s="82">
        <f>I127+J127</f>
        <v>68</v>
      </c>
      <c r="L127" s="82">
        <v>11</v>
      </c>
      <c r="M127" s="82">
        <v>37</v>
      </c>
      <c r="N127" s="82">
        <f>L127+M127</f>
        <v>48</v>
      </c>
      <c r="O127" s="95" t="s">
        <v>601</v>
      </c>
      <c r="P127" s="774" t="s">
        <v>591</v>
      </c>
      <c r="S127" s="246"/>
      <c r="T127" s="246"/>
      <c r="U127" s="246"/>
      <c r="V127" s="246"/>
      <c r="W127" s="246"/>
      <c r="X127" s="246"/>
    </row>
    <row r="128" spans="1:24" s="94" customFormat="1" ht="39" customHeight="1">
      <c r="A128" s="774"/>
      <c r="B128" s="95" t="s">
        <v>382</v>
      </c>
      <c r="C128" s="82">
        <v>8</v>
      </c>
      <c r="D128" s="82">
        <v>74</v>
      </c>
      <c r="E128" s="82">
        <f>C128+D128</f>
        <v>82</v>
      </c>
      <c r="F128" s="82">
        <v>7</v>
      </c>
      <c r="G128" s="82">
        <v>27</v>
      </c>
      <c r="H128" s="82">
        <f>F128+G128</f>
        <v>34</v>
      </c>
      <c r="I128" s="82">
        <v>4</v>
      </c>
      <c r="J128" s="82">
        <v>5</v>
      </c>
      <c r="K128" s="82">
        <f>I128+J128</f>
        <v>9</v>
      </c>
      <c r="L128" s="82">
        <v>2</v>
      </c>
      <c r="M128" s="82">
        <v>26</v>
      </c>
      <c r="N128" s="82">
        <f>L128+M128</f>
        <v>28</v>
      </c>
      <c r="O128" s="95" t="s">
        <v>602</v>
      </c>
      <c r="P128" s="774"/>
      <c r="S128" s="246"/>
      <c r="T128" s="246"/>
      <c r="U128" s="246"/>
      <c r="V128" s="246"/>
      <c r="W128" s="246"/>
      <c r="X128" s="246"/>
    </row>
    <row r="129" spans="1:24" s="94" customFormat="1" ht="39" customHeight="1">
      <c r="A129" s="774"/>
      <c r="B129" s="95" t="s">
        <v>9</v>
      </c>
      <c r="C129" s="79">
        <f>C127+C128</f>
        <v>29</v>
      </c>
      <c r="D129" s="79">
        <f t="shared" ref="D129:N129" si="47">D127+D128</f>
        <v>131</v>
      </c>
      <c r="E129" s="79">
        <f t="shared" si="47"/>
        <v>160</v>
      </c>
      <c r="F129" s="79">
        <f t="shared" si="47"/>
        <v>33</v>
      </c>
      <c r="G129" s="79">
        <f t="shared" si="47"/>
        <v>102</v>
      </c>
      <c r="H129" s="79">
        <f t="shared" si="47"/>
        <v>135</v>
      </c>
      <c r="I129" s="79">
        <f t="shared" si="47"/>
        <v>23</v>
      </c>
      <c r="J129" s="79">
        <f t="shared" si="47"/>
        <v>54</v>
      </c>
      <c r="K129" s="79">
        <f t="shared" si="47"/>
        <v>77</v>
      </c>
      <c r="L129" s="79">
        <f t="shared" si="47"/>
        <v>13</v>
      </c>
      <c r="M129" s="79">
        <f t="shared" si="47"/>
        <v>63</v>
      </c>
      <c r="N129" s="79">
        <f t="shared" si="47"/>
        <v>76</v>
      </c>
      <c r="O129" s="95" t="s">
        <v>8</v>
      </c>
      <c r="P129" s="774"/>
      <c r="S129" s="246"/>
      <c r="T129" s="246"/>
      <c r="U129" s="246"/>
      <c r="V129" s="246"/>
      <c r="W129" s="246"/>
      <c r="X129" s="246"/>
    </row>
    <row r="130" spans="1:24" s="94" customFormat="1" ht="39" customHeight="1">
      <c r="A130" s="774" t="s">
        <v>588</v>
      </c>
      <c r="B130" s="95" t="s">
        <v>383</v>
      </c>
      <c r="C130" s="82">
        <f>C124+C127</f>
        <v>28</v>
      </c>
      <c r="D130" s="82">
        <f t="shared" ref="D130:N130" si="48">D124+D127</f>
        <v>105</v>
      </c>
      <c r="E130" s="82">
        <f t="shared" si="48"/>
        <v>133</v>
      </c>
      <c r="F130" s="82">
        <f t="shared" si="48"/>
        <v>58</v>
      </c>
      <c r="G130" s="82">
        <f t="shared" si="48"/>
        <v>148</v>
      </c>
      <c r="H130" s="82">
        <f t="shared" si="48"/>
        <v>206</v>
      </c>
      <c r="I130" s="82">
        <f t="shared" si="48"/>
        <v>23</v>
      </c>
      <c r="J130" s="82">
        <f t="shared" si="48"/>
        <v>86</v>
      </c>
      <c r="K130" s="82">
        <f t="shared" si="48"/>
        <v>109</v>
      </c>
      <c r="L130" s="82">
        <f t="shared" si="48"/>
        <v>13</v>
      </c>
      <c r="M130" s="82">
        <f t="shared" si="48"/>
        <v>94</v>
      </c>
      <c r="N130" s="82">
        <f t="shared" si="48"/>
        <v>107</v>
      </c>
      <c r="O130" s="95" t="s">
        <v>601</v>
      </c>
      <c r="P130" s="774" t="s">
        <v>680</v>
      </c>
      <c r="S130" s="246"/>
      <c r="T130" s="246"/>
      <c r="U130" s="246"/>
      <c r="V130" s="246"/>
      <c r="W130" s="246"/>
      <c r="X130" s="246"/>
    </row>
    <row r="131" spans="1:24" s="94" customFormat="1" ht="39" customHeight="1">
      <c r="A131" s="774"/>
      <c r="B131" s="95" t="s">
        <v>382</v>
      </c>
      <c r="C131" s="82">
        <f>C125+C128</f>
        <v>9</v>
      </c>
      <c r="D131" s="82">
        <f t="shared" ref="D131:N131" si="49">D125+D128</f>
        <v>128</v>
      </c>
      <c r="E131" s="82">
        <f t="shared" si="49"/>
        <v>137</v>
      </c>
      <c r="F131" s="82">
        <f t="shared" si="49"/>
        <v>9</v>
      </c>
      <c r="G131" s="82">
        <f t="shared" si="49"/>
        <v>79</v>
      </c>
      <c r="H131" s="82">
        <f t="shared" si="49"/>
        <v>88</v>
      </c>
      <c r="I131" s="82">
        <f t="shared" si="49"/>
        <v>4</v>
      </c>
      <c r="J131" s="82">
        <f t="shared" si="49"/>
        <v>35</v>
      </c>
      <c r="K131" s="82">
        <f t="shared" si="49"/>
        <v>39</v>
      </c>
      <c r="L131" s="82">
        <f t="shared" si="49"/>
        <v>2</v>
      </c>
      <c r="M131" s="82">
        <f t="shared" si="49"/>
        <v>56</v>
      </c>
      <c r="N131" s="82">
        <f t="shared" si="49"/>
        <v>58</v>
      </c>
      <c r="O131" s="95" t="s">
        <v>602</v>
      </c>
      <c r="P131" s="774"/>
      <c r="S131" s="246"/>
      <c r="T131" s="246"/>
      <c r="U131" s="246"/>
      <c r="V131" s="246"/>
      <c r="W131" s="246"/>
      <c r="X131" s="246"/>
    </row>
    <row r="132" spans="1:24" s="94" customFormat="1" ht="39" customHeight="1">
      <c r="A132" s="774"/>
      <c r="B132" s="95" t="s">
        <v>9</v>
      </c>
      <c r="C132" s="79">
        <f>C130+C131</f>
        <v>37</v>
      </c>
      <c r="D132" s="79">
        <f t="shared" ref="D132:N132" si="50">D130+D131</f>
        <v>233</v>
      </c>
      <c r="E132" s="79">
        <f t="shared" si="50"/>
        <v>270</v>
      </c>
      <c r="F132" s="79">
        <f t="shared" si="50"/>
        <v>67</v>
      </c>
      <c r="G132" s="79">
        <f t="shared" si="50"/>
        <v>227</v>
      </c>
      <c r="H132" s="79">
        <f t="shared" si="50"/>
        <v>294</v>
      </c>
      <c r="I132" s="79">
        <f t="shared" si="50"/>
        <v>27</v>
      </c>
      <c r="J132" s="79">
        <f t="shared" si="50"/>
        <v>121</v>
      </c>
      <c r="K132" s="79">
        <f t="shared" si="50"/>
        <v>148</v>
      </c>
      <c r="L132" s="79">
        <f t="shared" si="50"/>
        <v>15</v>
      </c>
      <c r="M132" s="79">
        <f t="shared" si="50"/>
        <v>150</v>
      </c>
      <c r="N132" s="79">
        <f t="shared" si="50"/>
        <v>165</v>
      </c>
      <c r="O132" s="95" t="s">
        <v>8</v>
      </c>
      <c r="P132" s="774"/>
      <c r="S132" s="246"/>
      <c r="T132" s="246"/>
      <c r="U132" s="246"/>
      <c r="V132" s="246"/>
      <c r="W132" s="246"/>
      <c r="X132" s="246"/>
    </row>
    <row r="133" spans="1:24" ht="39" customHeight="1">
      <c r="A133" s="774" t="s">
        <v>671</v>
      </c>
      <c r="B133" s="95" t="s">
        <v>383</v>
      </c>
      <c r="C133" s="82">
        <v>2</v>
      </c>
      <c r="D133" s="82">
        <v>3</v>
      </c>
      <c r="E133" s="82">
        <f>C133+D133</f>
        <v>5</v>
      </c>
      <c r="F133" s="82">
        <v>0</v>
      </c>
      <c r="G133" s="82">
        <v>4</v>
      </c>
      <c r="H133" s="82">
        <f>F133+G133</f>
        <v>4</v>
      </c>
      <c r="I133" s="82">
        <v>2</v>
      </c>
      <c r="J133" s="82">
        <v>4</v>
      </c>
      <c r="K133" s="82">
        <f>I133+J133</f>
        <v>6</v>
      </c>
      <c r="L133" s="82">
        <v>3</v>
      </c>
      <c r="M133" s="82">
        <v>15</v>
      </c>
      <c r="N133" s="82">
        <f>L133+M133</f>
        <v>18</v>
      </c>
      <c r="O133" s="95" t="s">
        <v>601</v>
      </c>
      <c r="P133" s="774" t="s">
        <v>185</v>
      </c>
      <c r="S133" s="247"/>
      <c r="T133" s="247"/>
      <c r="U133" s="247"/>
      <c r="V133" s="247"/>
      <c r="W133" s="247"/>
      <c r="X133" s="247"/>
    </row>
    <row r="134" spans="1:24" ht="39" customHeight="1">
      <c r="A134" s="774"/>
      <c r="B134" s="95" t="s">
        <v>382</v>
      </c>
      <c r="C134" s="82">
        <v>3</v>
      </c>
      <c r="D134" s="82">
        <v>146</v>
      </c>
      <c r="E134" s="82">
        <f>C134+D134</f>
        <v>149</v>
      </c>
      <c r="F134" s="82">
        <v>3</v>
      </c>
      <c r="G134" s="82">
        <v>231</v>
      </c>
      <c r="H134" s="82">
        <f>F134+G134</f>
        <v>234</v>
      </c>
      <c r="I134" s="82">
        <v>8</v>
      </c>
      <c r="J134" s="82">
        <v>76</v>
      </c>
      <c r="K134" s="82">
        <f>I134+J134</f>
        <v>84</v>
      </c>
      <c r="L134" s="82">
        <v>0</v>
      </c>
      <c r="M134" s="82">
        <v>145</v>
      </c>
      <c r="N134" s="82">
        <f>L134+M134</f>
        <v>145</v>
      </c>
      <c r="O134" s="95" t="s">
        <v>602</v>
      </c>
      <c r="P134" s="774"/>
      <c r="S134" s="247"/>
      <c r="T134" s="247"/>
      <c r="U134" s="247"/>
      <c r="V134" s="247"/>
      <c r="W134" s="247"/>
      <c r="X134" s="247"/>
    </row>
    <row r="135" spans="1:24" ht="39" customHeight="1">
      <c r="A135" s="774"/>
      <c r="B135" s="95" t="s">
        <v>9</v>
      </c>
      <c r="C135" s="79">
        <f>C133+C134</f>
        <v>5</v>
      </c>
      <c r="D135" s="79">
        <f t="shared" ref="D135:N135" si="51">D133+D134</f>
        <v>149</v>
      </c>
      <c r="E135" s="79">
        <f t="shared" si="51"/>
        <v>154</v>
      </c>
      <c r="F135" s="79">
        <f t="shared" si="51"/>
        <v>3</v>
      </c>
      <c r="G135" s="79">
        <f t="shared" si="51"/>
        <v>235</v>
      </c>
      <c r="H135" s="79">
        <f t="shared" si="51"/>
        <v>238</v>
      </c>
      <c r="I135" s="79">
        <f t="shared" si="51"/>
        <v>10</v>
      </c>
      <c r="J135" s="79">
        <f t="shared" si="51"/>
        <v>80</v>
      </c>
      <c r="K135" s="79">
        <f t="shared" si="51"/>
        <v>90</v>
      </c>
      <c r="L135" s="79">
        <f t="shared" si="51"/>
        <v>3</v>
      </c>
      <c r="M135" s="79">
        <f t="shared" si="51"/>
        <v>160</v>
      </c>
      <c r="N135" s="79">
        <f t="shared" si="51"/>
        <v>163</v>
      </c>
      <c r="O135" s="95" t="s">
        <v>8</v>
      </c>
      <c r="P135" s="774"/>
      <c r="S135" s="247"/>
      <c r="T135" s="247"/>
      <c r="U135" s="247"/>
      <c r="V135" s="247"/>
      <c r="W135" s="247"/>
      <c r="X135" s="247"/>
    </row>
    <row r="136" spans="1:24" ht="39" customHeight="1">
      <c r="A136" s="774" t="s">
        <v>672</v>
      </c>
      <c r="B136" s="95" t="s">
        <v>383</v>
      </c>
      <c r="C136" s="82">
        <v>0</v>
      </c>
      <c r="D136" s="82">
        <v>0</v>
      </c>
      <c r="E136" s="82">
        <f>C136+D136</f>
        <v>0</v>
      </c>
      <c r="F136" s="82">
        <v>0</v>
      </c>
      <c r="G136" s="82">
        <v>0</v>
      </c>
      <c r="H136" s="82">
        <f>F136+G136</f>
        <v>0</v>
      </c>
      <c r="I136" s="82">
        <v>0</v>
      </c>
      <c r="J136" s="82">
        <v>0</v>
      </c>
      <c r="K136" s="82">
        <f>I136+J136</f>
        <v>0</v>
      </c>
      <c r="L136" s="82">
        <v>0</v>
      </c>
      <c r="M136" s="82">
        <v>0</v>
      </c>
      <c r="N136" s="82">
        <f>L136+M136</f>
        <v>0</v>
      </c>
      <c r="O136" s="95" t="s">
        <v>601</v>
      </c>
      <c r="P136" s="774" t="s">
        <v>674</v>
      </c>
      <c r="S136" s="247"/>
      <c r="T136" s="247"/>
      <c r="U136" s="247"/>
      <c r="V136" s="247"/>
      <c r="W136" s="247"/>
      <c r="X136" s="247"/>
    </row>
    <row r="137" spans="1:24" ht="39" customHeight="1">
      <c r="A137" s="774"/>
      <c r="B137" s="95" t="s">
        <v>382</v>
      </c>
      <c r="C137" s="82">
        <v>1</v>
      </c>
      <c r="D137" s="82">
        <v>7</v>
      </c>
      <c r="E137" s="82">
        <f>C137+D137</f>
        <v>8</v>
      </c>
      <c r="F137" s="82">
        <v>1</v>
      </c>
      <c r="G137" s="82">
        <v>8</v>
      </c>
      <c r="H137" s="82">
        <f>F137+G137</f>
        <v>9</v>
      </c>
      <c r="I137" s="82">
        <v>0</v>
      </c>
      <c r="J137" s="82">
        <v>6</v>
      </c>
      <c r="K137" s="82">
        <f>I137+J137</f>
        <v>6</v>
      </c>
      <c r="L137" s="82">
        <v>0</v>
      </c>
      <c r="M137" s="82">
        <v>3</v>
      </c>
      <c r="N137" s="82">
        <f>L137+M137</f>
        <v>3</v>
      </c>
      <c r="O137" s="95" t="s">
        <v>602</v>
      </c>
      <c r="P137" s="774"/>
      <c r="S137" s="247"/>
      <c r="T137" s="247"/>
      <c r="U137" s="247"/>
      <c r="V137" s="247"/>
      <c r="W137" s="247"/>
      <c r="X137" s="247"/>
    </row>
    <row r="138" spans="1:24" ht="39" customHeight="1">
      <c r="A138" s="774"/>
      <c r="B138" s="95" t="s">
        <v>9</v>
      </c>
      <c r="C138" s="79">
        <f>C136+C137</f>
        <v>1</v>
      </c>
      <c r="D138" s="79">
        <f t="shared" ref="D138:N138" si="52">D136+D137</f>
        <v>7</v>
      </c>
      <c r="E138" s="79">
        <f t="shared" si="52"/>
        <v>8</v>
      </c>
      <c r="F138" s="79">
        <f t="shared" si="52"/>
        <v>1</v>
      </c>
      <c r="G138" s="79">
        <f t="shared" si="52"/>
        <v>8</v>
      </c>
      <c r="H138" s="79">
        <f t="shared" si="52"/>
        <v>9</v>
      </c>
      <c r="I138" s="79">
        <f t="shared" si="52"/>
        <v>0</v>
      </c>
      <c r="J138" s="79">
        <f t="shared" si="52"/>
        <v>6</v>
      </c>
      <c r="K138" s="79">
        <f t="shared" si="52"/>
        <v>6</v>
      </c>
      <c r="L138" s="79">
        <f t="shared" si="52"/>
        <v>0</v>
      </c>
      <c r="M138" s="79">
        <f t="shared" si="52"/>
        <v>3</v>
      </c>
      <c r="N138" s="79">
        <f t="shared" si="52"/>
        <v>3</v>
      </c>
      <c r="O138" s="95" t="s">
        <v>8</v>
      </c>
      <c r="P138" s="774"/>
      <c r="S138" s="247"/>
      <c r="T138" s="247"/>
      <c r="U138" s="247"/>
      <c r="V138" s="247"/>
      <c r="W138" s="247"/>
      <c r="X138" s="247"/>
    </row>
    <row r="139" spans="1:24" ht="39" customHeight="1">
      <c r="A139" s="774" t="s">
        <v>673</v>
      </c>
      <c r="B139" s="95" t="s">
        <v>383</v>
      </c>
      <c r="C139" s="82">
        <f>C133+C136</f>
        <v>2</v>
      </c>
      <c r="D139" s="82">
        <f t="shared" ref="D139:N139" si="53">D133+D136</f>
        <v>3</v>
      </c>
      <c r="E139" s="82">
        <f t="shared" si="53"/>
        <v>5</v>
      </c>
      <c r="F139" s="82">
        <f t="shared" si="53"/>
        <v>0</v>
      </c>
      <c r="G139" s="82">
        <f t="shared" si="53"/>
        <v>4</v>
      </c>
      <c r="H139" s="82">
        <f t="shared" si="53"/>
        <v>4</v>
      </c>
      <c r="I139" s="82">
        <f t="shared" si="53"/>
        <v>2</v>
      </c>
      <c r="J139" s="82">
        <f t="shared" si="53"/>
        <v>4</v>
      </c>
      <c r="K139" s="82">
        <f t="shared" si="53"/>
        <v>6</v>
      </c>
      <c r="L139" s="82">
        <f t="shared" si="53"/>
        <v>3</v>
      </c>
      <c r="M139" s="82">
        <f t="shared" si="53"/>
        <v>15</v>
      </c>
      <c r="N139" s="82">
        <f t="shared" si="53"/>
        <v>18</v>
      </c>
      <c r="O139" s="95" t="s">
        <v>601</v>
      </c>
      <c r="P139" s="774" t="s">
        <v>675</v>
      </c>
      <c r="S139" s="247"/>
      <c r="T139" s="247"/>
      <c r="U139" s="247"/>
      <c r="V139" s="247"/>
      <c r="W139" s="247"/>
      <c r="X139" s="247"/>
    </row>
    <row r="140" spans="1:24" ht="39" customHeight="1">
      <c r="A140" s="774"/>
      <c r="B140" s="95" t="s">
        <v>382</v>
      </c>
      <c r="C140" s="82">
        <f>C134+C137</f>
        <v>4</v>
      </c>
      <c r="D140" s="82">
        <f t="shared" ref="D140:N140" si="54">D134+D137</f>
        <v>153</v>
      </c>
      <c r="E140" s="82">
        <f t="shared" si="54"/>
        <v>157</v>
      </c>
      <c r="F140" s="82">
        <f t="shared" si="54"/>
        <v>4</v>
      </c>
      <c r="G140" s="82">
        <f t="shared" si="54"/>
        <v>239</v>
      </c>
      <c r="H140" s="82">
        <f t="shared" si="54"/>
        <v>243</v>
      </c>
      <c r="I140" s="82">
        <f t="shared" si="54"/>
        <v>8</v>
      </c>
      <c r="J140" s="82">
        <f t="shared" si="54"/>
        <v>82</v>
      </c>
      <c r="K140" s="82">
        <f t="shared" si="54"/>
        <v>90</v>
      </c>
      <c r="L140" s="82">
        <f t="shared" si="54"/>
        <v>0</v>
      </c>
      <c r="M140" s="82">
        <f t="shared" si="54"/>
        <v>148</v>
      </c>
      <c r="N140" s="82">
        <f t="shared" si="54"/>
        <v>148</v>
      </c>
      <c r="O140" s="95" t="s">
        <v>602</v>
      </c>
      <c r="P140" s="774"/>
      <c r="S140" s="247"/>
      <c r="T140" s="247"/>
      <c r="U140" s="247"/>
      <c r="V140" s="247"/>
      <c r="W140" s="247"/>
      <c r="X140" s="247"/>
    </row>
    <row r="141" spans="1:24" ht="39" customHeight="1">
      <c r="A141" s="774"/>
      <c r="B141" s="95" t="s">
        <v>9</v>
      </c>
      <c r="C141" s="79">
        <f>C139+C140</f>
        <v>6</v>
      </c>
      <c r="D141" s="79">
        <f t="shared" ref="D141:N141" si="55">D139+D140</f>
        <v>156</v>
      </c>
      <c r="E141" s="79">
        <f t="shared" si="55"/>
        <v>162</v>
      </c>
      <c r="F141" s="79">
        <f t="shared" si="55"/>
        <v>4</v>
      </c>
      <c r="G141" s="79">
        <f t="shared" si="55"/>
        <v>243</v>
      </c>
      <c r="H141" s="79">
        <f t="shared" si="55"/>
        <v>247</v>
      </c>
      <c r="I141" s="79">
        <f t="shared" si="55"/>
        <v>10</v>
      </c>
      <c r="J141" s="79">
        <f t="shared" si="55"/>
        <v>86</v>
      </c>
      <c r="K141" s="79">
        <f t="shared" si="55"/>
        <v>96</v>
      </c>
      <c r="L141" s="79">
        <f t="shared" si="55"/>
        <v>3</v>
      </c>
      <c r="M141" s="79">
        <f t="shared" si="55"/>
        <v>163</v>
      </c>
      <c r="N141" s="79">
        <f t="shared" si="55"/>
        <v>166</v>
      </c>
      <c r="O141" s="95" t="s">
        <v>8</v>
      </c>
      <c r="P141" s="774"/>
      <c r="S141" s="247"/>
      <c r="T141" s="247"/>
      <c r="U141" s="247"/>
      <c r="V141" s="247"/>
      <c r="W141" s="247"/>
      <c r="X141" s="247"/>
    </row>
    <row r="142" spans="1:24" ht="39" customHeight="1">
      <c r="A142" s="774" t="s">
        <v>589</v>
      </c>
      <c r="B142" s="95" t="s">
        <v>383</v>
      </c>
      <c r="C142" s="82">
        <v>26</v>
      </c>
      <c r="D142" s="82">
        <v>167</v>
      </c>
      <c r="E142" s="82">
        <f>C142+D142</f>
        <v>193</v>
      </c>
      <c r="F142" s="82">
        <v>17</v>
      </c>
      <c r="G142" s="82">
        <v>161</v>
      </c>
      <c r="H142" s="82">
        <f>F142+G142</f>
        <v>178</v>
      </c>
      <c r="I142" s="82">
        <v>14</v>
      </c>
      <c r="J142" s="82">
        <v>66</v>
      </c>
      <c r="K142" s="82">
        <f>I142+J142</f>
        <v>80</v>
      </c>
      <c r="L142" s="82">
        <v>10</v>
      </c>
      <c r="M142" s="82">
        <v>99</v>
      </c>
      <c r="N142" s="82">
        <f>L142+M142</f>
        <v>109</v>
      </c>
      <c r="O142" s="95" t="s">
        <v>601</v>
      </c>
      <c r="P142" s="774" t="s">
        <v>681</v>
      </c>
      <c r="S142" s="247"/>
      <c r="T142" s="247"/>
      <c r="U142" s="247"/>
      <c r="V142" s="247"/>
      <c r="W142" s="247"/>
      <c r="X142" s="247"/>
    </row>
    <row r="143" spans="1:24" ht="39" customHeight="1">
      <c r="A143" s="774"/>
      <c r="B143" s="95" t="s">
        <v>382</v>
      </c>
      <c r="C143" s="82">
        <v>1</v>
      </c>
      <c r="D143" s="82">
        <v>2</v>
      </c>
      <c r="E143" s="82">
        <f>C143+D143</f>
        <v>3</v>
      </c>
      <c r="F143" s="82">
        <v>51</v>
      </c>
      <c r="G143" s="82">
        <v>0</v>
      </c>
      <c r="H143" s="82">
        <f>F143+G143</f>
        <v>51</v>
      </c>
      <c r="I143" s="82">
        <v>13</v>
      </c>
      <c r="J143" s="82">
        <v>3</v>
      </c>
      <c r="K143" s="82">
        <f>I143+J143</f>
        <v>16</v>
      </c>
      <c r="L143" s="82">
        <v>4</v>
      </c>
      <c r="M143" s="82">
        <v>7</v>
      </c>
      <c r="N143" s="82">
        <f>L143+M143</f>
        <v>11</v>
      </c>
      <c r="O143" s="95" t="s">
        <v>602</v>
      </c>
      <c r="P143" s="774"/>
      <c r="S143" s="247"/>
      <c r="T143" s="247"/>
      <c r="U143" s="247"/>
      <c r="V143" s="247"/>
      <c r="W143" s="247"/>
      <c r="X143" s="247"/>
    </row>
    <row r="144" spans="1:24" ht="39" customHeight="1">
      <c r="A144" s="774"/>
      <c r="B144" s="95" t="s">
        <v>9</v>
      </c>
      <c r="C144" s="79">
        <f>C142+C143</f>
        <v>27</v>
      </c>
      <c r="D144" s="79">
        <f t="shared" ref="D144:N144" si="56">D142+D143</f>
        <v>169</v>
      </c>
      <c r="E144" s="79">
        <f t="shared" si="56"/>
        <v>196</v>
      </c>
      <c r="F144" s="79">
        <f t="shared" si="56"/>
        <v>68</v>
      </c>
      <c r="G144" s="79">
        <f t="shared" si="56"/>
        <v>161</v>
      </c>
      <c r="H144" s="79">
        <f t="shared" si="56"/>
        <v>229</v>
      </c>
      <c r="I144" s="79">
        <f t="shared" si="56"/>
        <v>27</v>
      </c>
      <c r="J144" s="79">
        <f t="shared" si="56"/>
        <v>69</v>
      </c>
      <c r="K144" s="79">
        <f t="shared" si="56"/>
        <v>96</v>
      </c>
      <c r="L144" s="79">
        <f t="shared" si="56"/>
        <v>14</v>
      </c>
      <c r="M144" s="79">
        <f t="shared" si="56"/>
        <v>106</v>
      </c>
      <c r="N144" s="79">
        <f t="shared" si="56"/>
        <v>120</v>
      </c>
      <c r="O144" s="95" t="s">
        <v>8</v>
      </c>
      <c r="P144" s="774"/>
      <c r="S144" s="247"/>
      <c r="T144" s="247"/>
      <c r="U144" s="247"/>
      <c r="V144" s="247"/>
      <c r="W144" s="247"/>
      <c r="X144" s="247"/>
    </row>
    <row r="145" spans="1:24" ht="39" customHeight="1">
      <c r="A145" s="774" t="s">
        <v>184</v>
      </c>
      <c r="B145" s="95" t="s">
        <v>383</v>
      </c>
      <c r="C145" s="82">
        <v>33</v>
      </c>
      <c r="D145" s="82">
        <v>74</v>
      </c>
      <c r="E145" s="82">
        <f>C145+D145</f>
        <v>107</v>
      </c>
      <c r="F145" s="82">
        <v>25</v>
      </c>
      <c r="G145" s="82">
        <v>66</v>
      </c>
      <c r="H145" s="82">
        <f>F145+G145</f>
        <v>91</v>
      </c>
      <c r="I145" s="82">
        <v>17</v>
      </c>
      <c r="J145" s="82">
        <v>36</v>
      </c>
      <c r="K145" s="82">
        <f>I145+J145</f>
        <v>53</v>
      </c>
      <c r="L145" s="82">
        <v>20</v>
      </c>
      <c r="M145" s="82">
        <v>54</v>
      </c>
      <c r="N145" s="82">
        <f>L145+M145</f>
        <v>74</v>
      </c>
      <c r="O145" s="95" t="s">
        <v>601</v>
      </c>
      <c r="P145" s="774" t="s">
        <v>682</v>
      </c>
      <c r="S145" s="247"/>
      <c r="T145" s="247"/>
      <c r="U145" s="247"/>
      <c r="V145" s="247"/>
      <c r="W145" s="247"/>
      <c r="X145" s="247"/>
    </row>
    <row r="146" spans="1:24" ht="39" customHeight="1">
      <c r="A146" s="774"/>
      <c r="B146" s="95" t="s">
        <v>382</v>
      </c>
      <c r="C146" s="82">
        <v>82</v>
      </c>
      <c r="D146" s="82">
        <v>43</v>
      </c>
      <c r="E146" s="82">
        <f>C146+D146</f>
        <v>125</v>
      </c>
      <c r="F146" s="82">
        <v>81</v>
      </c>
      <c r="G146" s="82">
        <v>51</v>
      </c>
      <c r="H146" s="82">
        <f>F146+G146</f>
        <v>132</v>
      </c>
      <c r="I146" s="82">
        <v>48</v>
      </c>
      <c r="J146" s="82">
        <v>9</v>
      </c>
      <c r="K146" s="82">
        <f>I146+J146</f>
        <v>57</v>
      </c>
      <c r="L146" s="82">
        <v>21</v>
      </c>
      <c r="M146" s="82">
        <v>21</v>
      </c>
      <c r="N146" s="82">
        <f>L146+M146</f>
        <v>42</v>
      </c>
      <c r="O146" s="95" t="s">
        <v>602</v>
      </c>
      <c r="P146" s="774"/>
      <c r="S146" s="247"/>
      <c r="T146" s="247"/>
      <c r="U146" s="247"/>
      <c r="V146" s="247"/>
      <c r="W146" s="247"/>
      <c r="X146" s="247"/>
    </row>
    <row r="147" spans="1:24" ht="39" customHeight="1">
      <c r="A147" s="774"/>
      <c r="B147" s="95" t="s">
        <v>9</v>
      </c>
      <c r="C147" s="79">
        <f>C145+C146</f>
        <v>115</v>
      </c>
      <c r="D147" s="79">
        <f t="shared" ref="D147:N147" si="57">D145+D146</f>
        <v>117</v>
      </c>
      <c r="E147" s="79">
        <f t="shared" si="57"/>
        <v>232</v>
      </c>
      <c r="F147" s="79">
        <f t="shared" si="57"/>
        <v>106</v>
      </c>
      <c r="G147" s="79">
        <f t="shared" si="57"/>
        <v>117</v>
      </c>
      <c r="H147" s="79">
        <f t="shared" si="57"/>
        <v>223</v>
      </c>
      <c r="I147" s="79">
        <f t="shared" si="57"/>
        <v>65</v>
      </c>
      <c r="J147" s="79">
        <f t="shared" si="57"/>
        <v>45</v>
      </c>
      <c r="K147" s="79">
        <f t="shared" si="57"/>
        <v>110</v>
      </c>
      <c r="L147" s="79">
        <f t="shared" si="57"/>
        <v>41</v>
      </c>
      <c r="M147" s="79">
        <f t="shared" si="57"/>
        <v>75</v>
      </c>
      <c r="N147" s="79">
        <f t="shared" si="57"/>
        <v>116</v>
      </c>
      <c r="O147" s="95" t="s">
        <v>8</v>
      </c>
      <c r="P147" s="774"/>
      <c r="S147" s="247"/>
      <c r="T147" s="247"/>
      <c r="U147" s="247"/>
      <c r="V147" s="247"/>
      <c r="W147" s="247"/>
      <c r="X147" s="247"/>
    </row>
    <row r="148" spans="1:24" ht="39" customHeight="1">
      <c r="A148" s="731" t="s">
        <v>1577</v>
      </c>
      <c r="B148" s="732"/>
      <c r="C148" s="732"/>
      <c r="D148" s="732"/>
      <c r="E148" s="732"/>
      <c r="F148" s="732"/>
      <c r="G148" s="733"/>
      <c r="H148" s="734" t="s">
        <v>1578</v>
      </c>
      <c r="I148" s="734"/>
      <c r="J148" s="734"/>
      <c r="K148" s="734"/>
      <c r="L148" s="734"/>
      <c r="M148" s="734"/>
      <c r="N148" s="734"/>
      <c r="O148" s="734"/>
      <c r="P148" s="735"/>
    </row>
    <row r="149" spans="1:24" ht="39" customHeight="1">
      <c r="A149" s="770" t="s">
        <v>71</v>
      </c>
      <c r="B149" s="770" t="s">
        <v>677</v>
      </c>
      <c r="C149" s="775" t="s">
        <v>19</v>
      </c>
      <c r="D149" s="776"/>
      <c r="E149" s="776"/>
      <c r="F149" s="776"/>
      <c r="G149" s="776"/>
      <c r="H149" s="776"/>
      <c r="I149" s="776"/>
      <c r="J149" s="776"/>
      <c r="K149" s="776"/>
      <c r="L149" s="776"/>
      <c r="M149" s="776"/>
      <c r="N149" s="777"/>
      <c r="O149" s="773" t="s">
        <v>678</v>
      </c>
      <c r="P149" s="773" t="s">
        <v>69</v>
      </c>
      <c r="Q149" s="175"/>
    </row>
    <row r="150" spans="1:24" ht="39" customHeight="1">
      <c r="A150" s="771"/>
      <c r="B150" s="771"/>
      <c r="C150" s="775" t="s">
        <v>8</v>
      </c>
      <c r="D150" s="776"/>
      <c r="E150" s="776"/>
      <c r="F150" s="776"/>
      <c r="G150" s="776"/>
      <c r="H150" s="776"/>
      <c r="I150" s="776"/>
      <c r="J150" s="776"/>
      <c r="K150" s="776"/>
      <c r="L150" s="776"/>
      <c r="M150" s="776"/>
      <c r="N150" s="777"/>
      <c r="O150" s="773"/>
      <c r="P150" s="773"/>
      <c r="Q150" s="175"/>
    </row>
    <row r="151" spans="1:24" ht="39" customHeight="1">
      <c r="A151" s="771"/>
      <c r="B151" s="771"/>
      <c r="C151" s="744" t="s">
        <v>188</v>
      </c>
      <c r="D151" s="745"/>
      <c r="E151" s="745"/>
      <c r="F151" s="746"/>
      <c r="G151" s="744" t="s">
        <v>189</v>
      </c>
      <c r="H151" s="745"/>
      <c r="I151" s="745"/>
      <c r="J151" s="746"/>
      <c r="K151" s="744" t="s">
        <v>9</v>
      </c>
      <c r="L151" s="745"/>
      <c r="M151" s="745"/>
      <c r="N151" s="746"/>
      <c r="O151" s="773"/>
      <c r="P151" s="773"/>
      <c r="Q151" s="175"/>
    </row>
    <row r="152" spans="1:24" ht="39" customHeight="1">
      <c r="A152" s="772"/>
      <c r="B152" s="772"/>
      <c r="C152" s="744" t="s">
        <v>595</v>
      </c>
      <c r="D152" s="745"/>
      <c r="E152" s="745"/>
      <c r="F152" s="746"/>
      <c r="G152" s="744" t="s">
        <v>596</v>
      </c>
      <c r="H152" s="745"/>
      <c r="I152" s="745"/>
      <c r="J152" s="746"/>
      <c r="K152" s="744" t="s">
        <v>8</v>
      </c>
      <c r="L152" s="745"/>
      <c r="M152" s="745"/>
      <c r="N152" s="746"/>
      <c r="O152" s="773"/>
      <c r="P152" s="773"/>
      <c r="Q152" s="175"/>
    </row>
    <row r="153" spans="1:24" s="94" customFormat="1" ht="39" customHeight="1">
      <c r="A153" s="774" t="s">
        <v>586</v>
      </c>
      <c r="B153" s="95" t="s">
        <v>383</v>
      </c>
      <c r="C153" s="584">
        <f>C8+F8+I8+L8+C37+F37+I37+L37+C66+F66+I66+L66+C95+F95+I95+L95+C124+F124+I124+L124</f>
        <v>5317</v>
      </c>
      <c r="D153" s="739"/>
      <c r="E153" s="739"/>
      <c r="F153" s="585"/>
      <c r="G153" s="584">
        <f>D8+G8+J8+M8+D37+G37+J37+M37+D66+G66+J66+M66+D95+G95+J95+M95+D124+G124+J124+M124</f>
        <v>17054</v>
      </c>
      <c r="H153" s="739"/>
      <c r="I153" s="739"/>
      <c r="J153" s="585"/>
      <c r="K153" s="584">
        <f>E8+H8+K8+N8+E37+H37+K37+N37+E66+H66+K66+N66+E95+H95+K95+N95+E124+H124+K124+N124</f>
        <v>22371</v>
      </c>
      <c r="L153" s="739"/>
      <c r="M153" s="739"/>
      <c r="N153" s="585"/>
      <c r="O153" s="95" t="s">
        <v>601</v>
      </c>
      <c r="P153" s="774" t="s">
        <v>679</v>
      </c>
      <c r="R153" s="156"/>
      <c r="S153" s="156"/>
      <c r="T153" s="156"/>
      <c r="U153" s="156"/>
    </row>
    <row r="154" spans="1:24" s="94" customFormat="1" ht="39" customHeight="1">
      <c r="A154" s="774"/>
      <c r="B154" s="95" t="s">
        <v>382</v>
      </c>
      <c r="C154" s="584">
        <f t="shared" ref="C154:C176" si="58">C9+F9+I9+L9+C38+F38+I38+L38+C67+F67+I67+L67+C96+F96+I96+L96+C125+F125+I125+L125</f>
        <v>1702</v>
      </c>
      <c r="D154" s="739"/>
      <c r="E154" s="739"/>
      <c r="F154" s="585"/>
      <c r="G154" s="584">
        <f t="shared" ref="G154:G176" si="59">D9+G9+J9+M9+D38+G38+J38+M38+D67+G67+J67+M67+D96+G96+J96+M96+D125+G125+J125+M125</f>
        <v>11164</v>
      </c>
      <c r="H154" s="739"/>
      <c r="I154" s="739"/>
      <c r="J154" s="585"/>
      <c r="K154" s="584">
        <f t="shared" ref="K154:K176" si="60">E9+H9+K9+N9+E38+H38+K38+N38+E67+H67+K67+N67+E96+H96+K96+N96+E125+H125+K125+N125</f>
        <v>12866</v>
      </c>
      <c r="L154" s="739"/>
      <c r="M154" s="739"/>
      <c r="N154" s="585"/>
      <c r="O154" s="95" t="s">
        <v>602</v>
      </c>
      <c r="P154" s="774"/>
      <c r="R154" s="156"/>
      <c r="S154" s="156"/>
      <c r="T154" s="156"/>
      <c r="U154" s="156"/>
    </row>
    <row r="155" spans="1:24" s="94" customFormat="1" ht="39" customHeight="1">
      <c r="A155" s="774"/>
      <c r="B155" s="95" t="s">
        <v>9</v>
      </c>
      <c r="C155" s="747">
        <f t="shared" si="58"/>
        <v>7019</v>
      </c>
      <c r="D155" s="748"/>
      <c r="E155" s="748"/>
      <c r="F155" s="749"/>
      <c r="G155" s="747">
        <f t="shared" si="59"/>
        <v>28218</v>
      </c>
      <c r="H155" s="748"/>
      <c r="I155" s="748"/>
      <c r="J155" s="749"/>
      <c r="K155" s="747">
        <f t="shared" si="60"/>
        <v>35237</v>
      </c>
      <c r="L155" s="748"/>
      <c r="M155" s="748"/>
      <c r="N155" s="749"/>
      <c r="O155" s="95" t="s">
        <v>8</v>
      </c>
      <c r="P155" s="774"/>
    </row>
    <row r="156" spans="1:24" s="94" customFormat="1" ht="39" customHeight="1">
      <c r="A156" s="774" t="s">
        <v>587</v>
      </c>
      <c r="B156" s="95" t="s">
        <v>383</v>
      </c>
      <c r="C156" s="584">
        <f t="shared" si="58"/>
        <v>2960</v>
      </c>
      <c r="D156" s="739"/>
      <c r="E156" s="739"/>
      <c r="F156" s="585"/>
      <c r="G156" s="584">
        <f t="shared" si="59"/>
        <v>6651</v>
      </c>
      <c r="H156" s="739"/>
      <c r="I156" s="739"/>
      <c r="J156" s="585"/>
      <c r="K156" s="584">
        <f t="shared" si="60"/>
        <v>9611</v>
      </c>
      <c r="L156" s="739"/>
      <c r="M156" s="739"/>
      <c r="N156" s="585"/>
      <c r="O156" s="95" t="s">
        <v>601</v>
      </c>
      <c r="P156" s="774" t="s">
        <v>591</v>
      </c>
    </row>
    <row r="157" spans="1:24" s="94" customFormat="1" ht="39" customHeight="1">
      <c r="A157" s="774"/>
      <c r="B157" s="95" t="s">
        <v>382</v>
      </c>
      <c r="C157" s="584">
        <f t="shared" si="58"/>
        <v>2594</v>
      </c>
      <c r="D157" s="739"/>
      <c r="E157" s="739"/>
      <c r="F157" s="585"/>
      <c r="G157" s="584">
        <f t="shared" si="59"/>
        <v>4471</v>
      </c>
      <c r="H157" s="739"/>
      <c r="I157" s="739"/>
      <c r="J157" s="585"/>
      <c r="K157" s="584">
        <f t="shared" si="60"/>
        <v>7065</v>
      </c>
      <c r="L157" s="739"/>
      <c r="M157" s="739"/>
      <c r="N157" s="585"/>
      <c r="O157" s="95" t="s">
        <v>602</v>
      </c>
      <c r="P157" s="774"/>
    </row>
    <row r="158" spans="1:24" s="94" customFormat="1" ht="39" customHeight="1">
      <c r="A158" s="774"/>
      <c r="B158" s="95" t="s">
        <v>9</v>
      </c>
      <c r="C158" s="747">
        <f t="shared" si="58"/>
        <v>5554</v>
      </c>
      <c r="D158" s="748"/>
      <c r="E158" s="748"/>
      <c r="F158" s="749"/>
      <c r="G158" s="747">
        <f t="shared" si="59"/>
        <v>11122</v>
      </c>
      <c r="H158" s="748"/>
      <c r="I158" s="748"/>
      <c r="J158" s="749"/>
      <c r="K158" s="747">
        <f t="shared" si="60"/>
        <v>16676</v>
      </c>
      <c r="L158" s="748"/>
      <c r="M158" s="748"/>
      <c r="N158" s="749"/>
      <c r="O158" s="95" t="s">
        <v>8</v>
      </c>
      <c r="P158" s="774"/>
    </row>
    <row r="159" spans="1:24" s="94" customFormat="1" ht="39" customHeight="1">
      <c r="A159" s="774" t="s">
        <v>588</v>
      </c>
      <c r="B159" s="95" t="s">
        <v>383</v>
      </c>
      <c r="C159" s="584">
        <f t="shared" si="58"/>
        <v>8277</v>
      </c>
      <c r="D159" s="739"/>
      <c r="E159" s="739"/>
      <c r="F159" s="585"/>
      <c r="G159" s="584">
        <f t="shared" si="59"/>
        <v>23705</v>
      </c>
      <c r="H159" s="739"/>
      <c r="I159" s="739"/>
      <c r="J159" s="585"/>
      <c r="K159" s="584">
        <f t="shared" si="60"/>
        <v>31982</v>
      </c>
      <c r="L159" s="739"/>
      <c r="M159" s="739"/>
      <c r="N159" s="585"/>
      <c r="O159" s="95" t="s">
        <v>601</v>
      </c>
      <c r="P159" s="774" t="s">
        <v>680</v>
      </c>
    </row>
    <row r="160" spans="1:24" s="94" customFormat="1" ht="39" customHeight="1">
      <c r="A160" s="774"/>
      <c r="B160" s="95" t="s">
        <v>382</v>
      </c>
      <c r="C160" s="584">
        <f t="shared" si="58"/>
        <v>4296</v>
      </c>
      <c r="D160" s="739"/>
      <c r="E160" s="739"/>
      <c r="F160" s="585"/>
      <c r="G160" s="584">
        <f t="shared" si="59"/>
        <v>15635</v>
      </c>
      <c r="H160" s="739"/>
      <c r="I160" s="739"/>
      <c r="J160" s="585"/>
      <c r="K160" s="584">
        <f t="shared" si="60"/>
        <v>19931</v>
      </c>
      <c r="L160" s="739"/>
      <c r="M160" s="739"/>
      <c r="N160" s="585"/>
      <c r="O160" s="95" t="s">
        <v>602</v>
      </c>
      <c r="P160" s="774"/>
    </row>
    <row r="161" spans="1:16" s="94" customFormat="1" ht="39" customHeight="1">
      <c r="A161" s="774"/>
      <c r="B161" s="95" t="s">
        <v>9</v>
      </c>
      <c r="C161" s="747">
        <f t="shared" si="58"/>
        <v>12573</v>
      </c>
      <c r="D161" s="748"/>
      <c r="E161" s="748"/>
      <c r="F161" s="749"/>
      <c r="G161" s="747">
        <f t="shared" si="59"/>
        <v>39340</v>
      </c>
      <c r="H161" s="748"/>
      <c r="I161" s="748"/>
      <c r="J161" s="749"/>
      <c r="K161" s="747">
        <f t="shared" si="60"/>
        <v>51913</v>
      </c>
      <c r="L161" s="748"/>
      <c r="M161" s="748"/>
      <c r="N161" s="749"/>
      <c r="O161" s="95" t="s">
        <v>8</v>
      </c>
      <c r="P161" s="774"/>
    </row>
    <row r="162" spans="1:16" ht="39" customHeight="1">
      <c r="A162" s="774" t="s">
        <v>671</v>
      </c>
      <c r="B162" s="95" t="s">
        <v>383</v>
      </c>
      <c r="C162" s="584">
        <f t="shared" si="58"/>
        <v>1739</v>
      </c>
      <c r="D162" s="739"/>
      <c r="E162" s="739"/>
      <c r="F162" s="585"/>
      <c r="G162" s="584">
        <f t="shared" si="59"/>
        <v>7856</v>
      </c>
      <c r="H162" s="739"/>
      <c r="I162" s="739"/>
      <c r="J162" s="585"/>
      <c r="K162" s="584">
        <f t="shared" si="60"/>
        <v>9595</v>
      </c>
      <c r="L162" s="739"/>
      <c r="M162" s="739"/>
      <c r="N162" s="585"/>
      <c r="O162" s="95" t="s">
        <v>601</v>
      </c>
      <c r="P162" s="774" t="s">
        <v>185</v>
      </c>
    </row>
    <row r="163" spans="1:16" ht="39" customHeight="1">
      <c r="A163" s="774"/>
      <c r="B163" s="95" t="s">
        <v>382</v>
      </c>
      <c r="C163" s="584">
        <f t="shared" si="58"/>
        <v>2357</v>
      </c>
      <c r="D163" s="739"/>
      <c r="E163" s="739"/>
      <c r="F163" s="585"/>
      <c r="G163" s="584">
        <f t="shared" si="59"/>
        <v>48379</v>
      </c>
      <c r="H163" s="739"/>
      <c r="I163" s="739"/>
      <c r="J163" s="585"/>
      <c r="K163" s="584">
        <f t="shared" si="60"/>
        <v>50736</v>
      </c>
      <c r="L163" s="739"/>
      <c r="M163" s="739"/>
      <c r="N163" s="585"/>
      <c r="O163" s="95" t="s">
        <v>602</v>
      </c>
      <c r="P163" s="774"/>
    </row>
    <row r="164" spans="1:16" ht="39" customHeight="1">
      <c r="A164" s="774"/>
      <c r="B164" s="95" t="s">
        <v>9</v>
      </c>
      <c r="C164" s="747">
        <f t="shared" si="58"/>
        <v>4096</v>
      </c>
      <c r="D164" s="748"/>
      <c r="E164" s="748"/>
      <c r="F164" s="749"/>
      <c r="G164" s="747">
        <f t="shared" si="59"/>
        <v>56235</v>
      </c>
      <c r="H164" s="748"/>
      <c r="I164" s="748"/>
      <c r="J164" s="749"/>
      <c r="K164" s="747">
        <f t="shared" si="60"/>
        <v>60331</v>
      </c>
      <c r="L164" s="748"/>
      <c r="M164" s="748"/>
      <c r="N164" s="749"/>
      <c r="O164" s="95" t="s">
        <v>8</v>
      </c>
      <c r="P164" s="774"/>
    </row>
    <row r="165" spans="1:16" ht="39" customHeight="1">
      <c r="A165" s="774" t="s">
        <v>672</v>
      </c>
      <c r="B165" s="95" t="s">
        <v>383</v>
      </c>
      <c r="C165" s="584">
        <f t="shared" si="58"/>
        <v>0</v>
      </c>
      <c r="D165" s="739"/>
      <c r="E165" s="739"/>
      <c r="F165" s="585"/>
      <c r="G165" s="584">
        <f t="shared" si="59"/>
        <v>0</v>
      </c>
      <c r="H165" s="739"/>
      <c r="I165" s="739"/>
      <c r="J165" s="585"/>
      <c r="K165" s="584">
        <f t="shared" si="60"/>
        <v>0</v>
      </c>
      <c r="L165" s="739"/>
      <c r="M165" s="739"/>
      <c r="N165" s="585"/>
      <c r="O165" s="95" t="s">
        <v>601</v>
      </c>
      <c r="P165" s="774" t="s">
        <v>674</v>
      </c>
    </row>
    <row r="166" spans="1:16" ht="39" customHeight="1">
      <c r="A166" s="774"/>
      <c r="B166" s="95" t="s">
        <v>382</v>
      </c>
      <c r="C166" s="584">
        <f t="shared" si="58"/>
        <v>29</v>
      </c>
      <c r="D166" s="739"/>
      <c r="E166" s="739"/>
      <c r="F166" s="585"/>
      <c r="G166" s="584">
        <f t="shared" si="59"/>
        <v>2647</v>
      </c>
      <c r="H166" s="739"/>
      <c r="I166" s="739"/>
      <c r="J166" s="585"/>
      <c r="K166" s="584">
        <f t="shared" si="60"/>
        <v>2676</v>
      </c>
      <c r="L166" s="739"/>
      <c r="M166" s="739"/>
      <c r="N166" s="585"/>
      <c r="O166" s="95" t="s">
        <v>602</v>
      </c>
      <c r="P166" s="774"/>
    </row>
    <row r="167" spans="1:16" ht="39" customHeight="1">
      <c r="A167" s="774"/>
      <c r="B167" s="95" t="s">
        <v>9</v>
      </c>
      <c r="C167" s="747">
        <f t="shared" si="58"/>
        <v>29</v>
      </c>
      <c r="D167" s="748"/>
      <c r="E167" s="748"/>
      <c r="F167" s="749"/>
      <c r="G167" s="747">
        <f t="shared" si="59"/>
        <v>2647</v>
      </c>
      <c r="H167" s="748"/>
      <c r="I167" s="748"/>
      <c r="J167" s="749"/>
      <c r="K167" s="747">
        <f t="shared" si="60"/>
        <v>2676</v>
      </c>
      <c r="L167" s="748"/>
      <c r="M167" s="748"/>
      <c r="N167" s="749"/>
      <c r="O167" s="95" t="s">
        <v>8</v>
      </c>
      <c r="P167" s="774"/>
    </row>
    <row r="168" spans="1:16" ht="39" customHeight="1">
      <c r="A168" s="774" t="s">
        <v>673</v>
      </c>
      <c r="B168" s="95" t="s">
        <v>383</v>
      </c>
      <c r="C168" s="584">
        <f t="shared" si="58"/>
        <v>1739</v>
      </c>
      <c r="D168" s="739"/>
      <c r="E168" s="739"/>
      <c r="F168" s="585"/>
      <c r="G168" s="584">
        <f t="shared" si="59"/>
        <v>7856</v>
      </c>
      <c r="H168" s="739"/>
      <c r="I168" s="739"/>
      <c r="J168" s="585"/>
      <c r="K168" s="584">
        <f t="shared" si="60"/>
        <v>9595</v>
      </c>
      <c r="L168" s="739"/>
      <c r="M168" s="739"/>
      <c r="N168" s="585"/>
      <c r="O168" s="95" t="s">
        <v>601</v>
      </c>
      <c r="P168" s="774" t="s">
        <v>675</v>
      </c>
    </row>
    <row r="169" spans="1:16" ht="39" customHeight="1">
      <c r="A169" s="774"/>
      <c r="B169" s="95" t="s">
        <v>382</v>
      </c>
      <c r="C169" s="584">
        <f t="shared" si="58"/>
        <v>2386</v>
      </c>
      <c r="D169" s="739"/>
      <c r="E169" s="739"/>
      <c r="F169" s="585"/>
      <c r="G169" s="584">
        <f t="shared" si="59"/>
        <v>51026</v>
      </c>
      <c r="H169" s="739"/>
      <c r="I169" s="739"/>
      <c r="J169" s="585"/>
      <c r="K169" s="584">
        <f t="shared" si="60"/>
        <v>53412</v>
      </c>
      <c r="L169" s="739"/>
      <c r="M169" s="739"/>
      <c r="N169" s="585"/>
      <c r="O169" s="95" t="s">
        <v>602</v>
      </c>
      <c r="P169" s="774"/>
    </row>
    <row r="170" spans="1:16" ht="39" customHeight="1">
      <c r="A170" s="774"/>
      <c r="B170" s="95" t="s">
        <v>9</v>
      </c>
      <c r="C170" s="747">
        <f t="shared" si="58"/>
        <v>4125</v>
      </c>
      <c r="D170" s="748"/>
      <c r="E170" s="748"/>
      <c r="F170" s="749"/>
      <c r="G170" s="747">
        <f t="shared" si="59"/>
        <v>58882</v>
      </c>
      <c r="H170" s="748"/>
      <c r="I170" s="748"/>
      <c r="J170" s="749"/>
      <c r="K170" s="747">
        <f t="shared" si="60"/>
        <v>63007</v>
      </c>
      <c r="L170" s="748"/>
      <c r="M170" s="748"/>
      <c r="N170" s="749"/>
      <c r="O170" s="95" t="s">
        <v>8</v>
      </c>
      <c r="P170" s="774"/>
    </row>
    <row r="171" spans="1:16" ht="39" customHeight="1">
      <c r="A171" s="774" t="s">
        <v>589</v>
      </c>
      <c r="B171" s="95" t="s">
        <v>383</v>
      </c>
      <c r="C171" s="584">
        <f t="shared" si="58"/>
        <v>3702</v>
      </c>
      <c r="D171" s="739"/>
      <c r="E171" s="739"/>
      <c r="F171" s="585"/>
      <c r="G171" s="584">
        <f t="shared" si="59"/>
        <v>19855</v>
      </c>
      <c r="H171" s="739"/>
      <c r="I171" s="739"/>
      <c r="J171" s="585"/>
      <c r="K171" s="584">
        <f t="shared" si="60"/>
        <v>23557</v>
      </c>
      <c r="L171" s="739"/>
      <c r="M171" s="739"/>
      <c r="N171" s="585"/>
      <c r="O171" s="95" t="s">
        <v>601</v>
      </c>
      <c r="P171" s="774" t="s">
        <v>681</v>
      </c>
    </row>
    <row r="172" spans="1:16" ht="39" customHeight="1">
      <c r="A172" s="774"/>
      <c r="B172" s="95" t="s">
        <v>382</v>
      </c>
      <c r="C172" s="584">
        <f t="shared" si="58"/>
        <v>3969</v>
      </c>
      <c r="D172" s="739"/>
      <c r="E172" s="739"/>
      <c r="F172" s="585"/>
      <c r="G172" s="584">
        <f t="shared" si="59"/>
        <v>1125</v>
      </c>
      <c r="H172" s="739"/>
      <c r="I172" s="739"/>
      <c r="J172" s="585"/>
      <c r="K172" s="584">
        <f t="shared" si="60"/>
        <v>5094</v>
      </c>
      <c r="L172" s="739"/>
      <c r="M172" s="739"/>
      <c r="N172" s="585"/>
      <c r="O172" s="95" t="s">
        <v>602</v>
      </c>
      <c r="P172" s="774"/>
    </row>
    <row r="173" spans="1:16" ht="39" customHeight="1">
      <c r="A173" s="774"/>
      <c r="B173" s="95" t="s">
        <v>9</v>
      </c>
      <c r="C173" s="747">
        <f t="shared" si="58"/>
        <v>7671</v>
      </c>
      <c r="D173" s="748"/>
      <c r="E173" s="748"/>
      <c r="F173" s="749"/>
      <c r="G173" s="747">
        <f t="shared" si="59"/>
        <v>20980</v>
      </c>
      <c r="H173" s="748"/>
      <c r="I173" s="748"/>
      <c r="J173" s="749"/>
      <c r="K173" s="747">
        <f t="shared" si="60"/>
        <v>28651</v>
      </c>
      <c r="L173" s="748"/>
      <c r="M173" s="748"/>
      <c r="N173" s="749"/>
      <c r="O173" s="95" t="s">
        <v>8</v>
      </c>
      <c r="P173" s="774"/>
    </row>
    <row r="174" spans="1:16" ht="39" customHeight="1">
      <c r="A174" s="774" t="s">
        <v>184</v>
      </c>
      <c r="B174" s="95" t="s">
        <v>383</v>
      </c>
      <c r="C174" s="584">
        <f t="shared" si="58"/>
        <v>7119</v>
      </c>
      <c r="D174" s="739"/>
      <c r="E174" s="739"/>
      <c r="F174" s="585"/>
      <c r="G174" s="584">
        <f t="shared" si="59"/>
        <v>9397</v>
      </c>
      <c r="H174" s="739"/>
      <c r="I174" s="739"/>
      <c r="J174" s="585"/>
      <c r="K174" s="584">
        <f t="shared" si="60"/>
        <v>16516</v>
      </c>
      <c r="L174" s="739"/>
      <c r="M174" s="739"/>
      <c r="N174" s="585"/>
      <c r="O174" s="95" t="s">
        <v>601</v>
      </c>
      <c r="P174" s="774" t="s">
        <v>682</v>
      </c>
    </row>
    <row r="175" spans="1:16" ht="39" customHeight="1">
      <c r="A175" s="774"/>
      <c r="B175" s="95" t="s">
        <v>382</v>
      </c>
      <c r="C175" s="584">
        <f t="shared" si="58"/>
        <v>13953</v>
      </c>
      <c r="D175" s="739"/>
      <c r="E175" s="739"/>
      <c r="F175" s="585"/>
      <c r="G175" s="584">
        <f t="shared" si="59"/>
        <v>7645</v>
      </c>
      <c r="H175" s="739"/>
      <c r="I175" s="739"/>
      <c r="J175" s="585"/>
      <c r="K175" s="584">
        <f t="shared" si="60"/>
        <v>21598</v>
      </c>
      <c r="L175" s="739"/>
      <c r="M175" s="739"/>
      <c r="N175" s="585"/>
      <c r="O175" s="95" t="s">
        <v>602</v>
      </c>
      <c r="P175" s="774"/>
    </row>
    <row r="176" spans="1:16" ht="39" customHeight="1">
      <c r="A176" s="774"/>
      <c r="B176" s="95" t="s">
        <v>9</v>
      </c>
      <c r="C176" s="747">
        <f t="shared" si="58"/>
        <v>21072</v>
      </c>
      <c r="D176" s="748"/>
      <c r="E176" s="748"/>
      <c r="F176" s="749"/>
      <c r="G176" s="747">
        <f t="shared" si="59"/>
        <v>17042</v>
      </c>
      <c r="H176" s="748"/>
      <c r="I176" s="748"/>
      <c r="J176" s="749"/>
      <c r="K176" s="747">
        <f t="shared" si="60"/>
        <v>38114</v>
      </c>
      <c r="L176" s="748"/>
      <c r="M176" s="748"/>
      <c r="N176" s="749"/>
      <c r="O176" s="95" t="s">
        <v>8</v>
      </c>
      <c r="P176" s="774"/>
    </row>
    <row r="181" spans="23:23">
      <c r="W181" s="248"/>
    </row>
  </sheetData>
  <mergeCells count="254">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2:G32"/>
    <mergeCell ref="H32:P32"/>
    <mergeCell ref="A17:A19"/>
    <mergeCell ref="P17:P19"/>
    <mergeCell ref="A20:A22"/>
    <mergeCell ref="P20:P22"/>
    <mergeCell ref="A23:A25"/>
    <mergeCell ref="P23:P25"/>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55:A57"/>
    <mergeCell ref="P55:P57"/>
    <mergeCell ref="A58:A60"/>
    <mergeCell ref="P58:P60"/>
    <mergeCell ref="A61:G61"/>
    <mergeCell ref="H61:P61"/>
    <mergeCell ref="A46:A48"/>
    <mergeCell ref="P46:P48"/>
    <mergeCell ref="A49:A51"/>
    <mergeCell ref="P49:P51"/>
    <mergeCell ref="A52:A54"/>
    <mergeCell ref="P52:P54"/>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84:A86"/>
    <mergeCell ref="P84:P86"/>
    <mergeCell ref="A87:A89"/>
    <mergeCell ref="P87:P89"/>
    <mergeCell ref="A90:G90"/>
    <mergeCell ref="H90:P90"/>
    <mergeCell ref="A75:A77"/>
    <mergeCell ref="P75:P77"/>
    <mergeCell ref="A78:A80"/>
    <mergeCell ref="P78:P80"/>
    <mergeCell ref="A81:A83"/>
    <mergeCell ref="P81:P83"/>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113:A115"/>
    <mergeCell ref="P113:P115"/>
    <mergeCell ref="A116:A118"/>
    <mergeCell ref="P116:P118"/>
    <mergeCell ref="A119:G119"/>
    <mergeCell ref="H119:P119"/>
    <mergeCell ref="A104:A106"/>
    <mergeCell ref="P104:P106"/>
    <mergeCell ref="A107:A109"/>
    <mergeCell ref="P107:P109"/>
    <mergeCell ref="A110:A112"/>
    <mergeCell ref="P110:P11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33:A135"/>
    <mergeCell ref="P133:P135"/>
    <mergeCell ref="A136:A138"/>
    <mergeCell ref="P136:P138"/>
    <mergeCell ref="A139:A141"/>
    <mergeCell ref="P139:P141"/>
    <mergeCell ref="A124:A126"/>
    <mergeCell ref="P124:P126"/>
    <mergeCell ref="A127:A129"/>
    <mergeCell ref="P127:P129"/>
    <mergeCell ref="A130:A132"/>
    <mergeCell ref="P130:P132"/>
    <mergeCell ref="A142:A144"/>
    <mergeCell ref="P142:P144"/>
    <mergeCell ref="A145:A147"/>
    <mergeCell ref="P145:P147"/>
    <mergeCell ref="A148:G148"/>
    <mergeCell ref="H148:P148"/>
    <mergeCell ref="C154:F154"/>
    <mergeCell ref="G154:J154"/>
    <mergeCell ref="K154:N154"/>
    <mergeCell ref="G152:J152"/>
    <mergeCell ref="K152:N152"/>
    <mergeCell ref="A153:A155"/>
    <mergeCell ref="C153:F153"/>
    <mergeCell ref="G153:J153"/>
    <mergeCell ref="K153:N153"/>
    <mergeCell ref="A149:A152"/>
    <mergeCell ref="B149:B152"/>
    <mergeCell ref="C149:N149"/>
    <mergeCell ref="O149:O152"/>
    <mergeCell ref="C152:F152"/>
    <mergeCell ref="P153:P155"/>
    <mergeCell ref="C155:F155"/>
    <mergeCell ref="G155:J155"/>
    <mergeCell ref="K155:N155"/>
    <mergeCell ref="P149:P152"/>
    <mergeCell ref="C150:N150"/>
    <mergeCell ref="C151:F151"/>
    <mergeCell ref="G151:J151"/>
    <mergeCell ref="K151:N151"/>
    <mergeCell ref="A162:A164"/>
    <mergeCell ref="C162:F162"/>
    <mergeCell ref="G162:J162"/>
    <mergeCell ref="K162:N162"/>
    <mergeCell ref="K158:N158"/>
    <mergeCell ref="A159:A161"/>
    <mergeCell ref="C159:F159"/>
    <mergeCell ref="G159:J159"/>
    <mergeCell ref="K159:N159"/>
    <mergeCell ref="C160:F160"/>
    <mergeCell ref="G160:J160"/>
    <mergeCell ref="K160:N160"/>
    <mergeCell ref="C161:F161"/>
    <mergeCell ref="A156:A158"/>
    <mergeCell ref="C156:F156"/>
    <mergeCell ref="G156:J156"/>
    <mergeCell ref="K156:N156"/>
    <mergeCell ref="C157:F157"/>
    <mergeCell ref="G157:J157"/>
    <mergeCell ref="K157:N157"/>
    <mergeCell ref="C158:F158"/>
    <mergeCell ref="G158:J158"/>
    <mergeCell ref="G161:J161"/>
    <mergeCell ref="K161:N161"/>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P159:P161"/>
    <mergeCell ref="P156:P158"/>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71:P173"/>
    <mergeCell ref="C172:F172"/>
    <mergeCell ref="G172:J172"/>
    <mergeCell ref="K172:N172"/>
    <mergeCell ref="C173:F173"/>
    <mergeCell ref="G173:J173"/>
    <mergeCell ref="K173:N173"/>
    <mergeCell ref="G170:J170"/>
    <mergeCell ref="K170:N170"/>
    <mergeCell ref="P168:P170"/>
    <mergeCell ref="K176:N176"/>
    <mergeCell ref="A174:A176"/>
    <mergeCell ref="C174:F174"/>
    <mergeCell ref="G174:J174"/>
    <mergeCell ref="K174:N174"/>
    <mergeCell ref="P174:P176"/>
    <mergeCell ref="C175:F175"/>
    <mergeCell ref="G175:J175"/>
    <mergeCell ref="K175:N175"/>
    <mergeCell ref="C176:F176"/>
    <mergeCell ref="G176:J176"/>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8"/>
  <sheetViews>
    <sheetView rightToLeft="1" topLeftCell="A172" zoomScaleNormal="100" workbookViewId="0">
      <selection activeCell="A148" sqref="A148:P148"/>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17" ht="50.25" customHeight="1">
      <c r="A1" s="767" t="s">
        <v>1187</v>
      </c>
      <c r="B1" s="768"/>
      <c r="C1" s="768"/>
      <c r="D1" s="768"/>
      <c r="E1" s="768"/>
      <c r="F1" s="768"/>
      <c r="G1" s="768"/>
      <c r="H1" s="768"/>
      <c r="I1" s="768"/>
      <c r="J1" s="768"/>
      <c r="K1" s="768"/>
      <c r="L1" s="768"/>
      <c r="M1" s="768"/>
      <c r="N1" s="768"/>
      <c r="O1" s="768"/>
      <c r="P1" s="769"/>
    </row>
    <row r="2" spans="1:17" ht="47.25" customHeight="1">
      <c r="A2" s="628" t="s">
        <v>1188</v>
      </c>
      <c r="B2" s="629"/>
      <c r="C2" s="629"/>
      <c r="D2" s="629"/>
      <c r="E2" s="629"/>
      <c r="F2" s="629"/>
      <c r="G2" s="629"/>
      <c r="H2" s="629"/>
      <c r="I2" s="629"/>
      <c r="J2" s="629"/>
      <c r="K2" s="629"/>
      <c r="L2" s="629"/>
      <c r="M2" s="629"/>
      <c r="N2" s="629"/>
      <c r="O2" s="629"/>
      <c r="P2" s="630"/>
    </row>
    <row r="3" spans="1:17" ht="39" customHeight="1">
      <c r="A3" s="778" t="s">
        <v>1579</v>
      </c>
      <c r="B3" s="569"/>
      <c r="C3" s="569"/>
      <c r="D3" s="569"/>
      <c r="E3" s="569"/>
      <c r="F3" s="569"/>
      <c r="G3" s="595"/>
      <c r="H3" s="631" t="s">
        <v>1580</v>
      </c>
      <c r="I3" s="631"/>
      <c r="J3" s="631"/>
      <c r="K3" s="631"/>
      <c r="L3" s="631"/>
      <c r="M3" s="631"/>
      <c r="N3" s="631"/>
      <c r="O3" s="631"/>
      <c r="P3" s="631"/>
      <c r="Q3" s="175"/>
    </row>
    <row r="4" spans="1:17" ht="39" customHeight="1">
      <c r="A4" s="770" t="s">
        <v>71</v>
      </c>
      <c r="B4" s="770" t="s">
        <v>677</v>
      </c>
      <c r="C4" s="773" t="s">
        <v>57</v>
      </c>
      <c r="D4" s="773"/>
      <c r="E4" s="773" t="s">
        <v>56</v>
      </c>
      <c r="F4" s="773" t="s">
        <v>585</v>
      </c>
      <c r="G4" s="773"/>
      <c r="H4" s="773" t="s">
        <v>162</v>
      </c>
      <c r="I4" s="773" t="s">
        <v>55</v>
      </c>
      <c r="J4" s="773"/>
      <c r="K4" s="773" t="s">
        <v>54</v>
      </c>
      <c r="L4" s="773" t="s">
        <v>53</v>
      </c>
      <c r="M4" s="773"/>
      <c r="N4" s="773" t="s">
        <v>161</v>
      </c>
      <c r="O4" s="773" t="s">
        <v>678</v>
      </c>
      <c r="P4" s="773" t="s">
        <v>69</v>
      </c>
    </row>
    <row r="5" spans="1:17" ht="39" customHeight="1">
      <c r="A5" s="771"/>
      <c r="B5" s="771"/>
      <c r="C5" s="773" t="s">
        <v>56</v>
      </c>
      <c r="D5" s="773"/>
      <c r="E5" s="773"/>
      <c r="F5" s="773" t="s">
        <v>808</v>
      </c>
      <c r="G5" s="773"/>
      <c r="H5" s="773"/>
      <c r="I5" s="773" t="s">
        <v>54</v>
      </c>
      <c r="J5" s="773"/>
      <c r="K5" s="773"/>
      <c r="L5" s="773" t="s">
        <v>161</v>
      </c>
      <c r="M5" s="773"/>
      <c r="N5" s="773"/>
      <c r="O5" s="773"/>
      <c r="P5" s="773"/>
    </row>
    <row r="6" spans="1:17" ht="39" customHeight="1">
      <c r="A6" s="771"/>
      <c r="B6" s="771"/>
      <c r="C6" s="95" t="s">
        <v>188</v>
      </c>
      <c r="D6" s="95" t="s">
        <v>189</v>
      </c>
      <c r="E6" s="95" t="s">
        <v>9</v>
      </c>
      <c r="F6" s="95" t="s">
        <v>188</v>
      </c>
      <c r="G6" s="95" t="s">
        <v>189</v>
      </c>
      <c r="H6" s="95" t="s">
        <v>9</v>
      </c>
      <c r="I6" s="95" t="s">
        <v>188</v>
      </c>
      <c r="J6" s="95" t="s">
        <v>189</v>
      </c>
      <c r="K6" s="95" t="s">
        <v>9</v>
      </c>
      <c r="L6" s="95" t="s">
        <v>188</v>
      </c>
      <c r="M6" s="95" t="s">
        <v>189</v>
      </c>
      <c r="N6" s="95" t="s">
        <v>9</v>
      </c>
      <c r="O6" s="773"/>
      <c r="P6" s="773"/>
    </row>
    <row r="7" spans="1:17" ht="39" customHeight="1">
      <c r="A7" s="772"/>
      <c r="B7" s="772"/>
      <c r="C7" s="95" t="s">
        <v>186</v>
      </c>
      <c r="D7" s="95" t="s">
        <v>187</v>
      </c>
      <c r="E7" s="95" t="s">
        <v>8</v>
      </c>
      <c r="F7" s="95" t="s">
        <v>186</v>
      </c>
      <c r="G7" s="95" t="s">
        <v>187</v>
      </c>
      <c r="H7" s="95" t="s">
        <v>8</v>
      </c>
      <c r="I7" s="95" t="s">
        <v>186</v>
      </c>
      <c r="J7" s="95" t="s">
        <v>187</v>
      </c>
      <c r="K7" s="95" t="s">
        <v>8</v>
      </c>
      <c r="L7" s="95" t="s">
        <v>186</v>
      </c>
      <c r="M7" s="95" t="s">
        <v>187</v>
      </c>
      <c r="N7" s="95" t="s">
        <v>8</v>
      </c>
      <c r="O7" s="773"/>
      <c r="P7" s="773"/>
    </row>
    <row r="8" spans="1:17" s="94" customFormat="1" ht="39" customHeight="1">
      <c r="A8" s="774" t="s">
        <v>586</v>
      </c>
      <c r="B8" s="95" t="s">
        <v>383</v>
      </c>
      <c r="C8" s="82">
        <v>1189</v>
      </c>
      <c r="D8" s="82">
        <v>2673</v>
      </c>
      <c r="E8" s="82">
        <f>C8+D8</f>
        <v>3862</v>
      </c>
      <c r="F8" s="82">
        <v>162</v>
      </c>
      <c r="G8" s="82">
        <v>304</v>
      </c>
      <c r="H8" s="82">
        <f>F8+G8</f>
        <v>466</v>
      </c>
      <c r="I8" s="82">
        <v>443</v>
      </c>
      <c r="J8" s="82">
        <v>1866</v>
      </c>
      <c r="K8" s="82">
        <f>I8+J8</f>
        <v>2309</v>
      </c>
      <c r="L8" s="82">
        <v>23</v>
      </c>
      <c r="M8" s="82">
        <v>161</v>
      </c>
      <c r="N8" s="82">
        <f>L8+M8</f>
        <v>184</v>
      </c>
      <c r="O8" s="95" t="s">
        <v>601</v>
      </c>
      <c r="P8" s="774" t="s">
        <v>679</v>
      </c>
    </row>
    <row r="9" spans="1:17" s="94" customFormat="1" ht="39" customHeight="1">
      <c r="A9" s="774"/>
      <c r="B9" s="95" t="s">
        <v>382</v>
      </c>
      <c r="C9" s="82">
        <v>262</v>
      </c>
      <c r="D9" s="82">
        <v>1682</v>
      </c>
      <c r="E9" s="82">
        <f>C9+D9</f>
        <v>1944</v>
      </c>
      <c r="F9" s="82">
        <v>20</v>
      </c>
      <c r="G9" s="82">
        <v>131</v>
      </c>
      <c r="H9" s="82">
        <f>F9+G9</f>
        <v>151</v>
      </c>
      <c r="I9" s="82">
        <v>194</v>
      </c>
      <c r="J9" s="82">
        <v>828</v>
      </c>
      <c r="K9" s="82">
        <f>I9+J9</f>
        <v>1022</v>
      </c>
      <c r="L9" s="82">
        <v>2</v>
      </c>
      <c r="M9" s="82">
        <v>80</v>
      </c>
      <c r="N9" s="82">
        <f>L9+M9</f>
        <v>82</v>
      </c>
      <c r="O9" s="95" t="s">
        <v>602</v>
      </c>
      <c r="P9" s="774"/>
    </row>
    <row r="10" spans="1:17" s="94" customFormat="1" ht="39" customHeight="1">
      <c r="A10" s="774"/>
      <c r="B10" s="95" t="s">
        <v>9</v>
      </c>
      <c r="C10" s="79">
        <f>C8+C9</f>
        <v>1451</v>
      </c>
      <c r="D10" s="79">
        <f t="shared" ref="D10:N10" si="0">D8+D9</f>
        <v>4355</v>
      </c>
      <c r="E10" s="79">
        <f t="shared" si="0"/>
        <v>5806</v>
      </c>
      <c r="F10" s="79">
        <f t="shared" si="0"/>
        <v>182</v>
      </c>
      <c r="G10" s="79">
        <f t="shared" si="0"/>
        <v>435</v>
      </c>
      <c r="H10" s="79">
        <f t="shared" si="0"/>
        <v>617</v>
      </c>
      <c r="I10" s="79">
        <f t="shared" si="0"/>
        <v>637</v>
      </c>
      <c r="J10" s="79">
        <f t="shared" si="0"/>
        <v>2694</v>
      </c>
      <c r="K10" s="79">
        <f t="shared" si="0"/>
        <v>3331</v>
      </c>
      <c r="L10" s="79">
        <f t="shared" si="0"/>
        <v>25</v>
      </c>
      <c r="M10" s="79">
        <f t="shared" si="0"/>
        <v>241</v>
      </c>
      <c r="N10" s="79">
        <f t="shared" si="0"/>
        <v>266</v>
      </c>
      <c r="O10" s="95" t="s">
        <v>8</v>
      </c>
      <c r="P10" s="774"/>
    </row>
    <row r="11" spans="1:17" s="94" customFormat="1" ht="39" customHeight="1">
      <c r="A11" s="774" t="s">
        <v>587</v>
      </c>
      <c r="B11" s="95" t="s">
        <v>383</v>
      </c>
      <c r="C11" s="82">
        <v>67</v>
      </c>
      <c r="D11" s="82">
        <v>86</v>
      </c>
      <c r="E11" s="82">
        <f>C11+D11</f>
        <v>153</v>
      </c>
      <c r="F11" s="82">
        <v>13</v>
      </c>
      <c r="G11" s="82">
        <v>6</v>
      </c>
      <c r="H11" s="82">
        <f>F11+G11</f>
        <v>19</v>
      </c>
      <c r="I11" s="82">
        <v>24</v>
      </c>
      <c r="J11" s="82">
        <v>76</v>
      </c>
      <c r="K11" s="82">
        <f>I11+J11</f>
        <v>100</v>
      </c>
      <c r="L11" s="82">
        <v>2</v>
      </c>
      <c r="M11" s="82">
        <v>9</v>
      </c>
      <c r="N11" s="82">
        <f>L11+M11</f>
        <v>11</v>
      </c>
      <c r="O11" s="95" t="s">
        <v>601</v>
      </c>
      <c r="P11" s="774" t="s">
        <v>591</v>
      </c>
    </row>
    <row r="12" spans="1:17" s="94" customFormat="1" ht="39" customHeight="1">
      <c r="A12" s="774"/>
      <c r="B12" s="95" t="s">
        <v>382</v>
      </c>
      <c r="C12" s="82">
        <v>58</v>
      </c>
      <c r="D12" s="82">
        <v>50</v>
      </c>
      <c r="E12" s="82">
        <f>C12+D12</f>
        <v>108</v>
      </c>
      <c r="F12" s="82">
        <v>8</v>
      </c>
      <c r="G12" s="82">
        <v>7</v>
      </c>
      <c r="H12" s="82">
        <f>F12+G12</f>
        <v>15</v>
      </c>
      <c r="I12" s="82">
        <v>41</v>
      </c>
      <c r="J12" s="82">
        <v>39</v>
      </c>
      <c r="K12" s="82">
        <f>I12+J12</f>
        <v>80</v>
      </c>
      <c r="L12" s="82">
        <v>0</v>
      </c>
      <c r="M12" s="82">
        <v>6</v>
      </c>
      <c r="N12" s="82">
        <f>L12+M12</f>
        <v>6</v>
      </c>
      <c r="O12" s="95" t="s">
        <v>602</v>
      </c>
      <c r="P12" s="774"/>
    </row>
    <row r="13" spans="1:17" s="94" customFormat="1" ht="39" customHeight="1">
      <c r="A13" s="774"/>
      <c r="B13" s="95" t="s">
        <v>9</v>
      </c>
      <c r="C13" s="79">
        <f>C11+C12</f>
        <v>125</v>
      </c>
      <c r="D13" s="79">
        <f t="shared" ref="D13:N13" si="1">D11+D12</f>
        <v>136</v>
      </c>
      <c r="E13" s="79">
        <f t="shared" si="1"/>
        <v>261</v>
      </c>
      <c r="F13" s="79">
        <f t="shared" si="1"/>
        <v>21</v>
      </c>
      <c r="G13" s="79">
        <f t="shared" si="1"/>
        <v>13</v>
      </c>
      <c r="H13" s="79">
        <f t="shared" si="1"/>
        <v>34</v>
      </c>
      <c r="I13" s="79">
        <f t="shared" si="1"/>
        <v>65</v>
      </c>
      <c r="J13" s="79">
        <f t="shared" si="1"/>
        <v>115</v>
      </c>
      <c r="K13" s="79">
        <f t="shared" si="1"/>
        <v>180</v>
      </c>
      <c r="L13" s="79">
        <f t="shared" si="1"/>
        <v>2</v>
      </c>
      <c r="M13" s="79">
        <f t="shared" si="1"/>
        <v>15</v>
      </c>
      <c r="N13" s="79">
        <f t="shared" si="1"/>
        <v>17</v>
      </c>
      <c r="O13" s="95" t="s">
        <v>8</v>
      </c>
      <c r="P13" s="774"/>
    </row>
    <row r="14" spans="1:17" s="94" customFormat="1" ht="39" customHeight="1">
      <c r="A14" s="774" t="s">
        <v>588</v>
      </c>
      <c r="B14" s="95" t="s">
        <v>383</v>
      </c>
      <c r="C14" s="82">
        <f>C8+C11</f>
        <v>1256</v>
      </c>
      <c r="D14" s="82">
        <f t="shared" ref="D14:N15" si="2">D8+D11</f>
        <v>2759</v>
      </c>
      <c r="E14" s="82">
        <f t="shared" si="2"/>
        <v>4015</v>
      </c>
      <c r="F14" s="82">
        <f t="shared" si="2"/>
        <v>175</v>
      </c>
      <c r="G14" s="82">
        <f t="shared" si="2"/>
        <v>310</v>
      </c>
      <c r="H14" s="82">
        <f t="shared" si="2"/>
        <v>485</v>
      </c>
      <c r="I14" s="82">
        <f t="shared" si="2"/>
        <v>467</v>
      </c>
      <c r="J14" s="82">
        <f t="shared" si="2"/>
        <v>1942</v>
      </c>
      <c r="K14" s="82">
        <f t="shared" si="2"/>
        <v>2409</v>
      </c>
      <c r="L14" s="82">
        <f t="shared" si="2"/>
        <v>25</v>
      </c>
      <c r="M14" s="82">
        <f t="shared" si="2"/>
        <v>170</v>
      </c>
      <c r="N14" s="82">
        <f t="shared" si="2"/>
        <v>195</v>
      </c>
      <c r="O14" s="95" t="s">
        <v>601</v>
      </c>
      <c r="P14" s="774" t="s">
        <v>680</v>
      </c>
    </row>
    <row r="15" spans="1:17" s="94" customFormat="1" ht="39" customHeight="1">
      <c r="A15" s="774"/>
      <c r="B15" s="95" t="s">
        <v>382</v>
      </c>
      <c r="C15" s="82">
        <f>C9+C12</f>
        <v>320</v>
      </c>
      <c r="D15" s="82">
        <f t="shared" si="2"/>
        <v>1732</v>
      </c>
      <c r="E15" s="82">
        <f t="shared" si="2"/>
        <v>2052</v>
      </c>
      <c r="F15" s="82">
        <f t="shared" si="2"/>
        <v>28</v>
      </c>
      <c r="G15" s="82">
        <f t="shared" si="2"/>
        <v>138</v>
      </c>
      <c r="H15" s="82">
        <f t="shared" si="2"/>
        <v>166</v>
      </c>
      <c r="I15" s="82">
        <f t="shared" si="2"/>
        <v>235</v>
      </c>
      <c r="J15" s="82">
        <f t="shared" si="2"/>
        <v>867</v>
      </c>
      <c r="K15" s="82">
        <f t="shared" si="2"/>
        <v>1102</v>
      </c>
      <c r="L15" s="82">
        <f t="shared" si="2"/>
        <v>2</v>
      </c>
      <c r="M15" s="82">
        <f t="shared" si="2"/>
        <v>86</v>
      </c>
      <c r="N15" s="82">
        <f t="shared" si="2"/>
        <v>88</v>
      </c>
      <c r="O15" s="95" t="s">
        <v>602</v>
      </c>
      <c r="P15" s="774"/>
    </row>
    <row r="16" spans="1:17" s="94" customFormat="1" ht="39" customHeight="1">
      <c r="A16" s="774"/>
      <c r="B16" s="95" t="s">
        <v>9</v>
      </c>
      <c r="C16" s="79">
        <f>C14+C15</f>
        <v>1576</v>
      </c>
      <c r="D16" s="79">
        <f t="shared" ref="D16:N16" si="3">D14+D15</f>
        <v>4491</v>
      </c>
      <c r="E16" s="79">
        <f t="shared" si="3"/>
        <v>6067</v>
      </c>
      <c r="F16" s="79">
        <f t="shared" si="3"/>
        <v>203</v>
      </c>
      <c r="G16" s="79">
        <f t="shared" si="3"/>
        <v>448</v>
      </c>
      <c r="H16" s="79">
        <f t="shared" si="3"/>
        <v>651</v>
      </c>
      <c r="I16" s="79">
        <f t="shared" si="3"/>
        <v>702</v>
      </c>
      <c r="J16" s="79">
        <f t="shared" si="3"/>
        <v>2809</v>
      </c>
      <c r="K16" s="79">
        <f t="shared" si="3"/>
        <v>3511</v>
      </c>
      <c r="L16" s="79">
        <f t="shared" si="3"/>
        <v>27</v>
      </c>
      <c r="M16" s="79">
        <f t="shared" si="3"/>
        <v>256</v>
      </c>
      <c r="N16" s="79">
        <f t="shared" si="3"/>
        <v>283</v>
      </c>
      <c r="O16" s="95" t="s">
        <v>8</v>
      </c>
      <c r="P16" s="774"/>
    </row>
    <row r="17" spans="1:16" ht="39" customHeight="1">
      <c r="A17" s="774" t="s">
        <v>671</v>
      </c>
      <c r="B17" s="95" t="s">
        <v>383</v>
      </c>
      <c r="C17" s="82">
        <v>219</v>
      </c>
      <c r="D17" s="82">
        <v>1322</v>
      </c>
      <c r="E17" s="82">
        <f>C17+D17</f>
        <v>1541</v>
      </c>
      <c r="F17" s="82">
        <v>26</v>
      </c>
      <c r="G17" s="82">
        <v>87</v>
      </c>
      <c r="H17" s="82">
        <f>F17+G17</f>
        <v>113</v>
      </c>
      <c r="I17" s="82">
        <v>191</v>
      </c>
      <c r="J17" s="82">
        <v>574</v>
      </c>
      <c r="K17" s="82">
        <f>I17+J17</f>
        <v>765</v>
      </c>
      <c r="L17" s="82">
        <v>13</v>
      </c>
      <c r="M17" s="82">
        <v>25</v>
      </c>
      <c r="N17" s="82">
        <f>L17+M17</f>
        <v>38</v>
      </c>
      <c r="O17" s="95" t="s">
        <v>601</v>
      </c>
      <c r="P17" s="774" t="s">
        <v>185</v>
      </c>
    </row>
    <row r="18" spans="1:16" ht="39" customHeight="1">
      <c r="A18" s="774"/>
      <c r="B18" s="95" t="s">
        <v>382</v>
      </c>
      <c r="C18" s="82">
        <v>188</v>
      </c>
      <c r="D18" s="82">
        <v>8623</v>
      </c>
      <c r="E18" s="82">
        <f>C18+D18</f>
        <v>8811</v>
      </c>
      <c r="F18" s="82">
        <v>23</v>
      </c>
      <c r="G18" s="82">
        <v>497</v>
      </c>
      <c r="H18" s="82">
        <f>F18+G18</f>
        <v>520</v>
      </c>
      <c r="I18" s="82">
        <v>333</v>
      </c>
      <c r="J18" s="82">
        <v>4032</v>
      </c>
      <c r="K18" s="82">
        <f>I18+J18</f>
        <v>4365</v>
      </c>
      <c r="L18" s="82">
        <v>2</v>
      </c>
      <c r="M18" s="82">
        <v>264</v>
      </c>
      <c r="N18" s="82">
        <f>L18+M18</f>
        <v>266</v>
      </c>
      <c r="O18" s="95" t="s">
        <v>602</v>
      </c>
      <c r="P18" s="774"/>
    </row>
    <row r="19" spans="1:16" ht="39" customHeight="1">
      <c r="A19" s="774"/>
      <c r="B19" s="95" t="s">
        <v>9</v>
      </c>
      <c r="C19" s="79">
        <f>C17+C18</f>
        <v>407</v>
      </c>
      <c r="D19" s="79">
        <f t="shared" ref="D19:N19" si="4">D17+D18</f>
        <v>9945</v>
      </c>
      <c r="E19" s="79">
        <f t="shared" si="4"/>
        <v>10352</v>
      </c>
      <c r="F19" s="79">
        <f t="shared" si="4"/>
        <v>49</v>
      </c>
      <c r="G19" s="79">
        <f t="shared" si="4"/>
        <v>584</v>
      </c>
      <c r="H19" s="79">
        <f t="shared" si="4"/>
        <v>633</v>
      </c>
      <c r="I19" s="79">
        <f t="shared" si="4"/>
        <v>524</v>
      </c>
      <c r="J19" s="79">
        <f t="shared" si="4"/>
        <v>4606</v>
      </c>
      <c r="K19" s="79">
        <f t="shared" si="4"/>
        <v>5130</v>
      </c>
      <c r="L19" s="79">
        <f t="shared" si="4"/>
        <v>15</v>
      </c>
      <c r="M19" s="79">
        <f t="shared" si="4"/>
        <v>289</v>
      </c>
      <c r="N19" s="79">
        <f t="shared" si="4"/>
        <v>304</v>
      </c>
      <c r="O19" s="95" t="s">
        <v>8</v>
      </c>
      <c r="P19" s="774"/>
    </row>
    <row r="20" spans="1:16" ht="39" customHeight="1">
      <c r="A20" s="774" t="s">
        <v>672</v>
      </c>
      <c r="B20" s="95" t="s">
        <v>383</v>
      </c>
      <c r="C20" s="82">
        <v>0</v>
      </c>
      <c r="D20" s="82">
        <v>0</v>
      </c>
      <c r="E20" s="82">
        <f>C20+D20</f>
        <v>0</v>
      </c>
      <c r="F20" s="82">
        <v>0</v>
      </c>
      <c r="G20" s="82">
        <v>0</v>
      </c>
      <c r="H20" s="82">
        <f>F20+G20</f>
        <v>0</v>
      </c>
      <c r="I20" s="82">
        <v>0</v>
      </c>
      <c r="J20" s="82">
        <v>0</v>
      </c>
      <c r="K20" s="82">
        <f>I20+J20</f>
        <v>0</v>
      </c>
      <c r="L20" s="82">
        <v>0</v>
      </c>
      <c r="M20" s="82">
        <v>0</v>
      </c>
      <c r="N20" s="82">
        <f>L20+M20</f>
        <v>0</v>
      </c>
      <c r="O20" s="95" t="s">
        <v>601</v>
      </c>
      <c r="P20" s="774" t="s">
        <v>674</v>
      </c>
    </row>
    <row r="21" spans="1:16" ht="39" customHeight="1">
      <c r="A21" s="774"/>
      <c r="B21" s="95" t="s">
        <v>382</v>
      </c>
      <c r="C21" s="82">
        <v>1</v>
      </c>
      <c r="D21" s="82">
        <v>736</v>
      </c>
      <c r="E21" s="82">
        <f>C21+D21</f>
        <v>737</v>
      </c>
      <c r="F21" s="82">
        <v>0</v>
      </c>
      <c r="G21" s="82">
        <v>11</v>
      </c>
      <c r="H21" s="82">
        <f>F21+G21</f>
        <v>11</v>
      </c>
      <c r="I21" s="82">
        <v>1</v>
      </c>
      <c r="J21" s="82">
        <v>182</v>
      </c>
      <c r="K21" s="82">
        <f>I21+J21</f>
        <v>183</v>
      </c>
      <c r="L21" s="82">
        <v>0</v>
      </c>
      <c r="M21" s="82">
        <v>33</v>
      </c>
      <c r="N21" s="82">
        <f>L21+M21</f>
        <v>33</v>
      </c>
      <c r="O21" s="95" t="s">
        <v>602</v>
      </c>
      <c r="P21" s="774"/>
    </row>
    <row r="22" spans="1:16" ht="39" customHeight="1">
      <c r="A22" s="774"/>
      <c r="B22" s="95" t="s">
        <v>9</v>
      </c>
      <c r="C22" s="79">
        <f>C20+C21</f>
        <v>1</v>
      </c>
      <c r="D22" s="79">
        <f t="shared" ref="D22:N22" si="5">D20+D21</f>
        <v>736</v>
      </c>
      <c r="E22" s="79">
        <f t="shared" si="5"/>
        <v>737</v>
      </c>
      <c r="F22" s="79">
        <f t="shared" si="5"/>
        <v>0</v>
      </c>
      <c r="G22" s="79">
        <f t="shared" si="5"/>
        <v>11</v>
      </c>
      <c r="H22" s="79">
        <f t="shared" si="5"/>
        <v>11</v>
      </c>
      <c r="I22" s="79">
        <f t="shared" si="5"/>
        <v>1</v>
      </c>
      <c r="J22" s="79">
        <f t="shared" si="5"/>
        <v>182</v>
      </c>
      <c r="K22" s="79">
        <f t="shared" si="5"/>
        <v>183</v>
      </c>
      <c r="L22" s="79">
        <f t="shared" si="5"/>
        <v>0</v>
      </c>
      <c r="M22" s="79">
        <f t="shared" si="5"/>
        <v>33</v>
      </c>
      <c r="N22" s="79">
        <f t="shared" si="5"/>
        <v>33</v>
      </c>
      <c r="O22" s="95" t="s">
        <v>8</v>
      </c>
      <c r="P22" s="774"/>
    </row>
    <row r="23" spans="1:16" ht="39" customHeight="1">
      <c r="A23" s="774" t="s">
        <v>673</v>
      </c>
      <c r="B23" s="95" t="s">
        <v>383</v>
      </c>
      <c r="C23" s="82">
        <f>C17+C20</f>
        <v>219</v>
      </c>
      <c r="D23" s="82">
        <f t="shared" ref="D23:N24" si="6">D17+D20</f>
        <v>1322</v>
      </c>
      <c r="E23" s="82">
        <f t="shared" si="6"/>
        <v>1541</v>
      </c>
      <c r="F23" s="82">
        <f t="shared" si="6"/>
        <v>26</v>
      </c>
      <c r="G23" s="82">
        <f t="shared" si="6"/>
        <v>87</v>
      </c>
      <c r="H23" s="82">
        <f t="shared" si="6"/>
        <v>113</v>
      </c>
      <c r="I23" s="82">
        <f t="shared" si="6"/>
        <v>191</v>
      </c>
      <c r="J23" s="82">
        <f t="shared" si="6"/>
        <v>574</v>
      </c>
      <c r="K23" s="82">
        <f t="shared" si="6"/>
        <v>765</v>
      </c>
      <c r="L23" s="82">
        <f t="shared" si="6"/>
        <v>13</v>
      </c>
      <c r="M23" s="82">
        <f t="shared" si="6"/>
        <v>25</v>
      </c>
      <c r="N23" s="82">
        <f t="shared" si="6"/>
        <v>38</v>
      </c>
      <c r="O23" s="95" t="s">
        <v>601</v>
      </c>
      <c r="P23" s="774" t="s">
        <v>675</v>
      </c>
    </row>
    <row r="24" spans="1:16" ht="39" customHeight="1">
      <c r="A24" s="774"/>
      <c r="B24" s="95" t="s">
        <v>382</v>
      </c>
      <c r="C24" s="82">
        <f>C18+C21</f>
        <v>189</v>
      </c>
      <c r="D24" s="82">
        <f t="shared" si="6"/>
        <v>9359</v>
      </c>
      <c r="E24" s="82">
        <f t="shared" si="6"/>
        <v>9548</v>
      </c>
      <c r="F24" s="82">
        <f t="shared" si="6"/>
        <v>23</v>
      </c>
      <c r="G24" s="82">
        <f t="shared" si="6"/>
        <v>508</v>
      </c>
      <c r="H24" s="82">
        <f t="shared" si="6"/>
        <v>531</v>
      </c>
      <c r="I24" s="82">
        <f t="shared" si="6"/>
        <v>334</v>
      </c>
      <c r="J24" s="82">
        <f t="shared" si="6"/>
        <v>4214</v>
      </c>
      <c r="K24" s="82">
        <f t="shared" si="6"/>
        <v>4548</v>
      </c>
      <c r="L24" s="82">
        <f t="shared" si="6"/>
        <v>2</v>
      </c>
      <c r="M24" s="82">
        <f t="shared" si="6"/>
        <v>297</v>
      </c>
      <c r="N24" s="82">
        <f t="shared" si="6"/>
        <v>299</v>
      </c>
      <c r="O24" s="95" t="s">
        <v>602</v>
      </c>
      <c r="P24" s="774"/>
    </row>
    <row r="25" spans="1:16" ht="39" customHeight="1">
      <c r="A25" s="774"/>
      <c r="B25" s="95" t="s">
        <v>9</v>
      </c>
      <c r="C25" s="79">
        <f>C23+C24</f>
        <v>408</v>
      </c>
      <c r="D25" s="79">
        <f t="shared" ref="D25:N25" si="7">D23+D24</f>
        <v>10681</v>
      </c>
      <c r="E25" s="79">
        <f t="shared" si="7"/>
        <v>11089</v>
      </c>
      <c r="F25" s="79">
        <f t="shared" si="7"/>
        <v>49</v>
      </c>
      <c r="G25" s="79">
        <f t="shared" si="7"/>
        <v>595</v>
      </c>
      <c r="H25" s="79">
        <f t="shared" si="7"/>
        <v>644</v>
      </c>
      <c r="I25" s="79">
        <f t="shared" si="7"/>
        <v>525</v>
      </c>
      <c r="J25" s="79">
        <f t="shared" si="7"/>
        <v>4788</v>
      </c>
      <c r="K25" s="79">
        <f t="shared" si="7"/>
        <v>5313</v>
      </c>
      <c r="L25" s="79">
        <f t="shared" si="7"/>
        <v>15</v>
      </c>
      <c r="M25" s="79">
        <f t="shared" si="7"/>
        <v>322</v>
      </c>
      <c r="N25" s="79">
        <f t="shared" si="7"/>
        <v>337</v>
      </c>
      <c r="O25" s="95" t="s">
        <v>8</v>
      </c>
      <c r="P25" s="774"/>
    </row>
    <row r="26" spans="1:16" ht="39" customHeight="1">
      <c r="A26" s="774" t="s">
        <v>589</v>
      </c>
      <c r="B26" s="95" t="s">
        <v>383</v>
      </c>
      <c r="C26" s="82">
        <v>154</v>
      </c>
      <c r="D26" s="82">
        <v>160</v>
      </c>
      <c r="E26" s="82">
        <f>C26+D26</f>
        <v>314</v>
      </c>
      <c r="F26" s="82">
        <v>11</v>
      </c>
      <c r="G26" s="82">
        <v>16</v>
      </c>
      <c r="H26" s="82">
        <f>F26+G26</f>
        <v>27</v>
      </c>
      <c r="I26" s="82">
        <v>74</v>
      </c>
      <c r="J26" s="82">
        <v>106</v>
      </c>
      <c r="K26" s="82">
        <f>I26+J26</f>
        <v>180</v>
      </c>
      <c r="L26" s="82">
        <v>2</v>
      </c>
      <c r="M26" s="82">
        <v>5</v>
      </c>
      <c r="N26" s="82">
        <f>L26+M26</f>
        <v>7</v>
      </c>
      <c r="O26" s="95" t="s">
        <v>601</v>
      </c>
      <c r="P26" s="774" t="s">
        <v>681</v>
      </c>
    </row>
    <row r="27" spans="1:16" ht="39" customHeight="1">
      <c r="A27" s="774"/>
      <c r="B27" s="95" t="s">
        <v>382</v>
      </c>
      <c r="C27" s="82">
        <v>229</v>
      </c>
      <c r="D27" s="82">
        <v>260</v>
      </c>
      <c r="E27" s="82">
        <f>C27+D27</f>
        <v>489</v>
      </c>
      <c r="F27" s="82">
        <v>34</v>
      </c>
      <c r="G27" s="82">
        <v>27</v>
      </c>
      <c r="H27" s="82">
        <f>F27+G27</f>
        <v>61</v>
      </c>
      <c r="I27" s="82">
        <v>189</v>
      </c>
      <c r="J27" s="82">
        <v>180</v>
      </c>
      <c r="K27" s="82">
        <f>I27+J27</f>
        <v>369</v>
      </c>
      <c r="L27" s="82">
        <v>7</v>
      </c>
      <c r="M27" s="82">
        <v>5</v>
      </c>
      <c r="N27" s="82">
        <f>L27+M27</f>
        <v>12</v>
      </c>
      <c r="O27" s="95" t="s">
        <v>602</v>
      </c>
      <c r="P27" s="774"/>
    </row>
    <row r="28" spans="1:16" ht="39" customHeight="1">
      <c r="A28" s="774"/>
      <c r="B28" s="95" t="s">
        <v>9</v>
      </c>
      <c r="C28" s="79">
        <f>C26+C27</f>
        <v>383</v>
      </c>
      <c r="D28" s="79">
        <f t="shared" ref="D28:N28" si="8">D26+D27</f>
        <v>420</v>
      </c>
      <c r="E28" s="79">
        <f t="shared" si="8"/>
        <v>803</v>
      </c>
      <c r="F28" s="79">
        <f t="shared" si="8"/>
        <v>45</v>
      </c>
      <c r="G28" s="79">
        <f t="shared" si="8"/>
        <v>43</v>
      </c>
      <c r="H28" s="79">
        <f t="shared" si="8"/>
        <v>88</v>
      </c>
      <c r="I28" s="79">
        <f t="shared" si="8"/>
        <v>263</v>
      </c>
      <c r="J28" s="79">
        <f t="shared" si="8"/>
        <v>286</v>
      </c>
      <c r="K28" s="79">
        <f t="shared" si="8"/>
        <v>549</v>
      </c>
      <c r="L28" s="79">
        <f t="shared" si="8"/>
        <v>9</v>
      </c>
      <c r="M28" s="79">
        <f t="shared" si="8"/>
        <v>10</v>
      </c>
      <c r="N28" s="79">
        <f t="shared" si="8"/>
        <v>19</v>
      </c>
      <c r="O28" s="95" t="s">
        <v>8</v>
      </c>
      <c r="P28" s="774"/>
    </row>
    <row r="29" spans="1:16" ht="39" customHeight="1">
      <c r="A29" s="774" t="s">
        <v>184</v>
      </c>
      <c r="B29" s="95" t="s">
        <v>383</v>
      </c>
      <c r="C29" s="82">
        <v>1189</v>
      </c>
      <c r="D29" s="82">
        <v>730</v>
      </c>
      <c r="E29" s="82">
        <f>C29+D29</f>
        <v>1919</v>
      </c>
      <c r="F29" s="82">
        <v>122</v>
      </c>
      <c r="G29" s="82">
        <v>69</v>
      </c>
      <c r="H29" s="82">
        <f>F29+G29</f>
        <v>191</v>
      </c>
      <c r="I29" s="82">
        <v>530</v>
      </c>
      <c r="J29" s="82">
        <v>445</v>
      </c>
      <c r="K29" s="82">
        <f>I29+J29</f>
        <v>975</v>
      </c>
      <c r="L29" s="82">
        <v>62</v>
      </c>
      <c r="M29" s="82">
        <v>34</v>
      </c>
      <c r="N29" s="82">
        <f>L29+M29</f>
        <v>96</v>
      </c>
      <c r="O29" s="95" t="s">
        <v>601</v>
      </c>
      <c r="P29" s="774" t="s">
        <v>682</v>
      </c>
    </row>
    <row r="30" spans="1:16" ht="39" customHeight="1">
      <c r="A30" s="774"/>
      <c r="B30" s="95" t="s">
        <v>382</v>
      </c>
      <c r="C30" s="82">
        <v>1688</v>
      </c>
      <c r="D30" s="82">
        <v>1065</v>
      </c>
      <c r="E30" s="82">
        <f>C30+D30</f>
        <v>2753</v>
      </c>
      <c r="F30" s="82">
        <v>231</v>
      </c>
      <c r="G30" s="82">
        <v>42</v>
      </c>
      <c r="H30" s="82">
        <f>F30+G30</f>
        <v>273</v>
      </c>
      <c r="I30" s="82">
        <v>1070</v>
      </c>
      <c r="J30" s="82">
        <v>558</v>
      </c>
      <c r="K30" s="82">
        <f>I30+J30</f>
        <v>1628</v>
      </c>
      <c r="L30" s="82">
        <v>126</v>
      </c>
      <c r="M30" s="82">
        <v>41</v>
      </c>
      <c r="N30" s="82">
        <f>L30+M30</f>
        <v>167</v>
      </c>
      <c r="O30" s="95" t="s">
        <v>602</v>
      </c>
      <c r="P30" s="774"/>
    </row>
    <row r="31" spans="1:16" ht="39" customHeight="1">
      <c r="A31" s="774"/>
      <c r="B31" s="95" t="s">
        <v>9</v>
      </c>
      <c r="C31" s="79">
        <f>C29+C30</f>
        <v>2877</v>
      </c>
      <c r="D31" s="79">
        <f t="shared" ref="D31:N31" si="9">D29+D30</f>
        <v>1795</v>
      </c>
      <c r="E31" s="79">
        <f t="shared" si="9"/>
        <v>4672</v>
      </c>
      <c r="F31" s="79">
        <f t="shared" si="9"/>
        <v>353</v>
      </c>
      <c r="G31" s="79">
        <f t="shared" si="9"/>
        <v>111</v>
      </c>
      <c r="H31" s="79">
        <f t="shared" si="9"/>
        <v>464</v>
      </c>
      <c r="I31" s="79">
        <f t="shared" si="9"/>
        <v>1600</v>
      </c>
      <c r="J31" s="79">
        <f t="shared" si="9"/>
        <v>1003</v>
      </c>
      <c r="K31" s="79">
        <f t="shared" si="9"/>
        <v>2603</v>
      </c>
      <c r="L31" s="79">
        <f t="shared" si="9"/>
        <v>188</v>
      </c>
      <c r="M31" s="79">
        <f t="shared" si="9"/>
        <v>75</v>
      </c>
      <c r="N31" s="79">
        <f t="shared" si="9"/>
        <v>263</v>
      </c>
      <c r="O31" s="95" t="s">
        <v>8</v>
      </c>
      <c r="P31" s="774"/>
    </row>
    <row r="32" spans="1:16" ht="39" customHeight="1">
      <c r="A32" s="778" t="s">
        <v>1579</v>
      </c>
      <c r="B32" s="569"/>
      <c r="C32" s="569"/>
      <c r="D32" s="569"/>
      <c r="E32" s="569"/>
      <c r="F32" s="569"/>
      <c r="G32" s="595"/>
      <c r="H32" s="631" t="s">
        <v>1580</v>
      </c>
      <c r="I32" s="631"/>
      <c r="J32" s="631"/>
      <c r="K32" s="631"/>
      <c r="L32" s="631"/>
      <c r="M32" s="631"/>
      <c r="N32" s="631"/>
      <c r="O32" s="631"/>
      <c r="P32" s="631"/>
    </row>
    <row r="33" spans="1:16" ht="39" customHeight="1">
      <c r="A33" s="770" t="s">
        <v>71</v>
      </c>
      <c r="B33" s="770" t="s">
        <v>677</v>
      </c>
      <c r="C33" s="773" t="s">
        <v>51</v>
      </c>
      <c r="D33" s="773"/>
      <c r="E33" s="773" t="s">
        <v>50</v>
      </c>
      <c r="F33" s="773" t="s">
        <v>49</v>
      </c>
      <c r="G33" s="773"/>
      <c r="H33" s="773" t="s">
        <v>48</v>
      </c>
      <c r="I33" s="773" t="s">
        <v>47</v>
      </c>
      <c r="J33" s="773"/>
      <c r="K33" s="773" t="s">
        <v>46</v>
      </c>
      <c r="L33" s="773" t="s">
        <v>45</v>
      </c>
      <c r="M33" s="773"/>
      <c r="N33" s="773" t="s">
        <v>298</v>
      </c>
      <c r="O33" s="773" t="s">
        <v>678</v>
      </c>
      <c r="P33" s="773" t="s">
        <v>69</v>
      </c>
    </row>
    <row r="34" spans="1:16" ht="39" customHeight="1">
      <c r="A34" s="771"/>
      <c r="B34" s="771"/>
      <c r="C34" s="773" t="s">
        <v>50</v>
      </c>
      <c r="D34" s="773"/>
      <c r="E34" s="773"/>
      <c r="F34" s="773" t="s">
        <v>48</v>
      </c>
      <c r="G34" s="773"/>
      <c r="H34" s="773"/>
      <c r="I34" s="773" t="s">
        <v>46</v>
      </c>
      <c r="J34" s="773"/>
      <c r="K34" s="773"/>
      <c r="L34" s="773" t="s">
        <v>160</v>
      </c>
      <c r="M34" s="773"/>
      <c r="N34" s="773"/>
      <c r="O34" s="773"/>
      <c r="P34" s="773"/>
    </row>
    <row r="35" spans="1:16" ht="39" customHeight="1">
      <c r="A35" s="771"/>
      <c r="B35" s="771"/>
      <c r="C35" s="95" t="s">
        <v>188</v>
      </c>
      <c r="D35" s="95" t="s">
        <v>189</v>
      </c>
      <c r="E35" s="95" t="s">
        <v>9</v>
      </c>
      <c r="F35" s="95" t="s">
        <v>188</v>
      </c>
      <c r="G35" s="95" t="s">
        <v>189</v>
      </c>
      <c r="H35" s="95" t="s">
        <v>9</v>
      </c>
      <c r="I35" s="95" t="s">
        <v>188</v>
      </c>
      <c r="J35" s="95" t="s">
        <v>189</v>
      </c>
      <c r="K35" s="95" t="s">
        <v>9</v>
      </c>
      <c r="L35" s="95" t="s">
        <v>188</v>
      </c>
      <c r="M35" s="95" t="s">
        <v>189</v>
      </c>
      <c r="N35" s="95" t="s">
        <v>9</v>
      </c>
      <c r="O35" s="773"/>
      <c r="P35" s="773"/>
    </row>
    <row r="36" spans="1:16" ht="39" customHeight="1">
      <c r="A36" s="772"/>
      <c r="B36" s="772"/>
      <c r="C36" s="95" t="s">
        <v>186</v>
      </c>
      <c r="D36" s="95" t="s">
        <v>187</v>
      </c>
      <c r="E36" s="95" t="s">
        <v>8</v>
      </c>
      <c r="F36" s="95" t="s">
        <v>186</v>
      </c>
      <c r="G36" s="95" t="s">
        <v>187</v>
      </c>
      <c r="H36" s="95" t="s">
        <v>8</v>
      </c>
      <c r="I36" s="95" t="s">
        <v>186</v>
      </c>
      <c r="J36" s="95" t="s">
        <v>187</v>
      </c>
      <c r="K36" s="95" t="s">
        <v>8</v>
      </c>
      <c r="L36" s="95" t="s">
        <v>186</v>
      </c>
      <c r="M36" s="95" t="s">
        <v>187</v>
      </c>
      <c r="N36" s="95" t="s">
        <v>8</v>
      </c>
      <c r="O36" s="773"/>
      <c r="P36" s="773"/>
    </row>
    <row r="37" spans="1:16" s="94" customFormat="1" ht="39" customHeight="1">
      <c r="A37" s="774" t="s">
        <v>586</v>
      </c>
      <c r="B37" s="95" t="s">
        <v>383</v>
      </c>
      <c r="C37" s="82">
        <v>116</v>
      </c>
      <c r="D37" s="82">
        <v>526</v>
      </c>
      <c r="E37" s="82">
        <f>C37+D37</f>
        <v>642</v>
      </c>
      <c r="F37" s="82">
        <v>55</v>
      </c>
      <c r="G37" s="82">
        <v>283</v>
      </c>
      <c r="H37" s="82">
        <f>F37+G37</f>
        <v>338</v>
      </c>
      <c r="I37" s="82">
        <v>456</v>
      </c>
      <c r="J37" s="82">
        <v>1634</v>
      </c>
      <c r="K37" s="82">
        <f>I37+J37</f>
        <v>2090</v>
      </c>
      <c r="L37" s="82">
        <v>147</v>
      </c>
      <c r="M37" s="82">
        <v>419</v>
      </c>
      <c r="N37" s="82">
        <f>L37+M37</f>
        <v>566</v>
      </c>
      <c r="O37" s="95" t="s">
        <v>601</v>
      </c>
      <c r="P37" s="774" t="s">
        <v>679</v>
      </c>
    </row>
    <row r="38" spans="1:16" s="94" customFormat="1" ht="39" customHeight="1">
      <c r="A38" s="774"/>
      <c r="B38" s="95" t="s">
        <v>382</v>
      </c>
      <c r="C38" s="82">
        <v>21</v>
      </c>
      <c r="D38" s="82">
        <v>252</v>
      </c>
      <c r="E38" s="82">
        <f>C38+D38</f>
        <v>273</v>
      </c>
      <c r="F38" s="82">
        <v>4</v>
      </c>
      <c r="G38" s="82">
        <v>156</v>
      </c>
      <c r="H38" s="82">
        <f>F38+G38</f>
        <v>160</v>
      </c>
      <c r="I38" s="82">
        <v>212</v>
      </c>
      <c r="J38" s="82">
        <v>887</v>
      </c>
      <c r="K38" s="82">
        <f>I38+J38</f>
        <v>1099</v>
      </c>
      <c r="L38" s="82">
        <v>31</v>
      </c>
      <c r="M38" s="82">
        <v>161</v>
      </c>
      <c r="N38" s="82">
        <f>L38+M38</f>
        <v>192</v>
      </c>
      <c r="O38" s="95" t="s">
        <v>602</v>
      </c>
      <c r="P38" s="774"/>
    </row>
    <row r="39" spans="1:16" s="94" customFormat="1" ht="39" customHeight="1">
      <c r="A39" s="774"/>
      <c r="B39" s="95" t="s">
        <v>9</v>
      </c>
      <c r="C39" s="79">
        <f>C37+C38</f>
        <v>137</v>
      </c>
      <c r="D39" s="79">
        <f t="shared" ref="D39:N39" si="10">D37+D38</f>
        <v>778</v>
      </c>
      <c r="E39" s="79">
        <f t="shared" si="10"/>
        <v>915</v>
      </c>
      <c r="F39" s="79">
        <f t="shared" si="10"/>
        <v>59</v>
      </c>
      <c r="G39" s="79">
        <f t="shared" si="10"/>
        <v>439</v>
      </c>
      <c r="H39" s="79">
        <f t="shared" si="10"/>
        <v>498</v>
      </c>
      <c r="I39" s="79">
        <f t="shared" si="10"/>
        <v>668</v>
      </c>
      <c r="J39" s="79">
        <f t="shared" si="10"/>
        <v>2521</v>
      </c>
      <c r="K39" s="79">
        <f t="shared" si="10"/>
        <v>3189</v>
      </c>
      <c r="L39" s="79">
        <f t="shared" si="10"/>
        <v>178</v>
      </c>
      <c r="M39" s="79">
        <f t="shared" si="10"/>
        <v>580</v>
      </c>
      <c r="N39" s="79">
        <f t="shared" si="10"/>
        <v>758</v>
      </c>
      <c r="O39" s="95" t="s">
        <v>8</v>
      </c>
      <c r="P39" s="774"/>
    </row>
    <row r="40" spans="1:16" s="94" customFormat="1" ht="39" customHeight="1">
      <c r="A40" s="774" t="s">
        <v>587</v>
      </c>
      <c r="B40" s="95" t="s">
        <v>383</v>
      </c>
      <c r="C40" s="82">
        <v>11</v>
      </c>
      <c r="D40" s="82">
        <v>16</v>
      </c>
      <c r="E40" s="82">
        <f>C40+D40</f>
        <v>27</v>
      </c>
      <c r="F40" s="82">
        <v>1</v>
      </c>
      <c r="G40" s="82">
        <v>3</v>
      </c>
      <c r="H40" s="82">
        <f>F40+G40</f>
        <v>4</v>
      </c>
      <c r="I40" s="82">
        <v>30</v>
      </c>
      <c r="J40" s="82">
        <v>58</v>
      </c>
      <c r="K40" s="82">
        <f>I40+J40</f>
        <v>88</v>
      </c>
      <c r="L40" s="82">
        <v>9</v>
      </c>
      <c r="M40" s="82">
        <v>14</v>
      </c>
      <c r="N40" s="82">
        <f>L40+M40</f>
        <v>23</v>
      </c>
      <c r="O40" s="95" t="s">
        <v>601</v>
      </c>
      <c r="P40" s="774" t="s">
        <v>591</v>
      </c>
    </row>
    <row r="41" spans="1:16" s="94" customFormat="1" ht="39" customHeight="1">
      <c r="A41" s="774"/>
      <c r="B41" s="95" t="s">
        <v>382</v>
      </c>
      <c r="C41" s="82">
        <v>6</v>
      </c>
      <c r="D41" s="82">
        <v>17</v>
      </c>
      <c r="E41" s="82">
        <f>C41+D41</f>
        <v>23</v>
      </c>
      <c r="F41" s="82">
        <v>0</v>
      </c>
      <c r="G41" s="82">
        <v>4</v>
      </c>
      <c r="H41" s="82">
        <f>F41+G41</f>
        <v>4</v>
      </c>
      <c r="I41" s="82">
        <v>45</v>
      </c>
      <c r="J41" s="82">
        <v>35</v>
      </c>
      <c r="K41" s="82">
        <f>I41+J41</f>
        <v>80</v>
      </c>
      <c r="L41" s="82">
        <v>6</v>
      </c>
      <c r="M41" s="82">
        <v>8</v>
      </c>
      <c r="N41" s="82">
        <f>L41+M41</f>
        <v>14</v>
      </c>
      <c r="O41" s="95" t="s">
        <v>602</v>
      </c>
      <c r="P41" s="774"/>
    </row>
    <row r="42" spans="1:16" s="94" customFormat="1" ht="39" customHeight="1">
      <c r="A42" s="774"/>
      <c r="B42" s="95" t="s">
        <v>9</v>
      </c>
      <c r="C42" s="79">
        <f>C40+C41</f>
        <v>17</v>
      </c>
      <c r="D42" s="79">
        <f t="shared" ref="D42:N42" si="11">D40+D41</f>
        <v>33</v>
      </c>
      <c r="E42" s="79">
        <f t="shared" si="11"/>
        <v>50</v>
      </c>
      <c r="F42" s="79">
        <f t="shared" si="11"/>
        <v>1</v>
      </c>
      <c r="G42" s="79">
        <f t="shared" si="11"/>
        <v>7</v>
      </c>
      <c r="H42" s="79">
        <f t="shared" si="11"/>
        <v>8</v>
      </c>
      <c r="I42" s="79">
        <f t="shared" si="11"/>
        <v>75</v>
      </c>
      <c r="J42" s="79">
        <f t="shared" si="11"/>
        <v>93</v>
      </c>
      <c r="K42" s="79">
        <f t="shared" si="11"/>
        <v>168</v>
      </c>
      <c r="L42" s="79">
        <f t="shared" si="11"/>
        <v>15</v>
      </c>
      <c r="M42" s="79">
        <f t="shared" si="11"/>
        <v>22</v>
      </c>
      <c r="N42" s="79">
        <f t="shared" si="11"/>
        <v>37</v>
      </c>
      <c r="O42" s="95" t="s">
        <v>8</v>
      </c>
      <c r="P42" s="774"/>
    </row>
    <row r="43" spans="1:16" s="94" customFormat="1" ht="39" customHeight="1">
      <c r="A43" s="774" t="s">
        <v>588</v>
      </c>
      <c r="B43" s="95" t="s">
        <v>383</v>
      </c>
      <c r="C43" s="82">
        <f>C37+C40</f>
        <v>127</v>
      </c>
      <c r="D43" s="82">
        <f t="shared" ref="D43:N44" si="12">D37+D40</f>
        <v>542</v>
      </c>
      <c r="E43" s="82">
        <f t="shared" si="12"/>
        <v>669</v>
      </c>
      <c r="F43" s="82">
        <f t="shared" si="12"/>
        <v>56</v>
      </c>
      <c r="G43" s="82">
        <f t="shared" si="12"/>
        <v>286</v>
      </c>
      <c r="H43" s="82">
        <f t="shared" si="12"/>
        <v>342</v>
      </c>
      <c r="I43" s="82">
        <f t="shared" si="12"/>
        <v>486</v>
      </c>
      <c r="J43" s="82">
        <f t="shared" si="12"/>
        <v>1692</v>
      </c>
      <c r="K43" s="82">
        <f t="shared" si="12"/>
        <v>2178</v>
      </c>
      <c r="L43" s="82">
        <f t="shared" si="12"/>
        <v>156</v>
      </c>
      <c r="M43" s="82">
        <f t="shared" si="12"/>
        <v>433</v>
      </c>
      <c r="N43" s="82">
        <f t="shared" si="12"/>
        <v>589</v>
      </c>
      <c r="O43" s="95" t="s">
        <v>601</v>
      </c>
      <c r="P43" s="774" t="s">
        <v>680</v>
      </c>
    </row>
    <row r="44" spans="1:16" s="94" customFormat="1" ht="39" customHeight="1">
      <c r="A44" s="774"/>
      <c r="B44" s="95" t="s">
        <v>382</v>
      </c>
      <c r="C44" s="82">
        <f>C38+C41</f>
        <v>27</v>
      </c>
      <c r="D44" s="82">
        <f t="shared" si="12"/>
        <v>269</v>
      </c>
      <c r="E44" s="82">
        <f t="shared" si="12"/>
        <v>296</v>
      </c>
      <c r="F44" s="82">
        <f t="shared" si="12"/>
        <v>4</v>
      </c>
      <c r="G44" s="82">
        <f t="shared" si="12"/>
        <v>160</v>
      </c>
      <c r="H44" s="82">
        <f t="shared" si="12"/>
        <v>164</v>
      </c>
      <c r="I44" s="82">
        <f t="shared" si="12"/>
        <v>257</v>
      </c>
      <c r="J44" s="82">
        <f t="shared" si="12"/>
        <v>922</v>
      </c>
      <c r="K44" s="82">
        <f t="shared" si="12"/>
        <v>1179</v>
      </c>
      <c r="L44" s="82">
        <f t="shared" si="12"/>
        <v>37</v>
      </c>
      <c r="M44" s="82">
        <f t="shared" si="12"/>
        <v>169</v>
      </c>
      <c r="N44" s="82">
        <f t="shared" si="12"/>
        <v>206</v>
      </c>
      <c r="O44" s="95" t="s">
        <v>602</v>
      </c>
      <c r="P44" s="774"/>
    </row>
    <row r="45" spans="1:16" s="94" customFormat="1" ht="39" customHeight="1">
      <c r="A45" s="774"/>
      <c r="B45" s="95" t="s">
        <v>9</v>
      </c>
      <c r="C45" s="79">
        <f>C43+C44</f>
        <v>154</v>
      </c>
      <c r="D45" s="79">
        <f t="shared" ref="D45:N45" si="13">D43+D44</f>
        <v>811</v>
      </c>
      <c r="E45" s="79">
        <f t="shared" si="13"/>
        <v>965</v>
      </c>
      <c r="F45" s="79">
        <f t="shared" si="13"/>
        <v>60</v>
      </c>
      <c r="G45" s="79">
        <f t="shared" si="13"/>
        <v>446</v>
      </c>
      <c r="H45" s="79">
        <f t="shared" si="13"/>
        <v>506</v>
      </c>
      <c r="I45" s="79">
        <f t="shared" si="13"/>
        <v>743</v>
      </c>
      <c r="J45" s="79">
        <f t="shared" si="13"/>
        <v>2614</v>
      </c>
      <c r="K45" s="79">
        <f t="shared" si="13"/>
        <v>3357</v>
      </c>
      <c r="L45" s="79">
        <f t="shared" si="13"/>
        <v>193</v>
      </c>
      <c r="M45" s="79">
        <f t="shared" si="13"/>
        <v>602</v>
      </c>
      <c r="N45" s="79">
        <f t="shared" si="13"/>
        <v>795</v>
      </c>
      <c r="O45" s="95" t="s">
        <v>8</v>
      </c>
      <c r="P45" s="774"/>
    </row>
    <row r="46" spans="1:16" ht="39" customHeight="1">
      <c r="A46" s="774" t="s">
        <v>671</v>
      </c>
      <c r="B46" s="95" t="s">
        <v>383</v>
      </c>
      <c r="C46" s="82">
        <v>66</v>
      </c>
      <c r="D46" s="82">
        <v>189</v>
      </c>
      <c r="E46" s="82">
        <f>C46+D46</f>
        <v>255</v>
      </c>
      <c r="F46" s="82">
        <v>39</v>
      </c>
      <c r="G46" s="82">
        <v>120</v>
      </c>
      <c r="H46" s="82">
        <f>F46+G46</f>
        <v>159</v>
      </c>
      <c r="I46" s="82">
        <v>188</v>
      </c>
      <c r="J46" s="82">
        <v>922</v>
      </c>
      <c r="K46" s="82">
        <f>I46+J46</f>
        <v>1110</v>
      </c>
      <c r="L46" s="82">
        <v>89</v>
      </c>
      <c r="M46" s="82">
        <v>301</v>
      </c>
      <c r="N46" s="82">
        <f>L46+M46</f>
        <v>390</v>
      </c>
      <c r="O46" s="95" t="s">
        <v>601</v>
      </c>
      <c r="P46" s="774" t="s">
        <v>185</v>
      </c>
    </row>
    <row r="47" spans="1:16" ht="39" customHeight="1">
      <c r="A47" s="774"/>
      <c r="B47" s="95" t="s">
        <v>382</v>
      </c>
      <c r="C47" s="82">
        <v>75</v>
      </c>
      <c r="D47" s="82">
        <v>1014</v>
      </c>
      <c r="E47" s="82">
        <f>C47+D47</f>
        <v>1089</v>
      </c>
      <c r="F47" s="82">
        <v>8</v>
      </c>
      <c r="G47" s="82">
        <v>750</v>
      </c>
      <c r="H47" s="82">
        <f>F47+G47</f>
        <v>758</v>
      </c>
      <c r="I47" s="82">
        <v>493</v>
      </c>
      <c r="J47" s="82">
        <v>4332</v>
      </c>
      <c r="K47" s="82">
        <f>I47+J47</f>
        <v>4825</v>
      </c>
      <c r="L47" s="82">
        <v>104</v>
      </c>
      <c r="M47" s="82">
        <v>1292</v>
      </c>
      <c r="N47" s="82">
        <f>L47+M47</f>
        <v>1396</v>
      </c>
      <c r="O47" s="95" t="s">
        <v>602</v>
      </c>
      <c r="P47" s="774"/>
    </row>
    <row r="48" spans="1:16" ht="39" customHeight="1">
      <c r="A48" s="774"/>
      <c r="B48" s="95" t="s">
        <v>9</v>
      </c>
      <c r="C48" s="79">
        <f>C46+C47</f>
        <v>141</v>
      </c>
      <c r="D48" s="79">
        <f t="shared" ref="D48:N48" si="14">D46+D47</f>
        <v>1203</v>
      </c>
      <c r="E48" s="79">
        <f t="shared" si="14"/>
        <v>1344</v>
      </c>
      <c r="F48" s="79">
        <f t="shared" si="14"/>
        <v>47</v>
      </c>
      <c r="G48" s="79">
        <f t="shared" si="14"/>
        <v>870</v>
      </c>
      <c r="H48" s="79">
        <f t="shared" si="14"/>
        <v>917</v>
      </c>
      <c r="I48" s="79">
        <f t="shared" si="14"/>
        <v>681</v>
      </c>
      <c r="J48" s="79">
        <f t="shared" si="14"/>
        <v>5254</v>
      </c>
      <c r="K48" s="79">
        <f t="shared" si="14"/>
        <v>5935</v>
      </c>
      <c r="L48" s="79">
        <f t="shared" si="14"/>
        <v>193</v>
      </c>
      <c r="M48" s="79">
        <f t="shared" si="14"/>
        <v>1593</v>
      </c>
      <c r="N48" s="79">
        <f t="shared" si="14"/>
        <v>1786</v>
      </c>
      <c r="O48" s="95" t="s">
        <v>8</v>
      </c>
      <c r="P48" s="774"/>
    </row>
    <row r="49" spans="1:16" ht="39" customHeight="1">
      <c r="A49" s="774" t="s">
        <v>672</v>
      </c>
      <c r="B49" s="95" t="s">
        <v>383</v>
      </c>
      <c r="C49" s="82">
        <v>0</v>
      </c>
      <c r="D49" s="82">
        <v>0</v>
      </c>
      <c r="E49" s="82">
        <f>C49+D49</f>
        <v>0</v>
      </c>
      <c r="F49" s="82">
        <v>0</v>
      </c>
      <c r="G49" s="82">
        <v>0</v>
      </c>
      <c r="H49" s="82">
        <f>F49+G49</f>
        <v>0</v>
      </c>
      <c r="I49" s="82">
        <v>0</v>
      </c>
      <c r="J49" s="82">
        <v>0</v>
      </c>
      <c r="K49" s="82">
        <f>I49+J49</f>
        <v>0</v>
      </c>
      <c r="L49" s="82">
        <v>0</v>
      </c>
      <c r="M49" s="82">
        <v>0</v>
      </c>
      <c r="N49" s="82">
        <f>L49+M49</f>
        <v>0</v>
      </c>
      <c r="O49" s="95" t="s">
        <v>601</v>
      </c>
      <c r="P49" s="774" t="s">
        <v>674</v>
      </c>
    </row>
    <row r="50" spans="1:16" ht="39" customHeight="1">
      <c r="A50" s="774"/>
      <c r="B50" s="95" t="s">
        <v>382</v>
      </c>
      <c r="C50" s="82">
        <v>0</v>
      </c>
      <c r="D50" s="82">
        <v>97</v>
      </c>
      <c r="E50" s="82">
        <f>C50+D50</f>
        <v>97</v>
      </c>
      <c r="F50" s="82">
        <v>0</v>
      </c>
      <c r="G50" s="82">
        <v>54</v>
      </c>
      <c r="H50" s="82">
        <f>F50+G50</f>
        <v>54</v>
      </c>
      <c r="I50" s="82">
        <v>9</v>
      </c>
      <c r="J50" s="82">
        <v>394</v>
      </c>
      <c r="K50" s="82">
        <f>I50+J50</f>
        <v>403</v>
      </c>
      <c r="L50" s="82">
        <v>0</v>
      </c>
      <c r="M50" s="82">
        <v>34</v>
      </c>
      <c r="N50" s="82">
        <f>L50+M50</f>
        <v>34</v>
      </c>
      <c r="O50" s="95" t="s">
        <v>602</v>
      </c>
      <c r="P50" s="774"/>
    </row>
    <row r="51" spans="1:16" ht="39" customHeight="1">
      <c r="A51" s="774"/>
      <c r="B51" s="95" t="s">
        <v>9</v>
      </c>
      <c r="C51" s="79">
        <f>C49+C50</f>
        <v>0</v>
      </c>
      <c r="D51" s="79">
        <f t="shared" ref="D51:N51" si="15">D49+D50</f>
        <v>97</v>
      </c>
      <c r="E51" s="79">
        <f t="shared" si="15"/>
        <v>97</v>
      </c>
      <c r="F51" s="79">
        <f t="shared" si="15"/>
        <v>0</v>
      </c>
      <c r="G51" s="79">
        <f t="shared" si="15"/>
        <v>54</v>
      </c>
      <c r="H51" s="79">
        <f t="shared" si="15"/>
        <v>54</v>
      </c>
      <c r="I51" s="79">
        <f t="shared" si="15"/>
        <v>9</v>
      </c>
      <c r="J51" s="79">
        <f t="shared" si="15"/>
        <v>394</v>
      </c>
      <c r="K51" s="79">
        <f t="shared" si="15"/>
        <v>403</v>
      </c>
      <c r="L51" s="79">
        <f t="shared" si="15"/>
        <v>0</v>
      </c>
      <c r="M51" s="79">
        <f t="shared" si="15"/>
        <v>34</v>
      </c>
      <c r="N51" s="79">
        <f t="shared" si="15"/>
        <v>34</v>
      </c>
      <c r="O51" s="95" t="s">
        <v>8</v>
      </c>
      <c r="P51" s="774"/>
    </row>
    <row r="52" spans="1:16" ht="39" customHeight="1">
      <c r="A52" s="774" t="s">
        <v>673</v>
      </c>
      <c r="B52" s="95" t="s">
        <v>383</v>
      </c>
      <c r="C52" s="82">
        <f>C46+C49</f>
        <v>66</v>
      </c>
      <c r="D52" s="82">
        <f t="shared" ref="D52:N53" si="16">D46+D49</f>
        <v>189</v>
      </c>
      <c r="E52" s="82">
        <f t="shared" si="16"/>
        <v>255</v>
      </c>
      <c r="F52" s="82">
        <f t="shared" si="16"/>
        <v>39</v>
      </c>
      <c r="G52" s="82">
        <f t="shared" si="16"/>
        <v>120</v>
      </c>
      <c r="H52" s="82">
        <f t="shared" si="16"/>
        <v>159</v>
      </c>
      <c r="I52" s="82">
        <f t="shared" si="16"/>
        <v>188</v>
      </c>
      <c r="J52" s="82">
        <f t="shared" si="16"/>
        <v>922</v>
      </c>
      <c r="K52" s="82">
        <f t="shared" si="16"/>
        <v>1110</v>
      </c>
      <c r="L52" s="82">
        <f t="shared" si="16"/>
        <v>89</v>
      </c>
      <c r="M52" s="82">
        <f t="shared" si="16"/>
        <v>301</v>
      </c>
      <c r="N52" s="82">
        <f t="shared" si="16"/>
        <v>390</v>
      </c>
      <c r="O52" s="95" t="s">
        <v>601</v>
      </c>
      <c r="P52" s="774" t="s">
        <v>675</v>
      </c>
    </row>
    <row r="53" spans="1:16" ht="39" customHeight="1">
      <c r="A53" s="774"/>
      <c r="B53" s="95" t="s">
        <v>382</v>
      </c>
      <c r="C53" s="82">
        <f>C47+C50</f>
        <v>75</v>
      </c>
      <c r="D53" s="82">
        <f t="shared" si="16"/>
        <v>1111</v>
      </c>
      <c r="E53" s="82">
        <f t="shared" si="16"/>
        <v>1186</v>
      </c>
      <c r="F53" s="82">
        <f t="shared" si="16"/>
        <v>8</v>
      </c>
      <c r="G53" s="82">
        <f t="shared" si="16"/>
        <v>804</v>
      </c>
      <c r="H53" s="82">
        <f t="shared" si="16"/>
        <v>812</v>
      </c>
      <c r="I53" s="82">
        <f t="shared" si="16"/>
        <v>502</v>
      </c>
      <c r="J53" s="82">
        <f t="shared" si="16"/>
        <v>4726</v>
      </c>
      <c r="K53" s="82">
        <f t="shared" si="16"/>
        <v>5228</v>
      </c>
      <c r="L53" s="82">
        <f t="shared" si="16"/>
        <v>104</v>
      </c>
      <c r="M53" s="82">
        <f t="shared" si="16"/>
        <v>1326</v>
      </c>
      <c r="N53" s="82">
        <f t="shared" si="16"/>
        <v>1430</v>
      </c>
      <c r="O53" s="95" t="s">
        <v>602</v>
      </c>
      <c r="P53" s="774"/>
    </row>
    <row r="54" spans="1:16" ht="39" customHeight="1">
      <c r="A54" s="774"/>
      <c r="B54" s="95" t="s">
        <v>9</v>
      </c>
      <c r="C54" s="79">
        <f>C52+C53</f>
        <v>141</v>
      </c>
      <c r="D54" s="79">
        <f t="shared" ref="D54:N54" si="17">D52+D53</f>
        <v>1300</v>
      </c>
      <c r="E54" s="79">
        <f t="shared" si="17"/>
        <v>1441</v>
      </c>
      <c r="F54" s="79">
        <f t="shared" si="17"/>
        <v>47</v>
      </c>
      <c r="G54" s="79">
        <f t="shared" si="17"/>
        <v>924</v>
      </c>
      <c r="H54" s="79">
        <f t="shared" si="17"/>
        <v>971</v>
      </c>
      <c r="I54" s="79">
        <f t="shared" si="17"/>
        <v>690</v>
      </c>
      <c r="J54" s="79">
        <f t="shared" si="17"/>
        <v>5648</v>
      </c>
      <c r="K54" s="79">
        <f t="shared" si="17"/>
        <v>6338</v>
      </c>
      <c r="L54" s="79">
        <f t="shared" si="17"/>
        <v>193</v>
      </c>
      <c r="M54" s="79">
        <f t="shared" si="17"/>
        <v>1627</v>
      </c>
      <c r="N54" s="79">
        <f t="shared" si="17"/>
        <v>1820</v>
      </c>
      <c r="O54" s="95" t="s">
        <v>8</v>
      </c>
      <c r="P54" s="774"/>
    </row>
    <row r="55" spans="1:16" ht="39" customHeight="1">
      <c r="A55" s="774" t="s">
        <v>589</v>
      </c>
      <c r="B55" s="95" t="s">
        <v>383</v>
      </c>
      <c r="C55" s="82">
        <v>22</v>
      </c>
      <c r="D55" s="82">
        <v>47</v>
      </c>
      <c r="E55" s="82">
        <f>C55+D55</f>
        <v>69</v>
      </c>
      <c r="F55" s="82">
        <v>6</v>
      </c>
      <c r="G55" s="82">
        <v>14</v>
      </c>
      <c r="H55" s="82">
        <f>F55+G55</f>
        <v>20</v>
      </c>
      <c r="I55" s="82">
        <v>92</v>
      </c>
      <c r="J55" s="82">
        <v>132</v>
      </c>
      <c r="K55" s="82">
        <f>I55+J55</f>
        <v>224</v>
      </c>
      <c r="L55" s="82">
        <v>44</v>
      </c>
      <c r="M55" s="82">
        <v>27</v>
      </c>
      <c r="N55" s="82">
        <f>L55+M55</f>
        <v>71</v>
      </c>
      <c r="O55" s="95" t="s">
        <v>601</v>
      </c>
      <c r="P55" s="774" t="s">
        <v>681</v>
      </c>
    </row>
    <row r="56" spans="1:16" ht="39" customHeight="1">
      <c r="A56" s="774"/>
      <c r="B56" s="95" t="s">
        <v>382</v>
      </c>
      <c r="C56" s="82">
        <v>39</v>
      </c>
      <c r="D56" s="82">
        <v>34</v>
      </c>
      <c r="E56" s="82">
        <f>C56+D56</f>
        <v>73</v>
      </c>
      <c r="F56" s="82">
        <v>30</v>
      </c>
      <c r="G56" s="82">
        <v>8</v>
      </c>
      <c r="H56" s="82">
        <f>F56+G56</f>
        <v>38</v>
      </c>
      <c r="I56" s="82">
        <v>236</v>
      </c>
      <c r="J56" s="82">
        <v>89</v>
      </c>
      <c r="K56" s="82">
        <f>I56+J56</f>
        <v>325</v>
      </c>
      <c r="L56" s="82">
        <v>101</v>
      </c>
      <c r="M56" s="82">
        <v>28</v>
      </c>
      <c r="N56" s="82">
        <f>L56+M56</f>
        <v>129</v>
      </c>
      <c r="O56" s="95" t="s">
        <v>602</v>
      </c>
      <c r="P56" s="774"/>
    </row>
    <row r="57" spans="1:16" ht="39" customHeight="1">
      <c r="A57" s="774"/>
      <c r="B57" s="95" t="s">
        <v>9</v>
      </c>
      <c r="C57" s="79">
        <f>C55+C56</f>
        <v>61</v>
      </c>
      <c r="D57" s="79">
        <f t="shared" ref="D57:N57" si="18">D55+D56</f>
        <v>81</v>
      </c>
      <c r="E57" s="79">
        <f t="shared" si="18"/>
        <v>142</v>
      </c>
      <c r="F57" s="79">
        <f t="shared" si="18"/>
        <v>36</v>
      </c>
      <c r="G57" s="79">
        <f t="shared" si="18"/>
        <v>22</v>
      </c>
      <c r="H57" s="79">
        <f t="shared" si="18"/>
        <v>58</v>
      </c>
      <c r="I57" s="79">
        <f t="shared" si="18"/>
        <v>328</v>
      </c>
      <c r="J57" s="79">
        <f t="shared" si="18"/>
        <v>221</v>
      </c>
      <c r="K57" s="79">
        <f t="shared" si="18"/>
        <v>549</v>
      </c>
      <c r="L57" s="79">
        <f t="shared" si="18"/>
        <v>145</v>
      </c>
      <c r="M57" s="79">
        <f t="shared" si="18"/>
        <v>55</v>
      </c>
      <c r="N57" s="79">
        <f t="shared" si="18"/>
        <v>200</v>
      </c>
      <c r="O57" s="95" t="s">
        <v>8</v>
      </c>
      <c r="P57" s="774"/>
    </row>
    <row r="58" spans="1:16" ht="39" customHeight="1">
      <c r="A58" s="774" t="s">
        <v>184</v>
      </c>
      <c r="B58" s="95" t="s">
        <v>383</v>
      </c>
      <c r="C58" s="82">
        <v>191</v>
      </c>
      <c r="D58" s="82">
        <v>121</v>
      </c>
      <c r="E58" s="82">
        <f>C58+D58</f>
        <v>312</v>
      </c>
      <c r="F58" s="82">
        <v>92</v>
      </c>
      <c r="G58" s="82">
        <v>54</v>
      </c>
      <c r="H58" s="82">
        <f>F58+G58</f>
        <v>146</v>
      </c>
      <c r="I58" s="82">
        <v>616</v>
      </c>
      <c r="J58" s="82">
        <v>354</v>
      </c>
      <c r="K58" s="82">
        <f>I58+J58</f>
        <v>970</v>
      </c>
      <c r="L58" s="82">
        <v>205</v>
      </c>
      <c r="M58" s="82">
        <v>124</v>
      </c>
      <c r="N58" s="82">
        <f>L58+M58</f>
        <v>329</v>
      </c>
      <c r="O58" s="95" t="s">
        <v>601</v>
      </c>
      <c r="P58" s="774" t="s">
        <v>682</v>
      </c>
    </row>
    <row r="59" spans="1:16" ht="39" customHeight="1">
      <c r="A59" s="774"/>
      <c r="B59" s="95" t="s">
        <v>382</v>
      </c>
      <c r="C59" s="82">
        <v>271</v>
      </c>
      <c r="D59" s="82">
        <v>102</v>
      </c>
      <c r="E59" s="82">
        <f>C59+D59</f>
        <v>373</v>
      </c>
      <c r="F59" s="82">
        <v>84</v>
      </c>
      <c r="G59" s="82">
        <v>96</v>
      </c>
      <c r="H59" s="82">
        <f>F59+G59</f>
        <v>180</v>
      </c>
      <c r="I59" s="82">
        <v>1435</v>
      </c>
      <c r="J59" s="82">
        <v>534</v>
      </c>
      <c r="K59" s="82">
        <f>I59+J59</f>
        <v>1969</v>
      </c>
      <c r="L59" s="82">
        <v>345</v>
      </c>
      <c r="M59" s="82">
        <v>124</v>
      </c>
      <c r="N59" s="82">
        <f>L59+M59</f>
        <v>469</v>
      </c>
      <c r="O59" s="95" t="s">
        <v>602</v>
      </c>
      <c r="P59" s="774"/>
    </row>
    <row r="60" spans="1:16" ht="39" customHeight="1">
      <c r="A60" s="774"/>
      <c r="B60" s="95" t="s">
        <v>9</v>
      </c>
      <c r="C60" s="79">
        <f>C58+C59</f>
        <v>462</v>
      </c>
      <c r="D60" s="79">
        <f t="shared" ref="D60:N60" si="19">D58+D59</f>
        <v>223</v>
      </c>
      <c r="E60" s="79">
        <f t="shared" si="19"/>
        <v>685</v>
      </c>
      <c r="F60" s="79">
        <f t="shared" si="19"/>
        <v>176</v>
      </c>
      <c r="G60" s="79">
        <f t="shared" si="19"/>
        <v>150</v>
      </c>
      <c r="H60" s="79">
        <f t="shared" si="19"/>
        <v>326</v>
      </c>
      <c r="I60" s="79">
        <f t="shared" si="19"/>
        <v>2051</v>
      </c>
      <c r="J60" s="79">
        <f t="shared" si="19"/>
        <v>888</v>
      </c>
      <c r="K60" s="79">
        <f t="shared" si="19"/>
        <v>2939</v>
      </c>
      <c r="L60" s="79">
        <f t="shared" si="19"/>
        <v>550</v>
      </c>
      <c r="M60" s="79">
        <f t="shared" si="19"/>
        <v>248</v>
      </c>
      <c r="N60" s="79">
        <f t="shared" si="19"/>
        <v>798</v>
      </c>
      <c r="O60" s="95" t="s">
        <v>8</v>
      </c>
      <c r="P60" s="774"/>
    </row>
    <row r="61" spans="1:16" ht="39" customHeight="1">
      <c r="A61" s="778" t="s">
        <v>1579</v>
      </c>
      <c r="B61" s="569"/>
      <c r="C61" s="569"/>
      <c r="D61" s="569"/>
      <c r="E61" s="569"/>
      <c r="F61" s="569"/>
      <c r="G61" s="595"/>
      <c r="H61" s="631" t="s">
        <v>1580</v>
      </c>
      <c r="I61" s="631"/>
      <c r="J61" s="631"/>
      <c r="K61" s="631"/>
      <c r="L61" s="631"/>
      <c r="M61" s="631"/>
      <c r="N61" s="631"/>
      <c r="O61" s="631"/>
      <c r="P61" s="631"/>
    </row>
    <row r="62" spans="1:16" ht="39" customHeight="1">
      <c r="A62" s="770" t="s">
        <v>71</v>
      </c>
      <c r="B62" s="770" t="s">
        <v>677</v>
      </c>
      <c r="C62" s="773" t="s">
        <v>43</v>
      </c>
      <c r="D62" s="773"/>
      <c r="E62" s="773" t="s">
        <v>42</v>
      </c>
      <c r="F62" s="773" t="s">
        <v>41</v>
      </c>
      <c r="G62" s="773"/>
      <c r="H62" s="773" t="s">
        <v>40</v>
      </c>
      <c r="I62" s="773" t="s">
        <v>159</v>
      </c>
      <c r="J62" s="773"/>
      <c r="K62" s="773" t="s">
        <v>38</v>
      </c>
      <c r="L62" s="773" t="s">
        <v>37</v>
      </c>
      <c r="M62" s="773"/>
      <c r="N62" s="773" t="s">
        <v>36</v>
      </c>
      <c r="O62" s="773" t="s">
        <v>678</v>
      </c>
      <c r="P62" s="773" t="s">
        <v>69</v>
      </c>
    </row>
    <row r="63" spans="1:16" ht="39" customHeight="1">
      <c r="A63" s="771"/>
      <c r="B63" s="771"/>
      <c r="C63" s="773" t="s">
        <v>42</v>
      </c>
      <c r="D63" s="773"/>
      <c r="E63" s="773"/>
      <c r="F63" s="773" t="s">
        <v>40</v>
      </c>
      <c r="G63" s="773"/>
      <c r="H63" s="773"/>
      <c r="I63" s="773" t="s">
        <v>38</v>
      </c>
      <c r="J63" s="773"/>
      <c r="K63" s="773"/>
      <c r="L63" s="773" t="s">
        <v>36</v>
      </c>
      <c r="M63" s="773"/>
      <c r="N63" s="773"/>
      <c r="O63" s="773"/>
      <c r="P63" s="773"/>
    </row>
    <row r="64" spans="1:16" ht="39" customHeight="1">
      <c r="A64" s="771"/>
      <c r="B64" s="771"/>
      <c r="C64" s="95" t="s">
        <v>188</v>
      </c>
      <c r="D64" s="95" t="s">
        <v>189</v>
      </c>
      <c r="E64" s="95" t="s">
        <v>9</v>
      </c>
      <c r="F64" s="95" t="s">
        <v>188</v>
      </c>
      <c r="G64" s="95" t="s">
        <v>189</v>
      </c>
      <c r="H64" s="95" t="s">
        <v>9</v>
      </c>
      <c r="I64" s="95" t="s">
        <v>188</v>
      </c>
      <c r="J64" s="95" t="s">
        <v>189</v>
      </c>
      <c r="K64" s="95" t="s">
        <v>9</v>
      </c>
      <c r="L64" s="95" t="s">
        <v>188</v>
      </c>
      <c r="M64" s="95" t="s">
        <v>189</v>
      </c>
      <c r="N64" s="95" t="s">
        <v>9</v>
      </c>
      <c r="O64" s="773"/>
      <c r="P64" s="773"/>
    </row>
    <row r="65" spans="1:16" ht="39" customHeight="1">
      <c r="A65" s="772"/>
      <c r="B65" s="772"/>
      <c r="C65" s="95" t="s">
        <v>186</v>
      </c>
      <c r="D65" s="95" t="s">
        <v>187</v>
      </c>
      <c r="E65" s="95" t="s">
        <v>8</v>
      </c>
      <c r="F65" s="95" t="s">
        <v>186</v>
      </c>
      <c r="G65" s="95" t="s">
        <v>187</v>
      </c>
      <c r="H65" s="95" t="s">
        <v>8</v>
      </c>
      <c r="I65" s="95" t="s">
        <v>186</v>
      </c>
      <c r="J65" s="95" t="s">
        <v>187</v>
      </c>
      <c r="K65" s="95" t="s">
        <v>8</v>
      </c>
      <c r="L65" s="95" t="s">
        <v>186</v>
      </c>
      <c r="M65" s="95" t="s">
        <v>187</v>
      </c>
      <c r="N65" s="95" t="s">
        <v>8</v>
      </c>
      <c r="O65" s="773"/>
      <c r="P65" s="773"/>
    </row>
    <row r="66" spans="1:16" s="94" customFormat="1" ht="39" customHeight="1">
      <c r="A66" s="774" t="s">
        <v>586</v>
      </c>
      <c r="B66" s="95" t="s">
        <v>383</v>
      </c>
      <c r="C66" s="82">
        <v>12</v>
      </c>
      <c r="D66" s="82">
        <v>74</v>
      </c>
      <c r="E66" s="82">
        <f>C66+D66</f>
        <v>86</v>
      </c>
      <c r="F66" s="82">
        <v>149</v>
      </c>
      <c r="G66" s="82">
        <v>374</v>
      </c>
      <c r="H66" s="82">
        <f>F66+G66</f>
        <v>523</v>
      </c>
      <c r="I66" s="281"/>
      <c r="J66" s="281"/>
      <c r="K66" s="281"/>
      <c r="L66" s="82">
        <v>7</v>
      </c>
      <c r="M66" s="82">
        <v>51</v>
      </c>
      <c r="N66" s="82">
        <f>L66+M66</f>
        <v>58</v>
      </c>
      <c r="O66" s="95" t="s">
        <v>601</v>
      </c>
      <c r="P66" s="774" t="s">
        <v>679</v>
      </c>
    </row>
    <row r="67" spans="1:16" s="94" customFormat="1" ht="39" customHeight="1">
      <c r="A67" s="774"/>
      <c r="B67" s="95" t="s">
        <v>382</v>
      </c>
      <c r="C67" s="82">
        <v>0</v>
      </c>
      <c r="D67" s="82">
        <v>37</v>
      </c>
      <c r="E67" s="82">
        <f>C67+D67</f>
        <v>37</v>
      </c>
      <c r="F67" s="82">
        <v>12</v>
      </c>
      <c r="G67" s="82">
        <v>207</v>
      </c>
      <c r="H67" s="82">
        <f>F67+G67</f>
        <v>219</v>
      </c>
      <c r="I67" s="281"/>
      <c r="J67" s="281"/>
      <c r="K67" s="281"/>
      <c r="L67" s="82">
        <v>2</v>
      </c>
      <c r="M67" s="82">
        <v>29</v>
      </c>
      <c r="N67" s="82">
        <f>L67+M67</f>
        <v>31</v>
      </c>
      <c r="O67" s="95" t="s">
        <v>602</v>
      </c>
      <c r="P67" s="774"/>
    </row>
    <row r="68" spans="1:16" s="94" customFormat="1" ht="39" customHeight="1">
      <c r="A68" s="774"/>
      <c r="B68" s="95" t="s">
        <v>9</v>
      </c>
      <c r="C68" s="79">
        <f>C66+C67</f>
        <v>12</v>
      </c>
      <c r="D68" s="79">
        <f t="shared" ref="D68:N68" si="20">D66+D67</f>
        <v>111</v>
      </c>
      <c r="E68" s="79">
        <f t="shared" si="20"/>
        <v>123</v>
      </c>
      <c r="F68" s="79">
        <f t="shared" si="20"/>
        <v>161</v>
      </c>
      <c r="G68" s="79">
        <f t="shared" si="20"/>
        <v>581</v>
      </c>
      <c r="H68" s="79">
        <f t="shared" si="20"/>
        <v>742</v>
      </c>
      <c r="I68" s="281"/>
      <c r="J68" s="281"/>
      <c r="K68" s="281"/>
      <c r="L68" s="79">
        <f t="shared" si="20"/>
        <v>9</v>
      </c>
      <c r="M68" s="79">
        <f t="shared" si="20"/>
        <v>80</v>
      </c>
      <c r="N68" s="79">
        <f t="shared" si="20"/>
        <v>89</v>
      </c>
      <c r="O68" s="95" t="s">
        <v>8</v>
      </c>
      <c r="P68" s="774"/>
    </row>
    <row r="69" spans="1:16" s="94" customFormat="1" ht="39" customHeight="1">
      <c r="A69" s="774" t="s">
        <v>587</v>
      </c>
      <c r="B69" s="95" t="s">
        <v>383</v>
      </c>
      <c r="C69" s="82">
        <v>1</v>
      </c>
      <c r="D69" s="82">
        <v>1</v>
      </c>
      <c r="E69" s="82">
        <f>C69+D69</f>
        <v>2</v>
      </c>
      <c r="F69" s="82">
        <v>9</v>
      </c>
      <c r="G69" s="82">
        <v>19</v>
      </c>
      <c r="H69" s="82">
        <f>F69+G69</f>
        <v>28</v>
      </c>
      <c r="I69" s="281"/>
      <c r="J69" s="281"/>
      <c r="K69" s="281"/>
      <c r="L69" s="82">
        <v>0</v>
      </c>
      <c r="M69" s="82">
        <v>4</v>
      </c>
      <c r="N69" s="82">
        <f>L69+M69</f>
        <v>4</v>
      </c>
      <c r="O69" s="95" t="s">
        <v>601</v>
      </c>
      <c r="P69" s="774" t="s">
        <v>591</v>
      </c>
    </row>
    <row r="70" spans="1:16" s="94" customFormat="1" ht="39" customHeight="1">
      <c r="A70" s="774"/>
      <c r="B70" s="95" t="s">
        <v>382</v>
      </c>
      <c r="C70" s="82">
        <v>3</v>
      </c>
      <c r="D70" s="82">
        <v>4</v>
      </c>
      <c r="E70" s="82">
        <f>C70+D70</f>
        <v>7</v>
      </c>
      <c r="F70" s="82">
        <v>4</v>
      </c>
      <c r="G70" s="82">
        <v>7</v>
      </c>
      <c r="H70" s="82">
        <f>F70+G70</f>
        <v>11</v>
      </c>
      <c r="I70" s="281"/>
      <c r="J70" s="281"/>
      <c r="K70" s="281"/>
      <c r="L70" s="82">
        <v>2</v>
      </c>
      <c r="M70" s="82">
        <v>0</v>
      </c>
      <c r="N70" s="82">
        <f>L70+M70</f>
        <v>2</v>
      </c>
      <c r="O70" s="95" t="s">
        <v>602</v>
      </c>
      <c r="P70" s="774"/>
    </row>
    <row r="71" spans="1:16" s="94" customFormat="1" ht="39" customHeight="1">
      <c r="A71" s="774"/>
      <c r="B71" s="95" t="s">
        <v>9</v>
      </c>
      <c r="C71" s="79">
        <f>C69+C70</f>
        <v>4</v>
      </c>
      <c r="D71" s="79">
        <f t="shared" ref="D71:N71" si="21">D69+D70</f>
        <v>5</v>
      </c>
      <c r="E71" s="79">
        <f t="shared" si="21"/>
        <v>9</v>
      </c>
      <c r="F71" s="79">
        <f t="shared" si="21"/>
        <v>13</v>
      </c>
      <c r="G71" s="79">
        <f t="shared" si="21"/>
        <v>26</v>
      </c>
      <c r="H71" s="79">
        <f t="shared" si="21"/>
        <v>39</v>
      </c>
      <c r="I71" s="281"/>
      <c r="J71" s="281"/>
      <c r="K71" s="281"/>
      <c r="L71" s="79">
        <f t="shared" si="21"/>
        <v>2</v>
      </c>
      <c r="M71" s="79">
        <f t="shared" si="21"/>
        <v>4</v>
      </c>
      <c r="N71" s="79">
        <f t="shared" si="21"/>
        <v>6</v>
      </c>
      <c r="O71" s="95" t="s">
        <v>8</v>
      </c>
      <c r="P71" s="774"/>
    </row>
    <row r="72" spans="1:16" s="94" customFormat="1" ht="39" customHeight="1">
      <c r="A72" s="774" t="s">
        <v>588</v>
      </c>
      <c r="B72" s="95" t="s">
        <v>383</v>
      </c>
      <c r="C72" s="82">
        <f>C66+C69</f>
        <v>13</v>
      </c>
      <c r="D72" s="82">
        <f t="shared" ref="D72:N73" si="22">D66+D69</f>
        <v>75</v>
      </c>
      <c r="E72" s="82">
        <f t="shared" si="22"/>
        <v>88</v>
      </c>
      <c r="F72" s="82">
        <f t="shared" si="22"/>
        <v>158</v>
      </c>
      <c r="G72" s="82">
        <f t="shared" si="22"/>
        <v>393</v>
      </c>
      <c r="H72" s="82">
        <f t="shared" si="22"/>
        <v>551</v>
      </c>
      <c r="I72" s="281"/>
      <c r="J72" s="281"/>
      <c r="K72" s="281"/>
      <c r="L72" s="82">
        <f t="shared" si="22"/>
        <v>7</v>
      </c>
      <c r="M72" s="82">
        <f t="shared" si="22"/>
        <v>55</v>
      </c>
      <c r="N72" s="82">
        <f t="shared" si="22"/>
        <v>62</v>
      </c>
      <c r="O72" s="95" t="s">
        <v>601</v>
      </c>
      <c r="P72" s="774" t="s">
        <v>680</v>
      </c>
    </row>
    <row r="73" spans="1:16" s="94" customFormat="1" ht="39" customHeight="1">
      <c r="A73" s="774"/>
      <c r="B73" s="95" t="s">
        <v>382</v>
      </c>
      <c r="C73" s="82">
        <f>C67+C70</f>
        <v>3</v>
      </c>
      <c r="D73" s="82">
        <f t="shared" si="22"/>
        <v>41</v>
      </c>
      <c r="E73" s="82">
        <f t="shared" si="22"/>
        <v>44</v>
      </c>
      <c r="F73" s="82">
        <f t="shared" si="22"/>
        <v>16</v>
      </c>
      <c r="G73" s="82">
        <f t="shared" si="22"/>
        <v>214</v>
      </c>
      <c r="H73" s="82">
        <f t="shared" si="22"/>
        <v>230</v>
      </c>
      <c r="I73" s="281"/>
      <c r="J73" s="281"/>
      <c r="K73" s="281"/>
      <c r="L73" s="82">
        <f t="shared" si="22"/>
        <v>4</v>
      </c>
      <c r="M73" s="82">
        <f t="shared" si="22"/>
        <v>29</v>
      </c>
      <c r="N73" s="82">
        <f t="shared" si="22"/>
        <v>33</v>
      </c>
      <c r="O73" s="95" t="s">
        <v>602</v>
      </c>
      <c r="P73" s="774"/>
    </row>
    <row r="74" spans="1:16" s="94" customFormat="1" ht="39" customHeight="1">
      <c r="A74" s="774"/>
      <c r="B74" s="95" t="s">
        <v>9</v>
      </c>
      <c r="C74" s="79">
        <f>C72+C73</f>
        <v>16</v>
      </c>
      <c r="D74" s="79">
        <f t="shared" ref="D74:N74" si="23">D72+D73</f>
        <v>116</v>
      </c>
      <c r="E74" s="79">
        <f t="shared" si="23"/>
        <v>132</v>
      </c>
      <c r="F74" s="79">
        <f t="shared" si="23"/>
        <v>174</v>
      </c>
      <c r="G74" s="79">
        <f t="shared" si="23"/>
        <v>607</v>
      </c>
      <c r="H74" s="79">
        <f t="shared" si="23"/>
        <v>781</v>
      </c>
      <c r="I74" s="281"/>
      <c r="J74" s="281"/>
      <c r="K74" s="281"/>
      <c r="L74" s="79">
        <f t="shared" si="23"/>
        <v>11</v>
      </c>
      <c r="M74" s="79">
        <f t="shared" si="23"/>
        <v>84</v>
      </c>
      <c r="N74" s="79">
        <f t="shared" si="23"/>
        <v>95</v>
      </c>
      <c r="O74" s="95" t="s">
        <v>8</v>
      </c>
      <c r="P74" s="774"/>
    </row>
    <row r="75" spans="1:16" ht="39" customHeight="1">
      <c r="A75" s="774" t="s">
        <v>671</v>
      </c>
      <c r="B75" s="95" t="s">
        <v>383</v>
      </c>
      <c r="C75" s="82">
        <v>11</v>
      </c>
      <c r="D75" s="82">
        <v>21</v>
      </c>
      <c r="E75" s="82">
        <f>C75+D75</f>
        <v>32</v>
      </c>
      <c r="F75" s="82">
        <v>56</v>
      </c>
      <c r="G75" s="82">
        <v>168</v>
      </c>
      <c r="H75" s="82">
        <f>F75+G75</f>
        <v>224</v>
      </c>
      <c r="I75" s="281"/>
      <c r="J75" s="281"/>
      <c r="K75" s="281"/>
      <c r="L75" s="82">
        <v>5</v>
      </c>
      <c r="M75" s="82">
        <v>25</v>
      </c>
      <c r="N75" s="82">
        <f>L75+M75</f>
        <v>30</v>
      </c>
      <c r="O75" s="95" t="s">
        <v>601</v>
      </c>
      <c r="P75" s="774" t="s">
        <v>185</v>
      </c>
    </row>
    <row r="76" spans="1:16" ht="39" customHeight="1">
      <c r="A76" s="774"/>
      <c r="B76" s="95" t="s">
        <v>382</v>
      </c>
      <c r="C76" s="82">
        <v>3</v>
      </c>
      <c r="D76" s="82">
        <v>102</v>
      </c>
      <c r="E76" s="82">
        <f>C76+D76</f>
        <v>105</v>
      </c>
      <c r="F76" s="82">
        <v>22</v>
      </c>
      <c r="G76" s="82">
        <v>1040</v>
      </c>
      <c r="H76" s="82">
        <f>F76+G76</f>
        <v>1062</v>
      </c>
      <c r="I76" s="281"/>
      <c r="J76" s="281"/>
      <c r="K76" s="281"/>
      <c r="L76" s="82">
        <v>0</v>
      </c>
      <c r="M76" s="82">
        <v>109</v>
      </c>
      <c r="N76" s="82">
        <f>L76+M76</f>
        <v>109</v>
      </c>
      <c r="O76" s="95" t="s">
        <v>602</v>
      </c>
      <c r="P76" s="774"/>
    </row>
    <row r="77" spans="1:16" ht="39" customHeight="1">
      <c r="A77" s="774"/>
      <c r="B77" s="95" t="s">
        <v>9</v>
      </c>
      <c r="C77" s="79">
        <f>C75+C76</f>
        <v>14</v>
      </c>
      <c r="D77" s="79">
        <f t="shared" ref="D77:N77" si="24">D75+D76</f>
        <v>123</v>
      </c>
      <c r="E77" s="79">
        <f t="shared" si="24"/>
        <v>137</v>
      </c>
      <c r="F77" s="79">
        <f t="shared" si="24"/>
        <v>78</v>
      </c>
      <c r="G77" s="79">
        <f t="shared" si="24"/>
        <v>1208</v>
      </c>
      <c r="H77" s="79">
        <f t="shared" si="24"/>
        <v>1286</v>
      </c>
      <c r="I77" s="281"/>
      <c r="J77" s="281"/>
      <c r="K77" s="281"/>
      <c r="L77" s="79">
        <f t="shared" si="24"/>
        <v>5</v>
      </c>
      <c r="M77" s="79">
        <f t="shared" si="24"/>
        <v>134</v>
      </c>
      <c r="N77" s="79">
        <f t="shared" si="24"/>
        <v>139</v>
      </c>
      <c r="O77" s="95" t="s">
        <v>8</v>
      </c>
      <c r="P77" s="774"/>
    </row>
    <row r="78" spans="1:16" ht="39" customHeight="1">
      <c r="A78" s="774" t="s">
        <v>672</v>
      </c>
      <c r="B78" s="95" t="s">
        <v>383</v>
      </c>
      <c r="C78" s="82">
        <v>0</v>
      </c>
      <c r="D78" s="82">
        <v>0</v>
      </c>
      <c r="E78" s="82">
        <f>C78+D78</f>
        <v>0</v>
      </c>
      <c r="F78" s="82">
        <v>0</v>
      </c>
      <c r="G78" s="82">
        <v>0</v>
      </c>
      <c r="H78" s="82">
        <f>F78+G78</f>
        <v>0</v>
      </c>
      <c r="I78" s="281"/>
      <c r="J78" s="281"/>
      <c r="K78" s="281"/>
      <c r="L78" s="82">
        <v>0</v>
      </c>
      <c r="M78" s="82">
        <v>0</v>
      </c>
      <c r="N78" s="82">
        <f>L78+M78</f>
        <v>0</v>
      </c>
      <c r="O78" s="95" t="s">
        <v>601</v>
      </c>
      <c r="P78" s="774" t="s">
        <v>674</v>
      </c>
    </row>
    <row r="79" spans="1:16" ht="39" customHeight="1">
      <c r="A79" s="774"/>
      <c r="B79" s="95" t="s">
        <v>382</v>
      </c>
      <c r="C79" s="82">
        <v>0</v>
      </c>
      <c r="D79" s="82">
        <v>0</v>
      </c>
      <c r="E79" s="82">
        <f>C79+D79</f>
        <v>0</v>
      </c>
      <c r="F79" s="82">
        <v>0</v>
      </c>
      <c r="G79" s="82">
        <v>41</v>
      </c>
      <c r="H79" s="82">
        <f>F79+G79</f>
        <v>41</v>
      </c>
      <c r="I79" s="281"/>
      <c r="J79" s="281"/>
      <c r="K79" s="281"/>
      <c r="L79" s="82">
        <v>0</v>
      </c>
      <c r="M79" s="82">
        <v>5</v>
      </c>
      <c r="N79" s="82">
        <f>L79+M79</f>
        <v>5</v>
      </c>
      <c r="O79" s="95" t="s">
        <v>602</v>
      </c>
      <c r="P79" s="774"/>
    </row>
    <row r="80" spans="1:16" ht="39" customHeight="1">
      <c r="A80" s="774"/>
      <c r="B80" s="95" t="s">
        <v>9</v>
      </c>
      <c r="C80" s="79">
        <f>C78+C79</f>
        <v>0</v>
      </c>
      <c r="D80" s="79">
        <f t="shared" ref="D80:N80" si="25">D78+D79</f>
        <v>0</v>
      </c>
      <c r="E80" s="79">
        <f t="shared" si="25"/>
        <v>0</v>
      </c>
      <c r="F80" s="79">
        <f t="shared" si="25"/>
        <v>0</v>
      </c>
      <c r="G80" s="79">
        <f t="shared" si="25"/>
        <v>41</v>
      </c>
      <c r="H80" s="79">
        <f t="shared" si="25"/>
        <v>41</v>
      </c>
      <c r="I80" s="281"/>
      <c r="J80" s="281"/>
      <c r="K80" s="281"/>
      <c r="L80" s="79">
        <f t="shared" si="25"/>
        <v>0</v>
      </c>
      <c r="M80" s="79">
        <f t="shared" si="25"/>
        <v>5</v>
      </c>
      <c r="N80" s="79">
        <f t="shared" si="25"/>
        <v>5</v>
      </c>
      <c r="O80" s="95" t="s">
        <v>8</v>
      </c>
      <c r="P80" s="774"/>
    </row>
    <row r="81" spans="1:16" ht="39" customHeight="1">
      <c r="A81" s="774" t="s">
        <v>673</v>
      </c>
      <c r="B81" s="95" t="s">
        <v>383</v>
      </c>
      <c r="C81" s="82">
        <f>C75+C78</f>
        <v>11</v>
      </c>
      <c r="D81" s="82">
        <f t="shared" ref="D81:N82" si="26">D75+D78</f>
        <v>21</v>
      </c>
      <c r="E81" s="82">
        <f t="shared" si="26"/>
        <v>32</v>
      </c>
      <c r="F81" s="82">
        <f t="shared" si="26"/>
        <v>56</v>
      </c>
      <c r="G81" s="82">
        <f t="shared" si="26"/>
        <v>168</v>
      </c>
      <c r="H81" s="82">
        <f t="shared" si="26"/>
        <v>224</v>
      </c>
      <c r="I81" s="281"/>
      <c r="J81" s="281"/>
      <c r="K81" s="281"/>
      <c r="L81" s="82">
        <f t="shared" si="26"/>
        <v>5</v>
      </c>
      <c r="M81" s="82">
        <f t="shared" si="26"/>
        <v>25</v>
      </c>
      <c r="N81" s="82">
        <f t="shared" si="26"/>
        <v>30</v>
      </c>
      <c r="O81" s="95" t="s">
        <v>601</v>
      </c>
      <c r="P81" s="774" t="s">
        <v>675</v>
      </c>
    </row>
    <row r="82" spans="1:16" ht="39" customHeight="1">
      <c r="A82" s="774"/>
      <c r="B82" s="95" t="s">
        <v>382</v>
      </c>
      <c r="C82" s="82">
        <f>C76+C79</f>
        <v>3</v>
      </c>
      <c r="D82" s="82">
        <f t="shared" si="26"/>
        <v>102</v>
      </c>
      <c r="E82" s="82">
        <f t="shared" si="26"/>
        <v>105</v>
      </c>
      <c r="F82" s="82">
        <f t="shared" si="26"/>
        <v>22</v>
      </c>
      <c r="G82" s="82">
        <f t="shared" si="26"/>
        <v>1081</v>
      </c>
      <c r="H82" s="82">
        <f t="shared" si="26"/>
        <v>1103</v>
      </c>
      <c r="I82" s="281"/>
      <c r="J82" s="281"/>
      <c r="K82" s="281"/>
      <c r="L82" s="82">
        <f t="shared" si="26"/>
        <v>0</v>
      </c>
      <c r="M82" s="82">
        <f t="shared" si="26"/>
        <v>114</v>
      </c>
      <c r="N82" s="82">
        <f t="shared" si="26"/>
        <v>114</v>
      </c>
      <c r="O82" s="95" t="s">
        <v>602</v>
      </c>
      <c r="P82" s="774"/>
    </row>
    <row r="83" spans="1:16" ht="39" customHeight="1">
      <c r="A83" s="774"/>
      <c r="B83" s="95" t="s">
        <v>9</v>
      </c>
      <c r="C83" s="79">
        <f>C81+C82</f>
        <v>14</v>
      </c>
      <c r="D83" s="79">
        <f t="shared" ref="D83:N83" si="27">D81+D82</f>
        <v>123</v>
      </c>
      <c r="E83" s="79">
        <f t="shared" si="27"/>
        <v>137</v>
      </c>
      <c r="F83" s="79">
        <f t="shared" si="27"/>
        <v>78</v>
      </c>
      <c r="G83" s="79">
        <f t="shared" si="27"/>
        <v>1249</v>
      </c>
      <c r="H83" s="79">
        <f t="shared" si="27"/>
        <v>1327</v>
      </c>
      <c r="I83" s="281"/>
      <c r="J83" s="281"/>
      <c r="K83" s="281"/>
      <c r="L83" s="79">
        <f t="shared" si="27"/>
        <v>5</v>
      </c>
      <c r="M83" s="79">
        <f t="shared" si="27"/>
        <v>139</v>
      </c>
      <c r="N83" s="79">
        <f t="shared" si="27"/>
        <v>144</v>
      </c>
      <c r="O83" s="95" t="s">
        <v>8</v>
      </c>
      <c r="P83" s="774"/>
    </row>
    <row r="84" spans="1:16" ht="39" customHeight="1">
      <c r="A84" s="774" t="s">
        <v>589</v>
      </c>
      <c r="B84" s="95" t="s">
        <v>383</v>
      </c>
      <c r="C84" s="82">
        <v>0</v>
      </c>
      <c r="D84" s="82">
        <v>4</v>
      </c>
      <c r="E84" s="82">
        <f>C84+D84</f>
        <v>4</v>
      </c>
      <c r="F84" s="82">
        <v>24</v>
      </c>
      <c r="G84" s="82">
        <v>15</v>
      </c>
      <c r="H84" s="82">
        <f>F84+G84</f>
        <v>39</v>
      </c>
      <c r="I84" s="281"/>
      <c r="J84" s="281"/>
      <c r="K84" s="281"/>
      <c r="L84" s="82">
        <v>3</v>
      </c>
      <c r="M84" s="82">
        <v>2</v>
      </c>
      <c r="N84" s="82">
        <f>L84+M84</f>
        <v>5</v>
      </c>
      <c r="O84" s="95" t="s">
        <v>601</v>
      </c>
      <c r="P84" s="774" t="s">
        <v>681</v>
      </c>
    </row>
    <row r="85" spans="1:16" ht="39" customHeight="1">
      <c r="A85" s="774"/>
      <c r="B85" s="95" t="s">
        <v>382</v>
      </c>
      <c r="C85" s="82">
        <v>1</v>
      </c>
      <c r="D85" s="82">
        <v>4</v>
      </c>
      <c r="E85" s="82">
        <f>C85+D85</f>
        <v>5</v>
      </c>
      <c r="F85" s="82">
        <v>65</v>
      </c>
      <c r="G85" s="82">
        <v>40</v>
      </c>
      <c r="H85" s="82">
        <f>F85+G85</f>
        <v>105</v>
      </c>
      <c r="I85" s="281"/>
      <c r="J85" s="281"/>
      <c r="K85" s="281"/>
      <c r="L85" s="82">
        <v>2</v>
      </c>
      <c r="M85" s="82">
        <v>6</v>
      </c>
      <c r="N85" s="82">
        <f>L85+M85</f>
        <v>8</v>
      </c>
      <c r="O85" s="95" t="s">
        <v>602</v>
      </c>
      <c r="P85" s="774"/>
    </row>
    <row r="86" spans="1:16" ht="39" customHeight="1">
      <c r="A86" s="774"/>
      <c r="B86" s="95" t="s">
        <v>9</v>
      </c>
      <c r="C86" s="79">
        <f>C84+C85</f>
        <v>1</v>
      </c>
      <c r="D86" s="79">
        <f t="shared" ref="D86:N86" si="28">D84+D85</f>
        <v>8</v>
      </c>
      <c r="E86" s="79">
        <f t="shared" si="28"/>
        <v>9</v>
      </c>
      <c r="F86" s="79">
        <f t="shared" si="28"/>
        <v>89</v>
      </c>
      <c r="G86" s="79">
        <f t="shared" si="28"/>
        <v>55</v>
      </c>
      <c r="H86" s="79">
        <f t="shared" si="28"/>
        <v>144</v>
      </c>
      <c r="I86" s="281"/>
      <c r="J86" s="281"/>
      <c r="K86" s="281"/>
      <c r="L86" s="79">
        <f t="shared" si="28"/>
        <v>5</v>
      </c>
      <c r="M86" s="79">
        <f t="shared" si="28"/>
        <v>8</v>
      </c>
      <c r="N86" s="79">
        <f t="shared" si="28"/>
        <v>13</v>
      </c>
      <c r="O86" s="95" t="s">
        <v>8</v>
      </c>
      <c r="P86" s="774"/>
    </row>
    <row r="87" spans="1:16" ht="39" customHeight="1">
      <c r="A87" s="774" t="s">
        <v>184</v>
      </c>
      <c r="B87" s="95" t="s">
        <v>383</v>
      </c>
      <c r="C87" s="82">
        <v>14</v>
      </c>
      <c r="D87" s="82">
        <v>20</v>
      </c>
      <c r="E87" s="82">
        <f>C87+D87</f>
        <v>34</v>
      </c>
      <c r="F87" s="82">
        <v>213</v>
      </c>
      <c r="G87" s="82">
        <v>107</v>
      </c>
      <c r="H87" s="82">
        <f>F87+G87</f>
        <v>320</v>
      </c>
      <c r="I87" s="281"/>
      <c r="J87" s="281"/>
      <c r="K87" s="281"/>
      <c r="L87" s="82">
        <v>19</v>
      </c>
      <c r="M87" s="82">
        <v>26</v>
      </c>
      <c r="N87" s="82">
        <f>L87+M87</f>
        <v>45</v>
      </c>
      <c r="O87" s="95" t="s">
        <v>601</v>
      </c>
      <c r="P87" s="774" t="s">
        <v>682</v>
      </c>
    </row>
    <row r="88" spans="1:16" ht="39" customHeight="1">
      <c r="A88" s="774"/>
      <c r="B88" s="95" t="s">
        <v>382</v>
      </c>
      <c r="C88" s="82">
        <v>26</v>
      </c>
      <c r="D88" s="82">
        <v>19</v>
      </c>
      <c r="E88" s="82">
        <f>C88+D88</f>
        <v>45</v>
      </c>
      <c r="F88" s="82">
        <v>260</v>
      </c>
      <c r="G88" s="82">
        <v>91</v>
      </c>
      <c r="H88" s="82">
        <f>F88+G88</f>
        <v>351</v>
      </c>
      <c r="I88" s="281"/>
      <c r="J88" s="281"/>
      <c r="K88" s="281"/>
      <c r="L88" s="82">
        <v>25</v>
      </c>
      <c r="M88" s="82">
        <v>14</v>
      </c>
      <c r="N88" s="82">
        <f>L88+M88</f>
        <v>39</v>
      </c>
      <c r="O88" s="95" t="s">
        <v>602</v>
      </c>
      <c r="P88" s="774"/>
    </row>
    <row r="89" spans="1:16" ht="39" customHeight="1">
      <c r="A89" s="774"/>
      <c r="B89" s="95" t="s">
        <v>9</v>
      </c>
      <c r="C89" s="79">
        <f>C87+C88</f>
        <v>40</v>
      </c>
      <c r="D89" s="79">
        <f t="shared" ref="D89:N89" si="29">D87+D88</f>
        <v>39</v>
      </c>
      <c r="E89" s="79">
        <f t="shared" si="29"/>
        <v>79</v>
      </c>
      <c r="F89" s="79">
        <f t="shared" si="29"/>
        <v>473</v>
      </c>
      <c r="G89" s="79">
        <f t="shared" si="29"/>
        <v>198</v>
      </c>
      <c r="H89" s="79">
        <f t="shared" si="29"/>
        <v>671</v>
      </c>
      <c r="I89" s="281"/>
      <c r="J89" s="281"/>
      <c r="K89" s="281"/>
      <c r="L89" s="79">
        <f t="shared" si="29"/>
        <v>44</v>
      </c>
      <c r="M89" s="79">
        <f t="shared" si="29"/>
        <v>40</v>
      </c>
      <c r="N89" s="79">
        <f t="shared" si="29"/>
        <v>84</v>
      </c>
      <c r="O89" s="95" t="s">
        <v>8</v>
      </c>
      <c r="P89" s="774"/>
    </row>
    <row r="90" spans="1:16" ht="39" customHeight="1">
      <c r="A90" s="778" t="s">
        <v>1579</v>
      </c>
      <c r="B90" s="569"/>
      <c r="C90" s="569"/>
      <c r="D90" s="569"/>
      <c r="E90" s="569"/>
      <c r="F90" s="569"/>
      <c r="G90" s="595"/>
      <c r="H90" s="631" t="s">
        <v>1580</v>
      </c>
      <c r="I90" s="631"/>
      <c r="J90" s="631"/>
      <c r="K90" s="631"/>
      <c r="L90" s="631"/>
      <c r="M90" s="631"/>
      <c r="N90" s="631"/>
      <c r="O90" s="631"/>
      <c r="P90" s="631"/>
    </row>
    <row r="91" spans="1:16" ht="39" customHeight="1">
      <c r="A91" s="770" t="s">
        <v>71</v>
      </c>
      <c r="B91" s="770" t="s">
        <v>677</v>
      </c>
      <c r="C91" s="773" t="s">
        <v>35</v>
      </c>
      <c r="D91" s="773"/>
      <c r="E91" s="773" t="s">
        <v>158</v>
      </c>
      <c r="F91" s="773" t="s">
        <v>33</v>
      </c>
      <c r="G91" s="773"/>
      <c r="H91" s="773" t="s">
        <v>32</v>
      </c>
      <c r="I91" s="773" t="s">
        <v>31</v>
      </c>
      <c r="J91" s="773"/>
      <c r="K91" s="773" t="s">
        <v>30</v>
      </c>
      <c r="L91" s="773" t="s">
        <v>29</v>
      </c>
      <c r="M91" s="773"/>
      <c r="N91" s="773" t="s">
        <v>28</v>
      </c>
      <c r="O91" s="773" t="s">
        <v>678</v>
      </c>
      <c r="P91" s="773" t="s">
        <v>69</v>
      </c>
    </row>
    <row r="92" spans="1:16" ht="39" customHeight="1">
      <c r="A92" s="771"/>
      <c r="B92" s="771"/>
      <c r="C92" s="773" t="s">
        <v>158</v>
      </c>
      <c r="D92" s="773"/>
      <c r="E92" s="773"/>
      <c r="F92" s="773" t="s">
        <v>1527</v>
      </c>
      <c r="G92" s="773"/>
      <c r="H92" s="773"/>
      <c r="I92" s="773" t="s">
        <v>30</v>
      </c>
      <c r="J92" s="773"/>
      <c r="K92" s="773"/>
      <c r="L92" s="773" t="s">
        <v>28</v>
      </c>
      <c r="M92" s="773"/>
      <c r="N92" s="773"/>
      <c r="O92" s="773"/>
      <c r="P92" s="773"/>
    </row>
    <row r="93" spans="1:16" ht="39" customHeight="1">
      <c r="A93" s="771"/>
      <c r="B93" s="771"/>
      <c r="C93" s="95" t="s">
        <v>188</v>
      </c>
      <c r="D93" s="95" t="s">
        <v>189</v>
      </c>
      <c r="E93" s="95" t="s">
        <v>9</v>
      </c>
      <c r="F93" s="95" t="s">
        <v>188</v>
      </c>
      <c r="G93" s="95" t="s">
        <v>189</v>
      </c>
      <c r="H93" s="95" t="s">
        <v>9</v>
      </c>
      <c r="I93" s="95" t="s">
        <v>188</v>
      </c>
      <c r="J93" s="95" t="s">
        <v>189</v>
      </c>
      <c r="K93" s="95" t="s">
        <v>9</v>
      </c>
      <c r="L93" s="95" t="s">
        <v>188</v>
      </c>
      <c r="M93" s="95" t="s">
        <v>189</v>
      </c>
      <c r="N93" s="95" t="s">
        <v>9</v>
      </c>
      <c r="O93" s="773"/>
      <c r="P93" s="773"/>
    </row>
    <row r="94" spans="1:16" ht="39" customHeight="1">
      <c r="A94" s="772"/>
      <c r="B94" s="772"/>
      <c r="C94" s="95" t="s">
        <v>186</v>
      </c>
      <c r="D94" s="95" t="s">
        <v>187</v>
      </c>
      <c r="E94" s="95" t="s">
        <v>8</v>
      </c>
      <c r="F94" s="95" t="s">
        <v>186</v>
      </c>
      <c r="G94" s="95" t="s">
        <v>187</v>
      </c>
      <c r="H94" s="95" t="s">
        <v>8</v>
      </c>
      <c r="I94" s="95" t="s">
        <v>186</v>
      </c>
      <c r="J94" s="95" t="s">
        <v>187</v>
      </c>
      <c r="K94" s="95" t="s">
        <v>8</v>
      </c>
      <c r="L94" s="95" t="s">
        <v>186</v>
      </c>
      <c r="M94" s="95" t="s">
        <v>187</v>
      </c>
      <c r="N94" s="95" t="s">
        <v>8</v>
      </c>
      <c r="O94" s="773"/>
      <c r="P94" s="773"/>
    </row>
    <row r="95" spans="1:16" s="94" customFormat="1" ht="39" customHeight="1">
      <c r="A95" s="774" t="s">
        <v>586</v>
      </c>
      <c r="B95" s="95" t="s">
        <v>383</v>
      </c>
      <c r="C95" s="82">
        <v>12</v>
      </c>
      <c r="D95" s="82">
        <v>130</v>
      </c>
      <c r="E95" s="82">
        <f>C95+D95</f>
        <v>142</v>
      </c>
      <c r="F95" s="281"/>
      <c r="G95" s="281"/>
      <c r="H95" s="281"/>
      <c r="I95" s="82">
        <v>50</v>
      </c>
      <c r="J95" s="82">
        <v>109</v>
      </c>
      <c r="K95" s="82">
        <f>I95+J95</f>
        <v>159</v>
      </c>
      <c r="L95" s="82">
        <v>14</v>
      </c>
      <c r="M95" s="82">
        <v>60</v>
      </c>
      <c r="N95" s="82">
        <f>L95+M95</f>
        <v>74</v>
      </c>
      <c r="O95" s="95" t="s">
        <v>601</v>
      </c>
      <c r="P95" s="774" t="s">
        <v>679</v>
      </c>
    </row>
    <row r="96" spans="1:16" s="94" customFormat="1" ht="39" customHeight="1">
      <c r="A96" s="774"/>
      <c r="B96" s="95" t="s">
        <v>382</v>
      </c>
      <c r="C96" s="82">
        <v>2</v>
      </c>
      <c r="D96" s="82">
        <v>64</v>
      </c>
      <c r="E96" s="82">
        <f>C96+D96</f>
        <v>66</v>
      </c>
      <c r="F96" s="281"/>
      <c r="G96" s="281"/>
      <c r="H96" s="281"/>
      <c r="I96" s="82">
        <v>2</v>
      </c>
      <c r="J96" s="82">
        <v>54</v>
      </c>
      <c r="K96" s="82">
        <f>I96+J96</f>
        <v>56</v>
      </c>
      <c r="L96" s="82">
        <v>0</v>
      </c>
      <c r="M96" s="82">
        <v>52</v>
      </c>
      <c r="N96" s="82">
        <f>L96+M96</f>
        <v>52</v>
      </c>
      <c r="O96" s="95" t="s">
        <v>602</v>
      </c>
      <c r="P96" s="774"/>
    </row>
    <row r="97" spans="1:16" s="94" customFormat="1" ht="39" customHeight="1">
      <c r="A97" s="774"/>
      <c r="B97" s="95" t="s">
        <v>9</v>
      </c>
      <c r="C97" s="79">
        <f>C95+C96</f>
        <v>14</v>
      </c>
      <c r="D97" s="79">
        <f t="shared" ref="D97:N97" si="30">D95+D96</f>
        <v>194</v>
      </c>
      <c r="E97" s="79">
        <f t="shared" si="30"/>
        <v>208</v>
      </c>
      <c r="F97" s="281"/>
      <c r="G97" s="281"/>
      <c r="H97" s="281"/>
      <c r="I97" s="79">
        <f t="shared" si="30"/>
        <v>52</v>
      </c>
      <c r="J97" s="79">
        <f t="shared" si="30"/>
        <v>163</v>
      </c>
      <c r="K97" s="79">
        <f t="shared" si="30"/>
        <v>215</v>
      </c>
      <c r="L97" s="79">
        <f t="shared" si="30"/>
        <v>14</v>
      </c>
      <c r="M97" s="79">
        <f t="shared" si="30"/>
        <v>112</v>
      </c>
      <c r="N97" s="79">
        <f t="shared" si="30"/>
        <v>126</v>
      </c>
      <c r="O97" s="95" t="s">
        <v>8</v>
      </c>
      <c r="P97" s="774"/>
    </row>
    <row r="98" spans="1:16" s="94" customFormat="1" ht="39" customHeight="1">
      <c r="A98" s="774" t="s">
        <v>587</v>
      </c>
      <c r="B98" s="95" t="s">
        <v>383</v>
      </c>
      <c r="C98" s="82">
        <v>2</v>
      </c>
      <c r="D98" s="82">
        <v>3</v>
      </c>
      <c r="E98" s="82">
        <f>C98+D98</f>
        <v>5</v>
      </c>
      <c r="F98" s="281"/>
      <c r="G98" s="281"/>
      <c r="H98" s="281"/>
      <c r="I98" s="82">
        <v>1</v>
      </c>
      <c r="J98" s="82">
        <v>0</v>
      </c>
      <c r="K98" s="82">
        <f>I98+J98</f>
        <v>1</v>
      </c>
      <c r="L98" s="82">
        <v>2</v>
      </c>
      <c r="M98" s="82">
        <v>4</v>
      </c>
      <c r="N98" s="82">
        <f>L98+M98</f>
        <v>6</v>
      </c>
      <c r="O98" s="95" t="s">
        <v>601</v>
      </c>
      <c r="P98" s="774" t="s">
        <v>591</v>
      </c>
    </row>
    <row r="99" spans="1:16" s="94" customFormat="1" ht="39" customHeight="1">
      <c r="A99" s="774"/>
      <c r="B99" s="95" t="s">
        <v>382</v>
      </c>
      <c r="C99" s="82">
        <v>3</v>
      </c>
      <c r="D99" s="82">
        <v>2</v>
      </c>
      <c r="E99" s="82">
        <f>C99+D99</f>
        <v>5</v>
      </c>
      <c r="F99" s="281"/>
      <c r="G99" s="281"/>
      <c r="H99" s="281"/>
      <c r="I99" s="82">
        <v>1</v>
      </c>
      <c r="J99" s="82">
        <v>1</v>
      </c>
      <c r="K99" s="82">
        <f>I99+J99</f>
        <v>2</v>
      </c>
      <c r="L99" s="82">
        <v>0</v>
      </c>
      <c r="M99" s="82">
        <v>7</v>
      </c>
      <c r="N99" s="82">
        <f>L99+M99</f>
        <v>7</v>
      </c>
      <c r="O99" s="95" t="s">
        <v>602</v>
      </c>
      <c r="P99" s="774"/>
    </row>
    <row r="100" spans="1:16" s="94" customFormat="1" ht="39" customHeight="1">
      <c r="A100" s="774"/>
      <c r="B100" s="95" t="s">
        <v>9</v>
      </c>
      <c r="C100" s="79">
        <f>C98+C99</f>
        <v>5</v>
      </c>
      <c r="D100" s="79">
        <f t="shared" ref="D100:N100" si="31">D98+D99</f>
        <v>5</v>
      </c>
      <c r="E100" s="79">
        <f t="shared" si="31"/>
        <v>10</v>
      </c>
      <c r="F100" s="281"/>
      <c r="G100" s="281"/>
      <c r="H100" s="281"/>
      <c r="I100" s="79">
        <f t="shared" si="31"/>
        <v>2</v>
      </c>
      <c r="J100" s="79">
        <f t="shared" si="31"/>
        <v>1</v>
      </c>
      <c r="K100" s="79">
        <f t="shared" si="31"/>
        <v>3</v>
      </c>
      <c r="L100" s="79">
        <f t="shared" si="31"/>
        <v>2</v>
      </c>
      <c r="M100" s="79">
        <f t="shared" si="31"/>
        <v>11</v>
      </c>
      <c r="N100" s="79">
        <f t="shared" si="31"/>
        <v>13</v>
      </c>
      <c r="O100" s="95" t="s">
        <v>8</v>
      </c>
      <c r="P100" s="774"/>
    </row>
    <row r="101" spans="1:16" s="94" customFormat="1" ht="39" customHeight="1">
      <c r="A101" s="774" t="s">
        <v>588</v>
      </c>
      <c r="B101" s="95" t="s">
        <v>383</v>
      </c>
      <c r="C101" s="82">
        <f>C95+C98</f>
        <v>14</v>
      </c>
      <c r="D101" s="82">
        <f t="shared" ref="D101:N102" si="32">D95+D98</f>
        <v>133</v>
      </c>
      <c r="E101" s="82">
        <f t="shared" si="32"/>
        <v>147</v>
      </c>
      <c r="F101" s="281"/>
      <c r="G101" s="281"/>
      <c r="H101" s="281"/>
      <c r="I101" s="82">
        <f t="shared" si="32"/>
        <v>51</v>
      </c>
      <c r="J101" s="82">
        <f t="shared" si="32"/>
        <v>109</v>
      </c>
      <c r="K101" s="82">
        <f t="shared" si="32"/>
        <v>160</v>
      </c>
      <c r="L101" s="82">
        <f t="shared" si="32"/>
        <v>16</v>
      </c>
      <c r="M101" s="82">
        <f t="shared" si="32"/>
        <v>64</v>
      </c>
      <c r="N101" s="82">
        <f t="shared" si="32"/>
        <v>80</v>
      </c>
      <c r="O101" s="95" t="s">
        <v>601</v>
      </c>
      <c r="P101" s="774" t="s">
        <v>680</v>
      </c>
    </row>
    <row r="102" spans="1:16" s="94" customFormat="1" ht="39" customHeight="1">
      <c r="A102" s="774"/>
      <c r="B102" s="95" t="s">
        <v>382</v>
      </c>
      <c r="C102" s="82">
        <f>C96+C99</f>
        <v>5</v>
      </c>
      <c r="D102" s="82">
        <f t="shared" si="32"/>
        <v>66</v>
      </c>
      <c r="E102" s="82">
        <f t="shared" si="32"/>
        <v>71</v>
      </c>
      <c r="F102" s="281"/>
      <c r="G102" s="281"/>
      <c r="H102" s="281"/>
      <c r="I102" s="82">
        <f t="shared" si="32"/>
        <v>3</v>
      </c>
      <c r="J102" s="82">
        <f t="shared" si="32"/>
        <v>55</v>
      </c>
      <c r="K102" s="82">
        <f t="shared" si="32"/>
        <v>58</v>
      </c>
      <c r="L102" s="82">
        <f t="shared" si="32"/>
        <v>0</v>
      </c>
      <c r="M102" s="82">
        <f t="shared" si="32"/>
        <v>59</v>
      </c>
      <c r="N102" s="82">
        <f t="shared" si="32"/>
        <v>59</v>
      </c>
      <c r="O102" s="95" t="s">
        <v>602</v>
      </c>
      <c r="P102" s="774"/>
    </row>
    <row r="103" spans="1:16" s="94" customFormat="1" ht="39" customHeight="1">
      <c r="A103" s="774"/>
      <c r="B103" s="95" t="s">
        <v>9</v>
      </c>
      <c r="C103" s="79">
        <f>C101+C102</f>
        <v>19</v>
      </c>
      <c r="D103" s="79">
        <f t="shared" ref="D103:N103" si="33">D101+D102</f>
        <v>199</v>
      </c>
      <c r="E103" s="79">
        <f t="shared" si="33"/>
        <v>218</v>
      </c>
      <c r="F103" s="281"/>
      <c r="G103" s="281"/>
      <c r="H103" s="281"/>
      <c r="I103" s="79">
        <f t="shared" si="33"/>
        <v>54</v>
      </c>
      <c r="J103" s="79">
        <f t="shared" si="33"/>
        <v>164</v>
      </c>
      <c r="K103" s="79">
        <f t="shared" si="33"/>
        <v>218</v>
      </c>
      <c r="L103" s="79">
        <f t="shared" si="33"/>
        <v>16</v>
      </c>
      <c r="M103" s="79">
        <f t="shared" si="33"/>
        <v>123</v>
      </c>
      <c r="N103" s="79">
        <f t="shared" si="33"/>
        <v>139</v>
      </c>
      <c r="O103" s="95" t="s">
        <v>8</v>
      </c>
      <c r="P103" s="774"/>
    </row>
    <row r="104" spans="1:16" ht="39" customHeight="1">
      <c r="A104" s="774" t="s">
        <v>671</v>
      </c>
      <c r="B104" s="95" t="s">
        <v>383</v>
      </c>
      <c r="C104" s="82">
        <v>9</v>
      </c>
      <c r="D104" s="82">
        <v>58</v>
      </c>
      <c r="E104" s="82">
        <f>C104+D104</f>
        <v>67</v>
      </c>
      <c r="F104" s="281"/>
      <c r="G104" s="281"/>
      <c r="H104" s="281"/>
      <c r="I104" s="82">
        <v>7</v>
      </c>
      <c r="J104" s="82">
        <v>69</v>
      </c>
      <c r="K104" s="82">
        <f>I104+J104</f>
        <v>76</v>
      </c>
      <c r="L104" s="82">
        <v>30</v>
      </c>
      <c r="M104" s="82">
        <v>21</v>
      </c>
      <c r="N104" s="82">
        <f>L104+M104</f>
        <v>51</v>
      </c>
      <c r="O104" s="95" t="s">
        <v>601</v>
      </c>
      <c r="P104" s="774" t="s">
        <v>185</v>
      </c>
    </row>
    <row r="105" spans="1:16" ht="39" customHeight="1">
      <c r="A105" s="774"/>
      <c r="B105" s="95" t="s">
        <v>382</v>
      </c>
      <c r="C105" s="82">
        <v>2</v>
      </c>
      <c r="D105" s="82">
        <v>292</v>
      </c>
      <c r="E105" s="82">
        <f>C105+D105</f>
        <v>294</v>
      </c>
      <c r="F105" s="281"/>
      <c r="G105" s="281"/>
      <c r="H105" s="281"/>
      <c r="I105" s="82">
        <v>7</v>
      </c>
      <c r="J105" s="82">
        <v>317</v>
      </c>
      <c r="K105" s="82">
        <f>I105+J105</f>
        <v>324</v>
      </c>
      <c r="L105" s="82">
        <v>2</v>
      </c>
      <c r="M105" s="82">
        <v>112</v>
      </c>
      <c r="N105" s="82">
        <f>L105+M105</f>
        <v>114</v>
      </c>
      <c r="O105" s="95" t="s">
        <v>602</v>
      </c>
      <c r="P105" s="774"/>
    </row>
    <row r="106" spans="1:16" ht="39" customHeight="1">
      <c r="A106" s="774"/>
      <c r="B106" s="95" t="s">
        <v>9</v>
      </c>
      <c r="C106" s="79">
        <f>C104+C105</f>
        <v>11</v>
      </c>
      <c r="D106" s="79">
        <f t="shared" ref="D106:N106" si="34">D104+D105</f>
        <v>350</v>
      </c>
      <c r="E106" s="79">
        <f t="shared" si="34"/>
        <v>361</v>
      </c>
      <c r="F106" s="281"/>
      <c r="G106" s="281"/>
      <c r="H106" s="281"/>
      <c r="I106" s="79">
        <f t="shared" si="34"/>
        <v>14</v>
      </c>
      <c r="J106" s="79">
        <f t="shared" si="34"/>
        <v>386</v>
      </c>
      <c r="K106" s="79">
        <f t="shared" si="34"/>
        <v>400</v>
      </c>
      <c r="L106" s="79">
        <f t="shared" si="34"/>
        <v>32</v>
      </c>
      <c r="M106" s="79">
        <f t="shared" si="34"/>
        <v>133</v>
      </c>
      <c r="N106" s="79">
        <f t="shared" si="34"/>
        <v>165</v>
      </c>
      <c r="O106" s="95" t="s">
        <v>8</v>
      </c>
      <c r="P106" s="774"/>
    </row>
    <row r="107" spans="1:16" ht="39" customHeight="1">
      <c r="A107" s="774" t="s">
        <v>672</v>
      </c>
      <c r="B107" s="95" t="s">
        <v>383</v>
      </c>
      <c r="C107" s="82">
        <v>0</v>
      </c>
      <c r="D107" s="82">
        <v>0</v>
      </c>
      <c r="E107" s="82">
        <f>C107+D107</f>
        <v>0</v>
      </c>
      <c r="F107" s="281"/>
      <c r="G107" s="281"/>
      <c r="H107" s="281"/>
      <c r="I107" s="82">
        <v>0</v>
      </c>
      <c r="J107" s="82">
        <v>0</v>
      </c>
      <c r="K107" s="82">
        <f>I107+J107</f>
        <v>0</v>
      </c>
      <c r="L107" s="82">
        <v>0</v>
      </c>
      <c r="M107" s="82">
        <v>0</v>
      </c>
      <c r="N107" s="82">
        <f>L107+M107</f>
        <v>0</v>
      </c>
      <c r="O107" s="95" t="s">
        <v>601</v>
      </c>
      <c r="P107" s="774" t="s">
        <v>674</v>
      </c>
    </row>
    <row r="108" spans="1:16" ht="39" customHeight="1">
      <c r="A108" s="774"/>
      <c r="B108" s="95" t="s">
        <v>382</v>
      </c>
      <c r="C108" s="82">
        <v>0</v>
      </c>
      <c r="D108" s="82">
        <v>8</v>
      </c>
      <c r="E108" s="82">
        <f>C108+D108</f>
        <v>8</v>
      </c>
      <c r="F108" s="281"/>
      <c r="G108" s="281"/>
      <c r="H108" s="281"/>
      <c r="I108" s="82">
        <v>1</v>
      </c>
      <c r="J108" s="82">
        <v>26</v>
      </c>
      <c r="K108" s="82">
        <f>I108+J108</f>
        <v>27</v>
      </c>
      <c r="L108" s="82">
        <v>0</v>
      </c>
      <c r="M108" s="82">
        <v>12</v>
      </c>
      <c r="N108" s="82">
        <f>L108+M108</f>
        <v>12</v>
      </c>
      <c r="O108" s="95" t="s">
        <v>602</v>
      </c>
      <c r="P108" s="774"/>
    </row>
    <row r="109" spans="1:16" ht="39" customHeight="1">
      <c r="A109" s="774"/>
      <c r="B109" s="95" t="s">
        <v>9</v>
      </c>
      <c r="C109" s="79">
        <f>C107+C108</f>
        <v>0</v>
      </c>
      <c r="D109" s="79">
        <f t="shared" ref="D109:N109" si="35">D107+D108</f>
        <v>8</v>
      </c>
      <c r="E109" s="79">
        <f t="shared" si="35"/>
        <v>8</v>
      </c>
      <c r="F109" s="281"/>
      <c r="G109" s="281"/>
      <c r="H109" s="281"/>
      <c r="I109" s="79">
        <f t="shared" si="35"/>
        <v>1</v>
      </c>
      <c r="J109" s="79">
        <f t="shared" si="35"/>
        <v>26</v>
      </c>
      <c r="K109" s="79">
        <f t="shared" si="35"/>
        <v>27</v>
      </c>
      <c r="L109" s="79">
        <f t="shared" si="35"/>
        <v>0</v>
      </c>
      <c r="M109" s="79">
        <f t="shared" si="35"/>
        <v>12</v>
      </c>
      <c r="N109" s="79">
        <f t="shared" si="35"/>
        <v>12</v>
      </c>
      <c r="O109" s="95" t="s">
        <v>8</v>
      </c>
      <c r="P109" s="774"/>
    </row>
    <row r="110" spans="1:16" ht="39" customHeight="1">
      <c r="A110" s="774" t="s">
        <v>673</v>
      </c>
      <c r="B110" s="95" t="s">
        <v>383</v>
      </c>
      <c r="C110" s="82">
        <f>C104+C107</f>
        <v>9</v>
      </c>
      <c r="D110" s="82">
        <f t="shared" ref="D110:N111" si="36">D104+D107</f>
        <v>58</v>
      </c>
      <c r="E110" s="82">
        <f t="shared" si="36"/>
        <v>67</v>
      </c>
      <c r="F110" s="281"/>
      <c r="G110" s="281"/>
      <c r="H110" s="281"/>
      <c r="I110" s="82">
        <f t="shared" si="36"/>
        <v>7</v>
      </c>
      <c r="J110" s="82">
        <f t="shared" si="36"/>
        <v>69</v>
      </c>
      <c r="K110" s="82">
        <f t="shared" si="36"/>
        <v>76</v>
      </c>
      <c r="L110" s="82">
        <f t="shared" si="36"/>
        <v>30</v>
      </c>
      <c r="M110" s="82">
        <f t="shared" si="36"/>
        <v>21</v>
      </c>
      <c r="N110" s="82">
        <f t="shared" si="36"/>
        <v>51</v>
      </c>
      <c r="O110" s="95" t="s">
        <v>601</v>
      </c>
      <c r="P110" s="774" t="s">
        <v>675</v>
      </c>
    </row>
    <row r="111" spans="1:16" ht="39" customHeight="1">
      <c r="A111" s="774"/>
      <c r="B111" s="95" t="s">
        <v>382</v>
      </c>
      <c r="C111" s="82">
        <f>C105+C108</f>
        <v>2</v>
      </c>
      <c r="D111" s="82">
        <f t="shared" si="36"/>
        <v>300</v>
      </c>
      <c r="E111" s="82">
        <f t="shared" si="36"/>
        <v>302</v>
      </c>
      <c r="F111" s="281"/>
      <c r="G111" s="281"/>
      <c r="H111" s="281"/>
      <c r="I111" s="82">
        <f t="shared" si="36"/>
        <v>8</v>
      </c>
      <c r="J111" s="82">
        <f t="shared" si="36"/>
        <v>343</v>
      </c>
      <c r="K111" s="82">
        <f t="shared" si="36"/>
        <v>351</v>
      </c>
      <c r="L111" s="82">
        <f t="shared" si="36"/>
        <v>2</v>
      </c>
      <c r="M111" s="82">
        <f t="shared" si="36"/>
        <v>124</v>
      </c>
      <c r="N111" s="82">
        <f t="shared" si="36"/>
        <v>126</v>
      </c>
      <c r="O111" s="95" t="s">
        <v>602</v>
      </c>
      <c r="P111" s="774"/>
    </row>
    <row r="112" spans="1:16" ht="39" customHeight="1">
      <c r="A112" s="774"/>
      <c r="B112" s="95" t="s">
        <v>9</v>
      </c>
      <c r="C112" s="79">
        <f>C110+C111</f>
        <v>11</v>
      </c>
      <c r="D112" s="79">
        <f t="shared" ref="D112:N112" si="37">D110+D111</f>
        <v>358</v>
      </c>
      <c r="E112" s="79">
        <f t="shared" si="37"/>
        <v>369</v>
      </c>
      <c r="F112" s="281"/>
      <c r="G112" s="281"/>
      <c r="H112" s="281"/>
      <c r="I112" s="79">
        <f t="shared" si="37"/>
        <v>15</v>
      </c>
      <c r="J112" s="79">
        <f t="shared" si="37"/>
        <v>412</v>
      </c>
      <c r="K112" s="79">
        <f t="shared" si="37"/>
        <v>427</v>
      </c>
      <c r="L112" s="79">
        <f t="shared" si="37"/>
        <v>32</v>
      </c>
      <c r="M112" s="79">
        <f t="shared" si="37"/>
        <v>145</v>
      </c>
      <c r="N112" s="79">
        <f t="shared" si="37"/>
        <v>177</v>
      </c>
      <c r="O112" s="95" t="s">
        <v>8</v>
      </c>
      <c r="P112" s="774"/>
    </row>
    <row r="113" spans="1:16" ht="39" customHeight="1">
      <c r="A113" s="774" t="s">
        <v>589</v>
      </c>
      <c r="B113" s="95" t="s">
        <v>383</v>
      </c>
      <c r="C113" s="82">
        <v>2</v>
      </c>
      <c r="D113" s="82">
        <v>4</v>
      </c>
      <c r="E113" s="82">
        <f>C113+D113</f>
        <v>6</v>
      </c>
      <c r="F113" s="281"/>
      <c r="G113" s="281"/>
      <c r="H113" s="281"/>
      <c r="I113" s="82">
        <v>5</v>
      </c>
      <c r="J113" s="82">
        <v>7</v>
      </c>
      <c r="K113" s="82">
        <f>I113+J113</f>
        <v>12</v>
      </c>
      <c r="L113" s="82">
        <v>8</v>
      </c>
      <c r="M113" s="82">
        <v>6</v>
      </c>
      <c r="N113" s="82">
        <f>L113+M113</f>
        <v>14</v>
      </c>
      <c r="O113" s="95" t="s">
        <v>601</v>
      </c>
      <c r="P113" s="774" t="s">
        <v>681</v>
      </c>
    </row>
    <row r="114" spans="1:16" ht="39" customHeight="1">
      <c r="A114" s="774"/>
      <c r="B114" s="95" t="s">
        <v>382</v>
      </c>
      <c r="C114" s="82">
        <v>20</v>
      </c>
      <c r="D114" s="82">
        <v>5</v>
      </c>
      <c r="E114" s="82">
        <f>C114+D114</f>
        <v>25</v>
      </c>
      <c r="F114" s="281"/>
      <c r="G114" s="281"/>
      <c r="H114" s="281"/>
      <c r="I114" s="82">
        <v>11</v>
      </c>
      <c r="J114" s="82">
        <v>4</v>
      </c>
      <c r="K114" s="82">
        <f>I114+J114</f>
        <v>15</v>
      </c>
      <c r="L114" s="82">
        <v>0</v>
      </c>
      <c r="M114" s="82">
        <v>2</v>
      </c>
      <c r="N114" s="82">
        <f>L114+M114</f>
        <v>2</v>
      </c>
      <c r="O114" s="95" t="s">
        <v>602</v>
      </c>
      <c r="P114" s="774"/>
    </row>
    <row r="115" spans="1:16" ht="39" customHeight="1">
      <c r="A115" s="774"/>
      <c r="B115" s="95" t="s">
        <v>9</v>
      </c>
      <c r="C115" s="79">
        <f>C113+C114</f>
        <v>22</v>
      </c>
      <c r="D115" s="79">
        <f t="shared" ref="D115:N115" si="38">D113+D114</f>
        <v>9</v>
      </c>
      <c r="E115" s="79">
        <f t="shared" si="38"/>
        <v>31</v>
      </c>
      <c r="F115" s="281"/>
      <c r="G115" s="281"/>
      <c r="H115" s="281"/>
      <c r="I115" s="79">
        <f t="shared" si="38"/>
        <v>16</v>
      </c>
      <c r="J115" s="79">
        <f t="shared" si="38"/>
        <v>11</v>
      </c>
      <c r="K115" s="79">
        <f t="shared" si="38"/>
        <v>27</v>
      </c>
      <c r="L115" s="79">
        <f t="shared" si="38"/>
        <v>8</v>
      </c>
      <c r="M115" s="79">
        <f t="shared" si="38"/>
        <v>8</v>
      </c>
      <c r="N115" s="79">
        <f t="shared" si="38"/>
        <v>16</v>
      </c>
      <c r="O115" s="95" t="s">
        <v>8</v>
      </c>
      <c r="P115" s="774"/>
    </row>
    <row r="116" spans="1:16" ht="39" customHeight="1">
      <c r="A116" s="774" t="s">
        <v>184</v>
      </c>
      <c r="B116" s="95" t="s">
        <v>383</v>
      </c>
      <c r="C116" s="82">
        <v>50</v>
      </c>
      <c r="D116" s="82">
        <v>21</v>
      </c>
      <c r="E116" s="82">
        <f>C116+D116</f>
        <v>71</v>
      </c>
      <c r="F116" s="281"/>
      <c r="G116" s="281"/>
      <c r="H116" s="281"/>
      <c r="I116" s="82">
        <v>60</v>
      </c>
      <c r="J116" s="82">
        <v>26</v>
      </c>
      <c r="K116" s="82">
        <f>I116+J116</f>
        <v>86</v>
      </c>
      <c r="L116" s="82">
        <v>45</v>
      </c>
      <c r="M116" s="82">
        <v>10</v>
      </c>
      <c r="N116" s="82">
        <f>L116+M116</f>
        <v>55</v>
      </c>
      <c r="O116" s="95" t="s">
        <v>601</v>
      </c>
      <c r="P116" s="774" t="s">
        <v>682</v>
      </c>
    </row>
    <row r="117" spans="1:16" ht="39" customHeight="1">
      <c r="A117" s="774"/>
      <c r="B117" s="95" t="s">
        <v>382</v>
      </c>
      <c r="C117" s="82">
        <v>79</v>
      </c>
      <c r="D117" s="82">
        <v>24</v>
      </c>
      <c r="E117" s="82">
        <f>C117+D117</f>
        <v>103</v>
      </c>
      <c r="F117" s="281"/>
      <c r="G117" s="281"/>
      <c r="H117" s="281"/>
      <c r="I117" s="82">
        <v>59</v>
      </c>
      <c r="J117" s="82">
        <v>31</v>
      </c>
      <c r="K117" s="82">
        <f>I117+J117</f>
        <v>90</v>
      </c>
      <c r="L117" s="82">
        <v>19</v>
      </c>
      <c r="M117" s="82">
        <v>22</v>
      </c>
      <c r="N117" s="82">
        <f>L117+M117</f>
        <v>41</v>
      </c>
      <c r="O117" s="95" t="s">
        <v>602</v>
      </c>
      <c r="P117" s="774"/>
    </row>
    <row r="118" spans="1:16" ht="39" customHeight="1">
      <c r="A118" s="774"/>
      <c r="B118" s="95" t="s">
        <v>9</v>
      </c>
      <c r="C118" s="79">
        <f>C116+C117</f>
        <v>129</v>
      </c>
      <c r="D118" s="79">
        <f t="shared" ref="D118:N118" si="39">D116+D117</f>
        <v>45</v>
      </c>
      <c r="E118" s="79">
        <f t="shared" si="39"/>
        <v>174</v>
      </c>
      <c r="F118" s="281"/>
      <c r="G118" s="281"/>
      <c r="H118" s="281"/>
      <c r="I118" s="79">
        <f t="shared" si="39"/>
        <v>119</v>
      </c>
      <c r="J118" s="79">
        <f t="shared" si="39"/>
        <v>57</v>
      </c>
      <c r="K118" s="79">
        <f t="shared" si="39"/>
        <v>176</v>
      </c>
      <c r="L118" s="79">
        <f t="shared" si="39"/>
        <v>64</v>
      </c>
      <c r="M118" s="79">
        <f t="shared" si="39"/>
        <v>32</v>
      </c>
      <c r="N118" s="79">
        <f t="shared" si="39"/>
        <v>96</v>
      </c>
      <c r="O118" s="95" t="s">
        <v>8</v>
      </c>
      <c r="P118" s="774"/>
    </row>
    <row r="119" spans="1:16" ht="39" customHeight="1">
      <c r="A119" s="778" t="s">
        <v>1579</v>
      </c>
      <c r="B119" s="569"/>
      <c r="C119" s="569"/>
      <c r="D119" s="569"/>
      <c r="E119" s="569"/>
      <c r="F119" s="569"/>
      <c r="G119" s="595"/>
      <c r="H119" s="631" t="s">
        <v>1580</v>
      </c>
      <c r="I119" s="631"/>
      <c r="J119" s="631"/>
      <c r="K119" s="631"/>
      <c r="L119" s="631"/>
      <c r="M119" s="631"/>
      <c r="N119" s="631"/>
      <c r="O119" s="631"/>
      <c r="P119" s="631"/>
    </row>
    <row r="120" spans="1:16" ht="39" customHeight="1">
      <c r="A120" s="770" t="s">
        <v>71</v>
      </c>
      <c r="B120" s="770" t="s">
        <v>677</v>
      </c>
      <c r="C120" s="773" t="s">
        <v>27</v>
      </c>
      <c r="D120" s="773"/>
      <c r="E120" s="773" t="s">
        <v>297</v>
      </c>
      <c r="F120" s="773" t="s">
        <v>25</v>
      </c>
      <c r="G120" s="773"/>
      <c r="H120" s="773" t="s">
        <v>156</v>
      </c>
      <c r="I120" s="773" t="s">
        <v>23</v>
      </c>
      <c r="J120" s="773"/>
      <c r="K120" s="773" t="s">
        <v>22</v>
      </c>
      <c r="L120" s="773" t="s">
        <v>21</v>
      </c>
      <c r="M120" s="773"/>
      <c r="N120" s="773" t="s">
        <v>20</v>
      </c>
      <c r="O120" s="773" t="s">
        <v>678</v>
      </c>
      <c r="P120" s="773" t="s">
        <v>69</v>
      </c>
    </row>
    <row r="121" spans="1:16" ht="39" customHeight="1">
      <c r="A121" s="771"/>
      <c r="B121" s="771"/>
      <c r="C121" s="773" t="s">
        <v>26</v>
      </c>
      <c r="D121" s="773"/>
      <c r="E121" s="773"/>
      <c r="F121" s="773" t="s">
        <v>24</v>
      </c>
      <c r="G121" s="773"/>
      <c r="H121" s="773"/>
      <c r="I121" s="773" t="s">
        <v>22</v>
      </c>
      <c r="J121" s="773"/>
      <c r="K121" s="773"/>
      <c r="L121" s="773" t="s">
        <v>20</v>
      </c>
      <c r="M121" s="773"/>
      <c r="N121" s="773"/>
      <c r="O121" s="773"/>
      <c r="P121" s="773"/>
    </row>
    <row r="122" spans="1:16" ht="39" customHeight="1">
      <c r="A122" s="771"/>
      <c r="B122" s="771"/>
      <c r="C122" s="95" t="s">
        <v>188</v>
      </c>
      <c r="D122" s="95" t="s">
        <v>189</v>
      </c>
      <c r="E122" s="95" t="s">
        <v>9</v>
      </c>
      <c r="F122" s="95" t="s">
        <v>188</v>
      </c>
      <c r="G122" s="95" t="s">
        <v>189</v>
      </c>
      <c r="H122" s="95" t="s">
        <v>9</v>
      </c>
      <c r="I122" s="95" t="s">
        <v>188</v>
      </c>
      <c r="J122" s="95" t="s">
        <v>189</v>
      </c>
      <c r="K122" s="95" t="s">
        <v>9</v>
      </c>
      <c r="L122" s="95" t="s">
        <v>188</v>
      </c>
      <c r="M122" s="95" t="s">
        <v>189</v>
      </c>
      <c r="N122" s="95" t="s">
        <v>9</v>
      </c>
      <c r="O122" s="773"/>
      <c r="P122" s="773"/>
    </row>
    <row r="123" spans="1:16" ht="39" customHeight="1">
      <c r="A123" s="772"/>
      <c r="B123" s="772"/>
      <c r="C123" s="95" t="s">
        <v>186</v>
      </c>
      <c r="D123" s="95" t="s">
        <v>187</v>
      </c>
      <c r="E123" s="95" t="s">
        <v>8</v>
      </c>
      <c r="F123" s="95" t="s">
        <v>186</v>
      </c>
      <c r="G123" s="95" t="s">
        <v>187</v>
      </c>
      <c r="H123" s="95" t="s">
        <v>8</v>
      </c>
      <c r="I123" s="95" t="s">
        <v>186</v>
      </c>
      <c r="J123" s="95" t="s">
        <v>187</v>
      </c>
      <c r="K123" s="95" t="s">
        <v>8</v>
      </c>
      <c r="L123" s="95" t="s">
        <v>186</v>
      </c>
      <c r="M123" s="95" t="s">
        <v>187</v>
      </c>
      <c r="N123" s="95" t="s">
        <v>8</v>
      </c>
      <c r="O123" s="773"/>
      <c r="P123" s="773"/>
    </row>
    <row r="124" spans="1:16" s="94" customFormat="1" ht="39" customHeight="1">
      <c r="A124" s="774" t="s">
        <v>586</v>
      </c>
      <c r="B124" s="95" t="s">
        <v>383</v>
      </c>
      <c r="C124" s="281"/>
      <c r="D124" s="281"/>
      <c r="E124" s="281"/>
      <c r="F124" s="82">
        <v>20</v>
      </c>
      <c r="G124" s="82">
        <v>6</v>
      </c>
      <c r="H124" s="82">
        <f>F124+G124</f>
        <v>26</v>
      </c>
      <c r="I124" s="281"/>
      <c r="J124" s="281"/>
      <c r="K124" s="281"/>
      <c r="L124" s="281"/>
      <c r="M124" s="281"/>
      <c r="N124" s="281"/>
      <c r="O124" s="95" t="s">
        <v>601</v>
      </c>
      <c r="P124" s="774" t="s">
        <v>679</v>
      </c>
    </row>
    <row r="125" spans="1:16" s="94" customFormat="1" ht="39" customHeight="1">
      <c r="A125" s="774"/>
      <c r="B125" s="95" t="s">
        <v>382</v>
      </c>
      <c r="C125" s="281"/>
      <c r="D125" s="281"/>
      <c r="E125" s="281"/>
      <c r="F125" s="82">
        <v>1</v>
      </c>
      <c r="G125" s="82">
        <v>8</v>
      </c>
      <c r="H125" s="82">
        <f>F125+G125</f>
        <v>9</v>
      </c>
      <c r="I125" s="281"/>
      <c r="J125" s="281"/>
      <c r="K125" s="281"/>
      <c r="L125" s="281"/>
      <c r="M125" s="281"/>
      <c r="N125" s="281"/>
      <c r="O125" s="95" t="s">
        <v>602</v>
      </c>
      <c r="P125" s="774"/>
    </row>
    <row r="126" spans="1:16" s="94" customFormat="1" ht="39" customHeight="1">
      <c r="A126" s="774"/>
      <c r="B126" s="95" t="s">
        <v>9</v>
      </c>
      <c r="C126" s="281"/>
      <c r="D126" s="281"/>
      <c r="E126" s="281"/>
      <c r="F126" s="79">
        <f>F124+F125</f>
        <v>21</v>
      </c>
      <c r="G126" s="79">
        <f>G124+G125</f>
        <v>14</v>
      </c>
      <c r="H126" s="79">
        <f>H124+H125</f>
        <v>35</v>
      </c>
      <c r="I126" s="281"/>
      <c r="J126" s="281"/>
      <c r="K126" s="281"/>
      <c r="L126" s="281"/>
      <c r="M126" s="281"/>
      <c r="N126" s="281"/>
      <c r="O126" s="95" t="s">
        <v>8</v>
      </c>
      <c r="P126" s="774"/>
    </row>
    <row r="127" spans="1:16" s="94" customFormat="1" ht="39" customHeight="1">
      <c r="A127" s="774" t="s">
        <v>587</v>
      </c>
      <c r="B127" s="95" t="s">
        <v>383</v>
      </c>
      <c r="C127" s="281"/>
      <c r="D127" s="281"/>
      <c r="E127" s="281"/>
      <c r="F127" s="82">
        <v>0</v>
      </c>
      <c r="G127" s="82">
        <v>0</v>
      </c>
      <c r="H127" s="82">
        <f>F127+G127</f>
        <v>0</v>
      </c>
      <c r="I127" s="281"/>
      <c r="J127" s="281"/>
      <c r="K127" s="281"/>
      <c r="L127" s="281"/>
      <c r="M127" s="281"/>
      <c r="N127" s="281"/>
      <c r="O127" s="95" t="s">
        <v>601</v>
      </c>
      <c r="P127" s="774" t="s">
        <v>591</v>
      </c>
    </row>
    <row r="128" spans="1:16" s="94" customFormat="1" ht="39" customHeight="1">
      <c r="A128" s="774"/>
      <c r="B128" s="95" t="s">
        <v>382</v>
      </c>
      <c r="C128" s="281"/>
      <c r="D128" s="281"/>
      <c r="E128" s="281"/>
      <c r="F128" s="82">
        <v>0</v>
      </c>
      <c r="G128" s="82">
        <v>0</v>
      </c>
      <c r="H128" s="82">
        <f>F128+G128</f>
        <v>0</v>
      </c>
      <c r="I128" s="281"/>
      <c r="J128" s="281"/>
      <c r="K128" s="281"/>
      <c r="L128" s="281"/>
      <c r="M128" s="281"/>
      <c r="N128" s="281"/>
      <c r="O128" s="95" t="s">
        <v>602</v>
      </c>
      <c r="P128" s="774"/>
    </row>
    <row r="129" spans="1:16" s="94" customFormat="1" ht="39" customHeight="1">
      <c r="A129" s="774"/>
      <c r="B129" s="95" t="s">
        <v>9</v>
      </c>
      <c r="C129" s="281"/>
      <c r="D129" s="281"/>
      <c r="E129" s="281"/>
      <c r="F129" s="79">
        <f>F127+F128</f>
        <v>0</v>
      </c>
      <c r="G129" s="79">
        <f>G127+G128</f>
        <v>0</v>
      </c>
      <c r="H129" s="79">
        <f>H127+H128</f>
        <v>0</v>
      </c>
      <c r="I129" s="281"/>
      <c r="J129" s="281"/>
      <c r="K129" s="281"/>
      <c r="L129" s="281"/>
      <c r="M129" s="281"/>
      <c r="N129" s="281"/>
      <c r="O129" s="95" t="s">
        <v>8</v>
      </c>
      <c r="P129" s="774"/>
    </row>
    <row r="130" spans="1:16" s="94" customFormat="1" ht="39" customHeight="1">
      <c r="A130" s="774" t="s">
        <v>588</v>
      </c>
      <c r="B130" s="95" t="s">
        <v>383</v>
      </c>
      <c r="C130" s="281"/>
      <c r="D130" s="281"/>
      <c r="E130" s="281"/>
      <c r="F130" s="82">
        <f t="shared" ref="F130:H131" si="40">F124+F127</f>
        <v>20</v>
      </c>
      <c r="G130" s="82">
        <f t="shared" si="40"/>
        <v>6</v>
      </c>
      <c r="H130" s="82">
        <f t="shared" si="40"/>
        <v>26</v>
      </c>
      <c r="I130" s="281"/>
      <c r="J130" s="281"/>
      <c r="K130" s="281"/>
      <c r="L130" s="281"/>
      <c r="M130" s="281"/>
      <c r="N130" s="281"/>
      <c r="O130" s="95" t="s">
        <v>601</v>
      </c>
      <c r="P130" s="774" t="s">
        <v>680</v>
      </c>
    </row>
    <row r="131" spans="1:16" s="94" customFormat="1" ht="39" customHeight="1">
      <c r="A131" s="774"/>
      <c r="B131" s="95" t="s">
        <v>382</v>
      </c>
      <c r="C131" s="281"/>
      <c r="D131" s="281"/>
      <c r="E131" s="281"/>
      <c r="F131" s="82">
        <f t="shared" si="40"/>
        <v>1</v>
      </c>
      <c r="G131" s="82">
        <f t="shared" si="40"/>
        <v>8</v>
      </c>
      <c r="H131" s="82">
        <f t="shared" si="40"/>
        <v>9</v>
      </c>
      <c r="I131" s="281"/>
      <c r="J131" s="281"/>
      <c r="K131" s="281"/>
      <c r="L131" s="281"/>
      <c r="M131" s="281"/>
      <c r="N131" s="281"/>
      <c r="O131" s="95" t="s">
        <v>602</v>
      </c>
      <c r="P131" s="774"/>
    </row>
    <row r="132" spans="1:16" s="94" customFormat="1" ht="39" customHeight="1">
      <c r="A132" s="774"/>
      <c r="B132" s="95" t="s">
        <v>9</v>
      </c>
      <c r="C132" s="281"/>
      <c r="D132" s="281"/>
      <c r="E132" s="281"/>
      <c r="F132" s="79">
        <f>F130+F131</f>
        <v>21</v>
      </c>
      <c r="G132" s="79">
        <f>G130+G131</f>
        <v>14</v>
      </c>
      <c r="H132" s="79">
        <f>H130+H131</f>
        <v>35</v>
      </c>
      <c r="I132" s="281"/>
      <c r="J132" s="281"/>
      <c r="K132" s="281"/>
      <c r="L132" s="281"/>
      <c r="M132" s="281"/>
      <c r="N132" s="281"/>
      <c r="O132" s="95" t="s">
        <v>8</v>
      </c>
      <c r="P132" s="774"/>
    </row>
    <row r="133" spans="1:16" ht="39" customHeight="1">
      <c r="A133" s="774" t="s">
        <v>671</v>
      </c>
      <c r="B133" s="95" t="s">
        <v>383</v>
      </c>
      <c r="C133" s="281"/>
      <c r="D133" s="281"/>
      <c r="E133" s="281"/>
      <c r="F133" s="82">
        <v>0</v>
      </c>
      <c r="G133" s="82">
        <v>0</v>
      </c>
      <c r="H133" s="82">
        <f>F133+G133</f>
        <v>0</v>
      </c>
      <c r="I133" s="281"/>
      <c r="J133" s="281"/>
      <c r="K133" s="281"/>
      <c r="L133" s="281"/>
      <c r="M133" s="281"/>
      <c r="N133" s="281"/>
      <c r="O133" s="95" t="s">
        <v>601</v>
      </c>
      <c r="P133" s="774" t="s">
        <v>185</v>
      </c>
    </row>
    <row r="134" spans="1:16" ht="39" customHeight="1">
      <c r="A134" s="774"/>
      <c r="B134" s="95" t="s">
        <v>382</v>
      </c>
      <c r="C134" s="281"/>
      <c r="D134" s="281"/>
      <c r="E134" s="281"/>
      <c r="F134" s="82">
        <v>0</v>
      </c>
      <c r="G134" s="82">
        <v>22</v>
      </c>
      <c r="H134" s="82">
        <f>F134+G134</f>
        <v>22</v>
      </c>
      <c r="I134" s="281"/>
      <c r="J134" s="281"/>
      <c r="K134" s="281"/>
      <c r="L134" s="281"/>
      <c r="M134" s="281"/>
      <c r="N134" s="281"/>
      <c r="O134" s="95" t="s">
        <v>602</v>
      </c>
      <c r="P134" s="774"/>
    </row>
    <row r="135" spans="1:16" ht="39" customHeight="1">
      <c r="A135" s="774"/>
      <c r="B135" s="95" t="s">
        <v>9</v>
      </c>
      <c r="C135" s="281"/>
      <c r="D135" s="281"/>
      <c r="E135" s="281"/>
      <c r="F135" s="79">
        <f>F133+F134</f>
        <v>0</v>
      </c>
      <c r="G135" s="79">
        <f>G133+G134</f>
        <v>22</v>
      </c>
      <c r="H135" s="79">
        <f>H133+H134</f>
        <v>22</v>
      </c>
      <c r="I135" s="281"/>
      <c r="J135" s="281"/>
      <c r="K135" s="281"/>
      <c r="L135" s="281"/>
      <c r="M135" s="281"/>
      <c r="N135" s="281"/>
      <c r="O135" s="95" t="s">
        <v>8</v>
      </c>
      <c r="P135" s="774"/>
    </row>
    <row r="136" spans="1:16" ht="39" customHeight="1">
      <c r="A136" s="774" t="s">
        <v>672</v>
      </c>
      <c r="B136" s="95" t="s">
        <v>383</v>
      </c>
      <c r="C136" s="281"/>
      <c r="D136" s="281"/>
      <c r="E136" s="281"/>
      <c r="F136" s="82">
        <v>0</v>
      </c>
      <c r="G136" s="82">
        <v>0</v>
      </c>
      <c r="H136" s="82">
        <f>F136+G136</f>
        <v>0</v>
      </c>
      <c r="I136" s="281"/>
      <c r="J136" s="281"/>
      <c r="K136" s="281"/>
      <c r="L136" s="281"/>
      <c r="M136" s="281"/>
      <c r="N136" s="281"/>
      <c r="O136" s="95" t="s">
        <v>601</v>
      </c>
      <c r="P136" s="774" t="s">
        <v>674</v>
      </c>
    </row>
    <row r="137" spans="1:16" ht="39" customHeight="1">
      <c r="A137" s="774"/>
      <c r="B137" s="95" t="s">
        <v>382</v>
      </c>
      <c r="C137" s="281"/>
      <c r="D137" s="281"/>
      <c r="E137" s="281"/>
      <c r="F137" s="82">
        <v>0</v>
      </c>
      <c r="G137" s="82">
        <v>2</v>
      </c>
      <c r="H137" s="82">
        <f>F137+G137</f>
        <v>2</v>
      </c>
      <c r="I137" s="281"/>
      <c r="J137" s="281"/>
      <c r="K137" s="281"/>
      <c r="L137" s="281"/>
      <c r="M137" s="281"/>
      <c r="N137" s="281"/>
      <c r="O137" s="95" t="s">
        <v>602</v>
      </c>
      <c r="P137" s="774"/>
    </row>
    <row r="138" spans="1:16" ht="39" customHeight="1">
      <c r="A138" s="774"/>
      <c r="B138" s="95" t="s">
        <v>9</v>
      </c>
      <c r="C138" s="281"/>
      <c r="D138" s="281"/>
      <c r="E138" s="281"/>
      <c r="F138" s="79">
        <f>F136+F137</f>
        <v>0</v>
      </c>
      <c r="G138" s="79">
        <f>G136+G137</f>
        <v>2</v>
      </c>
      <c r="H138" s="79">
        <f>H136+H137</f>
        <v>2</v>
      </c>
      <c r="I138" s="281"/>
      <c r="J138" s="281"/>
      <c r="K138" s="281"/>
      <c r="L138" s="281"/>
      <c r="M138" s="281"/>
      <c r="N138" s="281"/>
      <c r="O138" s="95" t="s">
        <v>8</v>
      </c>
      <c r="P138" s="774"/>
    </row>
    <row r="139" spans="1:16" ht="39" customHeight="1">
      <c r="A139" s="774" t="s">
        <v>673</v>
      </c>
      <c r="B139" s="95" t="s">
        <v>383</v>
      </c>
      <c r="C139" s="281"/>
      <c r="D139" s="281"/>
      <c r="E139" s="281"/>
      <c r="F139" s="82">
        <f t="shared" ref="F139:H140" si="41">F133+F136</f>
        <v>0</v>
      </c>
      <c r="G139" s="82">
        <f t="shared" si="41"/>
        <v>0</v>
      </c>
      <c r="H139" s="82">
        <f t="shared" si="41"/>
        <v>0</v>
      </c>
      <c r="I139" s="281"/>
      <c r="J139" s="281"/>
      <c r="K139" s="281"/>
      <c r="L139" s="281"/>
      <c r="M139" s="281"/>
      <c r="N139" s="281"/>
      <c r="O139" s="95" t="s">
        <v>601</v>
      </c>
      <c r="P139" s="774" t="s">
        <v>675</v>
      </c>
    </row>
    <row r="140" spans="1:16" ht="39" customHeight="1">
      <c r="A140" s="774"/>
      <c r="B140" s="95" t="s">
        <v>382</v>
      </c>
      <c r="C140" s="281"/>
      <c r="D140" s="281"/>
      <c r="E140" s="281"/>
      <c r="F140" s="82">
        <f t="shared" si="41"/>
        <v>0</v>
      </c>
      <c r="G140" s="82">
        <f t="shared" si="41"/>
        <v>24</v>
      </c>
      <c r="H140" s="82">
        <f t="shared" si="41"/>
        <v>24</v>
      </c>
      <c r="I140" s="281"/>
      <c r="J140" s="281"/>
      <c r="K140" s="281"/>
      <c r="L140" s="281"/>
      <c r="M140" s="281"/>
      <c r="N140" s="281"/>
      <c r="O140" s="95" t="s">
        <v>602</v>
      </c>
      <c r="P140" s="774"/>
    </row>
    <row r="141" spans="1:16" ht="39" customHeight="1">
      <c r="A141" s="774"/>
      <c r="B141" s="95" t="s">
        <v>9</v>
      </c>
      <c r="C141" s="281"/>
      <c r="D141" s="281"/>
      <c r="E141" s="281"/>
      <c r="F141" s="79">
        <f>F139+F140</f>
        <v>0</v>
      </c>
      <c r="G141" s="79">
        <f>G139+G140</f>
        <v>24</v>
      </c>
      <c r="H141" s="79">
        <f>H139+H140</f>
        <v>24</v>
      </c>
      <c r="I141" s="281"/>
      <c r="J141" s="281"/>
      <c r="K141" s="281"/>
      <c r="L141" s="281"/>
      <c r="M141" s="281"/>
      <c r="N141" s="281"/>
      <c r="O141" s="95" t="s">
        <v>8</v>
      </c>
      <c r="P141" s="774"/>
    </row>
    <row r="142" spans="1:16" ht="39" customHeight="1">
      <c r="A142" s="774" t="s">
        <v>589</v>
      </c>
      <c r="B142" s="95" t="s">
        <v>383</v>
      </c>
      <c r="C142" s="281"/>
      <c r="D142" s="281"/>
      <c r="E142" s="281"/>
      <c r="F142" s="82">
        <v>0</v>
      </c>
      <c r="G142" s="82">
        <v>0</v>
      </c>
      <c r="H142" s="82">
        <f>F142+G142</f>
        <v>0</v>
      </c>
      <c r="I142" s="281"/>
      <c r="J142" s="281"/>
      <c r="K142" s="281"/>
      <c r="L142" s="281"/>
      <c r="M142" s="281"/>
      <c r="N142" s="281"/>
      <c r="O142" s="95" t="s">
        <v>601</v>
      </c>
      <c r="P142" s="774" t="s">
        <v>681</v>
      </c>
    </row>
    <row r="143" spans="1:16" ht="39" customHeight="1">
      <c r="A143" s="774"/>
      <c r="B143" s="95" t="s">
        <v>382</v>
      </c>
      <c r="C143" s="281"/>
      <c r="D143" s="281"/>
      <c r="E143" s="281"/>
      <c r="F143" s="82">
        <v>2</v>
      </c>
      <c r="G143" s="82">
        <v>0</v>
      </c>
      <c r="H143" s="82">
        <f>F143+G143</f>
        <v>2</v>
      </c>
      <c r="I143" s="281"/>
      <c r="J143" s="281"/>
      <c r="K143" s="281"/>
      <c r="L143" s="281"/>
      <c r="M143" s="281"/>
      <c r="N143" s="281"/>
      <c r="O143" s="95" t="s">
        <v>602</v>
      </c>
      <c r="P143" s="774"/>
    </row>
    <row r="144" spans="1:16" ht="39" customHeight="1">
      <c r="A144" s="774"/>
      <c r="B144" s="95" t="s">
        <v>9</v>
      </c>
      <c r="C144" s="281"/>
      <c r="D144" s="281"/>
      <c r="E144" s="281"/>
      <c r="F144" s="79">
        <f>F142+F143</f>
        <v>2</v>
      </c>
      <c r="G144" s="79">
        <f>G142+G143</f>
        <v>0</v>
      </c>
      <c r="H144" s="79">
        <f>H142+H143</f>
        <v>2</v>
      </c>
      <c r="I144" s="281"/>
      <c r="J144" s="281"/>
      <c r="K144" s="281"/>
      <c r="L144" s="281"/>
      <c r="M144" s="281"/>
      <c r="N144" s="281"/>
      <c r="O144" s="95" t="s">
        <v>8</v>
      </c>
      <c r="P144" s="774"/>
    </row>
    <row r="145" spans="1:16" ht="39" customHeight="1">
      <c r="A145" s="774" t="s">
        <v>184</v>
      </c>
      <c r="B145" s="95" t="s">
        <v>383</v>
      </c>
      <c r="C145" s="281"/>
      <c r="D145" s="281"/>
      <c r="E145" s="281"/>
      <c r="F145" s="82">
        <v>3</v>
      </c>
      <c r="G145" s="82">
        <v>2</v>
      </c>
      <c r="H145" s="82">
        <f>F145+G145</f>
        <v>5</v>
      </c>
      <c r="I145" s="281"/>
      <c r="J145" s="281"/>
      <c r="K145" s="281"/>
      <c r="L145" s="281"/>
      <c r="M145" s="281"/>
      <c r="N145" s="281"/>
      <c r="O145" s="95" t="s">
        <v>601</v>
      </c>
      <c r="P145" s="774" t="s">
        <v>682</v>
      </c>
    </row>
    <row r="146" spans="1:16" ht="39" customHeight="1">
      <c r="A146" s="774"/>
      <c r="B146" s="95" t="s">
        <v>382</v>
      </c>
      <c r="C146" s="281"/>
      <c r="D146" s="281"/>
      <c r="E146" s="281"/>
      <c r="F146" s="82">
        <v>10</v>
      </c>
      <c r="G146" s="82">
        <v>5</v>
      </c>
      <c r="H146" s="82">
        <f>F146+G146</f>
        <v>15</v>
      </c>
      <c r="I146" s="281"/>
      <c r="J146" s="281"/>
      <c r="K146" s="281"/>
      <c r="L146" s="281"/>
      <c r="M146" s="281"/>
      <c r="N146" s="281"/>
      <c r="O146" s="95" t="s">
        <v>602</v>
      </c>
      <c r="P146" s="774"/>
    </row>
    <row r="147" spans="1:16" ht="39" customHeight="1">
      <c r="A147" s="774"/>
      <c r="B147" s="95" t="s">
        <v>9</v>
      </c>
      <c r="C147" s="281"/>
      <c r="D147" s="281"/>
      <c r="E147" s="281"/>
      <c r="F147" s="79">
        <f>F145+F146</f>
        <v>13</v>
      </c>
      <c r="G147" s="79">
        <f>G145+G146</f>
        <v>7</v>
      </c>
      <c r="H147" s="79">
        <f>H145+H146</f>
        <v>20</v>
      </c>
      <c r="I147" s="281"/>
      <c r="J147" s="281"/>
      <c r="K147" s="281"/>
      <c r="L147" s="281"/>
      <c r="M147" s="281"/>
      <c r="N147" s="281"/>
      <c r="O147" s="95" t="s">
        <v>8</v>
      </c>
      <c r="P147" s="774"/>
    </row>
    <row r="148" spans="1:16" ht="39" customHeight="1">
      <c r="A148" s="778" t="s">
        <v>1579</v>
      </c>
      <c r="B148" s="569"/>
      <c r="C148" s="569"/>
      <c r="D148" s="569"/>
      <c r="E148" s="569"/>
      <c r="F148" s="569"/>
      <c r="G148" s="595"/>
      <c r="H148" s="631" t="s">
        <v>1580</v>
      </c>
      <c r="I148" s="631"/>
      <c r="J148" s="631"/>
      <c r="K148" s="631"/>
      <c r="L148" s="631"/>
      <c r="M148" s="631"/>
      <c r="N148" s="631"/>
      <c r="O148" s="631"/>
      <c r="P148" s="631"/>
    </row>
    <row r="149" spans="1:16" ht="39" customHeight="1">
      <c r="A149" s="770" t="s">
        <v>71</v>
      </c>
      <c r="B149" s="770" t="s">
        <v>677</v>
      </c>
      <c r="C149" s="775" t="s">
        <v>19</v>
      </c>
      <c r="D149" s="776"/>
      <c r="E149" s="776"/>
      <c r="F149" s="776"/>
      <c r="G149" s="776"/>
      <c r="H149" s="776"/>
      <c r="I149" s="776"/>
      <c r="J149" s="776"/>
      <c r="K149" s="776"/>
      <c r="L149" s="776"/>
      <c r="M149" s="776"/>
      <c r="N149" s="777"/>
      <c r="O149" s="773" t="s">
        <v>678</v>
      </c>
      <c r="P149" s="773" t="s">
        <v>69</v>
      </c>
    </row>
    <row r="150" spans="1:16" ht="39" customHeight="1">
      <c r="A150" s="771"/>
      <c r="B150" s="771"/>
      <c r="C150" s="775" t="s">
        <v>8</v>
      </c>
      <c r="D150" s="776"/>
      <c r="E150" s="776"/>
      <c r="F150" s="776"/>
      <c r="G150" s="776"/>
      <c r="H150" s="776"/>
      <c r="I150" s="776"/>
      <c r="J150" s="776"/>
      <c r="K150" s="776"/>
      <c r="L150" s="776"/>
      <c r="M150" s="776"/>
      <c r="N150" s="777"/>
      <c r="O150" s="773"/>
      <c r="P150" s="773"/>
    </row>
    <row r="151" spans="1:16" ht="39" customHeight="1">
      <c r="A151" s="771"/>
      <c r="B151" s="771"/>
      <c r="C151" s="744" t="s">
        <v>188</v>
      </c>
      <c r="D151" s="745"/>
      <c r="E151" s="745"/>
      <c r="F151" s="746"/>
      <c r="G151" s="744" t="s">
        <v>189</v>
      </c>
      <c r="H151" s="745"/>
      <c r="I151" s="745"/>
      <c r="J151" s="746"/>
      <c r="K151" s="744" t="s">
        <v>9</v>
      </c>
      <c r="L151" s="745"/>
      <c r="M151" s="745"/>
      <c r="N151" s="746"/>
      <c r="O151" s="773"/>
      <c r="P151" s="773"/>
    </row>
    <row r="152" spans="1:16" ht="39" customHeight="1">
      <c r="A152" s="772"/>
      <c r="B152" s="772"/>
      <c r="C152" s="744" t="s">
        <v>595</v>
      </c>
      <c r="D152" s="745"/>
      <c r="E152" s="745"/>
      <c r="F152" s="746"/>
      <c r="G152" s="744" t="s">
        <v>596</v>
      </c>
      <c r="H152" s="745"/>
      <c r="I152" s="745"/>
      <c r="J152" s="746"/>
      <c r="K152" s="744" t="s">
        <v>8</v>
      </c>
      <c r="L152" s="745"/>
      <c r="M152" s="745"/>
      <c r="N152" s="746"/>
      <c r="O152" s="773"/>
      <c r="P152" s="773"/>
    </row>
    <row r="153" spans="1:16" s="94" customFormat="1" ht="39" customHeight="1">
      <c r="A153" s="774" t="s">
        <v>586</v>
      </c>
      <c r="B153" s="95" t="s">
        <v>383</v>
      </c>
      <c r="C153" s="584">
        <f>C8+F8+I8+L8+C37+F37+I37+L37+C66+F66+I66+L66+C95+F95+I95+L95+C124+F124+I124+L124</f>
        <v>2855</v>
      </c>
      <c r="D153" s="739"/>
      <c r="E153" s="739"/>
      <c r="F153" s="585"/>
      <c r="G153" s="584">
        <f>D8+G8+J8+M8+D37+G37+J37+M37+D66+G66+J66+M66+D95+G95+J95+M95+D124+G124+J124+M124</f>
        <v>8670</v>
      </c>
      <c r="H153" s="739"/>
      <c r="I153" s="739"/>
      <c r="J153" s="585"/>
      <c r="K153" s="584">
        <f>E8+H8+K8+N8+E37+H37+K37+N37+E66+H66+K66+N66+E95+H95+K95+N95+E124+H124+K124+N124</f>
        <v>11525</v>
      </c>
      <c r="L153" s="739"/>
      <c r="M153" s="739"/>
      <c r="N153" s="585"/>
      <c r="O153" s="95" t="s">
        <v>601</v>
      </c>
      <c r="P153" s="774" t="s">
        <v>679</v>
      </c>
    </row>
    <row r="154" spans="1:16" s="94" customFormat="1" ht="39" customHeight="1">
      <c r="A154" s="774"/>
      <c r="B154" s="95" t="s">
        <v>382</v>
      </c>
      <c r="C154" s="584">
        <f t="shared" ref="C154:C176" si="42">C9+F9+I9+L9+C38+F38+I38+L38+C67+F67+I67+L67+C96+F96+I96+L96+C125+F125+I125+L125</f>
        <v>765</v>
      </c>
      <c r="D154" s="739"/>
      <c r="E154" s="739"/>
      <c r="F154" s="585"/>
      <c r="G154" s="584">
        <f t="shared" ref="G154:G176" si="43">D9+G9+J9+M9+D38+G38+J38+M38+D67+G67+J67+M67+D96+G96+J96+M96+D125+G125+J125+M125</f>
        <v>4628</v>
      </c>
      <c r="H154" s="739"/>
      <c r="I154" s="739"/>
      <c r="J154" s="585"/>
      <c r="K154" s="584">
        <f t="shared" ref="K154:K176" si="44">E9+H9+K9+N9+E38+H38+K38+N38+E67+H67+K67+N67+E96+H96+K96+N96+E125+H125+K125+N125</f>
        <v>5393</v>
      </c>
      <c r="L154" s="739"/>
      <c r="M154" s="739"/>
      <c r="N154" s="585"/>
      <c r="O154" s="95" t="s">
        <v>602</v>
      </c>
      <c r="P154" s="774"/>
    </row>
    <row r="155" spans="1:16" s="94" customFormat="1" ht="39" customHeight="1">
      <c r="A155" s="774"/>
      <c r="B155" s="95" t="s">
        <v>9</v>
      </c>
      <c r="C155" s="747">
        <f t="shared" si="42"/>
        <v>3620</v>
      </c>
      <c r="D155" s="748"/>
      <c r="E155" s="748"/>
      <c r="F155" s="749"/>
      <c r="G155" s="747">
        <f t="shared" si="43"/>
        <v>13298</v>
      </c>
      <c r="H155" s="748"/>
      <c r="I155" s="748"/>
      <c r="J155" s="749"/>
      <c r="K155" s="747">
        <f t="shared" si="44"/>
        <v>16918</v>
      </c>
      <c r="L155" s="748"/>
      <c r="M155" s="748"/>
      <c r="N155" s="749"/>
      <c r="O155" s="95" t="s">
        <v>8</v>
      </c>
      <c r="P155" s="774"/>
    </row>
    <row r="156" spans="1:16" s="94" customFormat="1" ht="39" customHeight="1">
      <c r="A156" s="774" t="s">
        <v>587</v>
      </c>
      <c r="B156" s="95" t="s">
        <v>383</v>
      </c>
      <c r="C156" s="584">
        <f t="shared" si="42"/>
        <v>172</v>
      </c>
      <c r="D156" s="739"/>
      <c r="E156" s="739"/>
      <c r="F156" s="585"/>
      <c r="G156" s="584">
        <f t="shared" si="43"/>
        <v>299</v>
      </c>
      <c r="H156" s="739"/>
      <c r="I156" s="739"/>
      <c r="J156" s="585"/>
      <c r="K156" s="584">
        <f t="shared" si="44"/>
        <v>471</v>
      </c>
      <c r="L156" s="739"/>
      <c r="M156" s="739"/>
      <c r="N156" s="585"/>
      <c r="O156" s="95" t="s">
        <v>601</v>
      </c>
      <c r="P156" s="774" t="s">
        <v>591</v>
      </c>
    </row>
    <row r="157" spans="1:16" s="94" customFormat="1" ht="39" customHeight="1">
      <c r="A157" s="774"/>
      <c r="B157" s="95" t="s">
        <v>382</v>
      </c>
      <c r="C157" s="584">
        <f t="shared" si="42"/>
        <v>177</v>
      </c>
      <c r="D157" s="739"/>
      <c r="E157" s="739"/>
      <c r="F157" s="585"/>
      <c r="G157" s="584">
        <f t="shared" si="43"/>
        <v>187</v>
      </c>
      <c r="H157" s="739"/>
      <c r="I157" s="739"/>
      <c r="J157" s="585"/>
      <c r="K157" s="584">
        <f t="shared" si="44"/>
        <v>364</v>
      </c>
      <c r="L157" s="739"/>
      <c r="M157" s="739"/>
      <c r="N157" s="585"/>
      <c r="O157" s="95" t="s">
        <v>602</v>
      </c>
      <c r="P157" s="774"/>
    </row>
    <row r="158" spans="1:16" s="94" customFormat="1" ht="39" customHeight="1">
      <c r="A158" s="774"/>
      <c r="B158" s="95" t="s">
        <v>9</v>
      </c>
      <c r="C158" s="747">
        <f t="shared" si="42"/>
        <v>349</v>
      </c>
      <c r="D158" s="748"/>
      <c r="E158" s="748"/>
      <c r="F158" s="749"/>
      <c r="G158" s="747">
        <f t="shared" si="43"/>
        <v>486</v>
      </c>
      <c r="H158" s="748"/>
      <c r="I158" s="748"/>
      <c r="J158" s="749"/>
      <c r="K158" s="747">
        <f t="shared" si="44"/>
        <v>835</v>
      </c>
      <c r="L158" s="748"/>
      <c r="M158" s="748"/>
      <c r="N158" s="749"/>
      <c r="O158" s="95" t="s">
        <v>8</v>
      </c>
      <c r="P158" s="774"/>
    </row>
    <row r="159" spans="1:16" s="94" customFormat="1" ht="39" customHeight="1">
      <c r="A159" s="774" t="s">
        <v>588</v>
      </c>
      <c r="B159" s="95" t="s">
        <v>383</v>
      </c>
      <c r="C159" s="584">
        <f t="shared" si="42"/>
        <v>3027</v>
      </c>
      <c r="D159" s="739"/>
      <c r="E159" s="739"/>
      <c r="F159" s="585"/>
      <c r="G159" s="584">
        <f t="shared" si="43"/>
        <v>8969</v>
      </c>
      <c r="H159" s="739"/>
      <c r="I159" s="739"/>
      <c r="J159" s="585"/>
      <c r="K159" s="584">
        <f t="shared" si="44"/>
        <v>11996</v>
      </c>
      <c r="L159" s="739"/>
      <c r="M159" s="739"/>
      <c r="N159" s="585"/>
      <c r="O159" s="95" t="s">
        <v>601</v>
      </c>
      <c r="P159" s="774" t="s">
        <v>680</v>
      </c>
    </row>
    <row r="160" spans="1:16" s="94" customFormat="1" ht="39" customHeight="1">
      <c r="A160" s="774"/>
      <c r="B160" s="95" t="s">
        <v>382</v>
      </c>
      <c r="C160" s="584">
        <f t="shared" si="42"/>
        <v>942</v>
      </c>
      <c r="D160" s="739"/>
      <c r="E160" s="739"/>
      <c r="F160" s="585"/>
      <c r="G160" s="584">
        <f t="shared" si="43"/>
        <v>4815</v>
      </c>
      <c r="H160" s="739"/>
      <c r="I160" s="739"/>
      <c r="J160" s="585"/>
      <c r="K160" s="584">
        <f t="shared" si="44"/>
        <v>5757</v>
      </c>
      <c r="L160" s="739"/>
      <c r="M160" s="739"/>
      <c r="N160" s="585"/>
      <c r="O160" s="95" t="s">
        <v>602</v>
      </c>
      <c r="P160" s="774"/>
    </row>
    <row r="161" spans="1:16" s="94" customFormat="1" ht="39" customHeight="1">
      <c r="A161" s="774"/>
      <c r="B161" s="95" t="s">
        <v>9</v>
      </c>
      <c r="C161" s="747">
        <f t="shared" si="42"/>
        <v>3969</v>
      </c>
      <c r="D161" s="748"/>
      <c r="E161" s="748"/>
      <c r="F161" s="749"/>
      <c r="G161" s="747">
        <f t="shared" si="43"/>
        <v>13784</v>
      </c>
      <c r="H161" s="748"/>
      <c r="I161" s="748"/>
      <c r="J161" s="749"/>
      <c r="K161" s="747">
        <f t="shared" si="44"/>
        <v>17753</v>
      </c>
      <c r="L161" s="748"/>
      <c r="M161" s="748"/>
      <c r="N161" s="749"/>
      <c r="O161" s="95" t="s">
        <v>8</v>
      </c>
      <c r="P161" s="774"/>
    </row>
    <row r="162" spans="1:16" ht="39" customHeight="1">
      <c r="A162" s="774" t="s">
        <v>671</v>
      </c>
      <c r="B162" s="95" t="s">
        <v>383</v>
      </c>
      <c r="C162" s="584">
        <f t="shared" si="42"/>
        <v>949</v>
      </c>
      <c r="D162" s="739"/>
      <c r="E162" s="739"/>
      <c r="F162" s="585"/>
      <c r="G162" s="584">
        <f t="shared" si="43"/>
        <v>3902</v>
      </c>
      <c r="H162" s="739"/>
      <c r="I162" s="739"/>
      <c r="J162" s="585"/>
      <c r="K162" s="584">
        <f t="shared" si="44"/>
        <v>4851</v>
      </c>
      <c r="L162" s="739"/>
      <c r="M162" s="739"/>
      <c r="N162" s="585"/>
      <c r="O162" s="95" t="s">
        <v>601</v>
      </c>
      <c r="P162" s="774" t="s">
        <v>185</v>
      </c>
    </row>
    <row r="163" spans="1:16" ht="39" customHeight="1">
      <c r="A163" s="774"/>
      <c r="B163" s="95" t="s">
        <v>382</v>
      </c>
      <c r="C163" s="584">
        <f t="shared" si="42"/>
        <v>1262</v>
      </c>
      <c r="D163" s="739"/>
      <c r="E163" s="739"/>
      <c r="F163" s="585"/>
      <c r="G163" s="584">
        <f t="shared" si="43"/>
        <v>22798</v>
      </c>
      <c r="H163" s="739"/>
      <c r="I163" s="739"/>
      <c r="J163" s="585"/>
      <c r="K163" s="584">
        <f t="shared" si="44"/>
        <v>24060</v>
      </c>
      <c r="L163" s="739"/>
      <c r="M163" s="739"/>
      <c r="N163" s="585"/>
      <c r="O163" s="95" t="s">
        <v>602</v>
      </c>
      <c r="P163" s="774"/>
    </row>
    <row r="164" spans="1:16" ht="39" customHeight="1">
      <c r="A164" s="774"/>
      <c r="B164" s="95" t="s">
        <v>9</v>
      </c>
      <c r="C164" s="747">
        <f t="shared" si="42"/>
        <v>2211</v>
      </c>
      <c r="D164" s="748"/>
      <c r="E164" s="748"/>
      <c r="F164" s="749"/>
      <c r="G164" s="747">
        <f t="shared" si="43"/>
        <v>26700</v>
      </c>
      <c r="H164" s="748"/>
      <c r="I164" s="748"/>
      <c r="J164" s="749"/>
      <c r="K164" s="747">
        <f t="shared" si="44"/>
        <v>28911</v>
      </c>
      <c r="L164" s="748"/>
      <c r="M164" s="748"/>
      <c r="N164" s="749"/>
      <c r="O164" s="95" t="s">
        <v>8</v>
      </c>
      <c r="P164" s="774"/>
    </row>
    <row r="165" spans="1:16" ht="39" customHeight="1">
      <c r="A165" s="774" t="s">
        <v>672</v>
      </c>
      <c r="B165" s="95" t="s">
        <v>383</v>
      </c>
      <c r="C165" s="584">
        <f t="shared" si="42"/>
        <v>0</v>
      </c>
      <c r="D165" s="739"/>
      <c r="E165" s="739"/>
      <c r="F165" s="585"/>
      <c r="G165" s="584">
        <f t="shared" si="43"/>
        <v>0</v>
      </c>
      <c r="H165" s="739"/>
      <c r="I165" s="739"/>
      <c r="J165" s="585"/>
      <c r="K165" s="584">
        <f t="shared" si="44"/>
        <v>0</v>
      </c>
      <c r="L165" s="739"/>
      <c r="M165" s="739"/>
      <c r="N165" s="585"/>
      <c r="O165" s="95" t="s">
        <v>601</v>
      </c>
      <c r="P165" s="774" t="s">
        <v>674</v>
      </c>
    </row>
    <row r="166" spans="1:16" ht="39" customHeight="1">
      <c r="A166" s="774"/>
      <c r="B166" s="95" t="s">
        <v>382</v>
      </c>
      <c r="C166" s="584">
        <f t="shared" si="42"/>
        <v>12</v>
      </c>
      <c r="D166" s="739"/>
      <c r="E166" s="739"/>
      <c r="F166" s="585"/>
      <c r="G166" s="584">
        <f t="shared" si="43"/>
        <v>1635</v>
      </c>
      <c r="H166" s="739"/>
      <c r="I166" s="739"/>
      <c r="J166" s="585"/>
      <c r="K166" s="584">
        <f t="shared" si="44"/>
        <v>1647</v>
      </c>
      <c r="L166" s="739"/>
      <c r="M166" s="739"/>
      <c r="N166" s="585"/>
      <c r="O166" s="95" t="s">
        <v>602</v>
      </c>
      <c r="P166" s="774"/>
    </row>
    <row r="167" spans="1:16" ht="39" customHeight="1">
      <c r="A167" s="774"/>
      <c r="B167" s="95" t="s">
        <v>9</v>
      </c>
      <c r="C167" s="747">
        <f t="shared" si="42"/>
        <v>12</v>
      </c>
      <c r="D167" s="748"/>
      <c r="E167" s="748"/>
      <c r="F167" s="749"/>
      <c r="G167" s="747">
        <f t="shared" si="43"/>
        <v>1635</v>
      </c>
      <c r="H167" s="748"/>
      <c r="I167" s="748"/>
      <c r="J167" s="749"/>
      <c r="K167" s="747">
        <f t="shared" si="44"/>
        <v>1647</v>
      </c>
      <c r="L167" s="748"/>
      <c r="M167" s="748"/>
      <c r="N167" s="749"/>
      <c r="O167" s="95" t="s">
        <v>8</v>
      </c>
      <c r="P167" s="774"/>
    </row>
    <row r="168" spans="1:16" ht="39" customHeight="1">
      <c r="A168" s="774" t="s">
        <v>673</v>
      </c>
      <c r="B168" s="95" t="s">
        <v>383</v>
      </c>
      <c r="C168" s="584">
        <f t="shared" si="42"/>
        <v>949</v>
      </c>
      <c r="D168" s="739"/>
      <c r="E168" s="739"/>
      <c r="F168" s="585"/>
      <c r="G168" s="584">
        <f t="shared" si="43"/>
        <v>3902</v>
      </c>
      <c r="H168" s="739"/>
      <c r="I168" s="739"/>
      <c r="J168" s="585"/>
      <c r="K168" s="584">
        <f t="shared" si="44"/>
        <v>4851</v>
      </c>
      <c r="L168" s="739"/>
      <c r="M168" s="739"/>
      <c r="N168" s="585"/>
      <c r="O168" s="95" t="s">
        <v>601</v>
      </c>
      <c r="P168" s="774" t="s">
        <v>675</v>
      </c>
    </row>
    <row r="169" spans="1:16" ht="39" customHeight="1">
      <c r="A169" s="774"/>
      <c r="B169" s="95" t="s">
        <v>382</v>
      </c>
      <c r="C169" s="584">
        <f t="shared" si="42"/>
        <v>1274</v>
      </c>
      <c r="D169" s="739"/>
      <c r="E169" s="739"/>
      <c r="F169" s="585"/>
      <c r="G169" s="584">
        <f t="shared" si="43"/>
        <v>24433</v>
      </c>
      <c r="H169" s="739"/>
      <c r="I169" s="739"/>
      <c r="J169" s="585"/>
      <c r="K169" s="584">
        <f t="shared" si="44"/>
        <v>25707</v>
      </c>
      <c r="L169" s="739"/>
      <c r="M169" s="739"/>
      <c r="N169" s="585"/>
      <c r="O169" s="95" t="s">
        <v>602</v>
      </c>
      <c r="P169" s="774"/>
    </row>
    <row r="170" spans="1:16" ht="39" customHeight="1">
      <c r="A170" s="774"/>
      <c r="B170" s="95" t="s">
        <v>9</v>
      </c>
      <c r="C170" s="747">
        <f t="shared" si="42"/>
        <v>2223</v>
      </c>
      <c r="D170" s="748"/>
      <c r="E170" s="748"/>
      <c r="F170" s="749"/>
      <c r="G170" s="747">
        <f t="shared" si="43"/>
        <v>28335</v>
      </c>
      <c r="H170" s="748"/>
      <c r="I170" s="748"/>
      <c r="J170" s="749"/>
      <c r="K170" s="747">
        <f t="shared" si="44"/>
        <v>30558</v>
      </c>
      <c r="L170" s="748"/>
      <c r="M170" s="748"/>
      <c r="N170" s="749"/>
      <c r="O170" s="95" t="s">
        <v>8</v>
      </c>
      <c r="P170" s="774"/>
    </row>
    <row r="171" spans="1:16" ht="39" customHeight="1">
      <c r="A171" s="774" t="s">
        <v>589</v>
      </c>
      <c r="B171" s="95" t="s">
        <v>383</v>
      </c>
      <c r="C171" s="584">
        <f t="shared" si="42"/>
        <v>447</v>
      </c>
      <c r="D171" s="739"/>
      <c r="E171" s="739"/>
      <c r="F171" s="585"/>
      <c r="G171" s="584">
        <f t="shared" si="43"/>
        <v>545</v>
      </c>
      <c r="H171" s="739"/>
      <c r="I171" s="739"/>
      <c r="J171" s="585"/>
      <c r="K171" s="584">
        <f t="shared" si="44"/>
        <v>992</v>
      </c>
      <c r="L171" s="739"/>
      <c r="M171" s="739"/>
      <c r="N171" s="585"/>
      <c r="O171" s="95" t="s">
        <v>601</v>
      </c>
      <c r="P171" s="774" t="s">
        <v>681</v>
      </c>
    </row>
    <row r="172" spans="1:16" ht="39" customHeight="1">
      <c r="A172" s="774"/>
      <c r="B172" s="95" t="s">
        <v>382</v>
      </c>
      <c r="C172" s="584">
        <f t="shared" si="42"/>
        <v>966</v>
      </c>
      <c r="D172" s="739"/>
      <c r="E172" s="739"/>
      <c r="F172" s="585"/>
      <c r="G172" s="584">
        <f t="shared" si="43"/>
        <v>692</v>
      </c>
      <c r="H172" s="739"/>
      <c r="I172" s="739"/>
      <c r="J172" s="585"/>
      <c r="K172" s="584">
        <f t="shared" si="44"/>
        <v>1658</v>
      </c>
      <c r="L172" s="739"/>
      <c r="M172" s="739"/>
      <c r="N172" s="585"/>
      <c r="O172" s="95" t="s">
        <v>602</v>
      </c>
      <c r="P172" s="774"/>
    </row>
    <row r="173" spans="1:16" ht="39" customHeight="1">
      <c r="A173" s="774"/>
      <c r="B173" s="95" t="s">
        <v>9</v>
      </c>
      <c r="C173" s="747">
        <f t="shared" si="42"/>
        <v>1413</v>
      </c>
      <c r="D173" s="748"/>
      <c r="E173" s="748"/>
      <c r="F173" s="749"/>
      <c r="G173" s="747">
        <f t="shared" si="43"/>
        <v>1237</v>
      </c>
      <c r="H173" s="748"/>
      <c r="I173" s="748"/>
      <c r="J173" s="749"/>
      <c r="K173" s="747">
        <f t="shared" si="44"/>
        <v>2650</v>
      </c>
      <c r="L173" s="748"/>
      <c r="M173" s="748"/>
      <c r="N173" s="749"/>
      <c r="O173" s="95" t="s">
        <v>8</v>
      </c>
      <c r="P173" s="774"/>
    </row>
    <row r="174" spans="1:16" ht="39" customHeight="1">
      <c r="A174" s="774" t="s">
        <v>184</v>
      </c>
      <c r="B174" s="95" t="s">
        <v>383</v>
      </c>
      <c r="C174" s="584">
        <f t="shared" si="42"/>
        <v>3411</v>
      </c>
      <c r="D174" s="739"/>
      <c r="E174" s="739"/>
      <c r="F174" s="585"/>
      <c r="G174" s="584">
        <f t="shared" si="43"/>
        <v>2143</v>
      </c>
      <c r="H174" s="739"/>
      <c r="I174" s="739"/>
      <c r="J174" s="585"/>
      <c r="K174" s="584">
        <f t="shared" si="44"/>
        <v>5554</v>
      </c>
      <c r="L174" s="739"/>
      <c r="M174" s="739"/>
      <c r="N174" s="585"/>
      <c r="O174" s="95" t="s">
        <v>601</v>
      </c>
      <c r="P174" s="774" t="s">
        <v>682</v>
      </c>
    </row>
    <row r="175" spans="1:16" ht="39" customHeight="1">
      <c r="A175" s="774"/>
      <c r="B175" s="95" t="s">
        <v>382</v>
      </c>
      <c r="C175" s="584">
        <f t="shared" si="42"/>
        <v>5728</v>
      </c>
      <c r="D175" s="739"/>
      <c r="E175" s="739"/>
      <c r="F175" s="585"/>
      <c r="G175" s="584">
        <f t="shared" si="43"/>
        <v>2768</v>
      </c>
      <c r="H175" s="739"/>
      <c r="I175" s="739"/>
      <c r="J175" s="585"/>
      <c r="K175" s="584">
        <f t="shared" si="44"/>
        <v>8496</v>
      </c>
      <c r="L175" s="739"/>
      <c r="M175" s="739"/>
      <c r="N175" s="585"/>
      <c r="O175" s="95" t="s">
        <v>602</v>
      </c>
      <c r="P175" s="774"/>
    </row>
    <row r="176" spans="1:16" ht="39" customHeight="1">
      <c r="A176" s="774"/>
      <c r="B176" s="95" t="s">
        <v>9</v>
      </c>
      <c r="C176" s="747">
        <f t="shared" si="42"/>
        <v>9139</v>
      </c>
      <c r="D176" s="748"/>
      <c r="E176" s="748"/>
      <c r="F176" s="749"/>
      <c r="G176" s="747">
        <f t="shared" si="43"/>
        <v>4911</v>
      </c>
      <c r="H176" s="748"/>
      <c r="I176" s="748"/>
      <c r="J176" s="749"/>
      <c r="K176" s="747">
        <f t="shared" si="44"/>
        <v>14050</v>
      </c>
      <c r="L176" s="748"/>
      <c r="M176" s="748"/>
      <c r="N176" s="749"/>
      <c r="O176" s="95" t="s">
        <v>8</v>
      </c>
      <c r="P176" s="774"/>
    </row>
    <row r="177" spans="1:16" ht="13.5" customHeight="1"/>
    <row r="178" spans="1:16" ht="27.75" customHeight="1">
      <c r="A178" s="282"/>
      <c r="B178" s="831" t="s">
        <v>847</v>
      </c>
      <c r="C178" s="832"/>
      <c r="D178" s="832"/>
      <c r="E178" s="832"/>
      <c r="F178" s="833"/>
      <c r="K178" s="834" t="s">
        <v>848</v>
      </c>
      <c r="L178" s="835"/>
      <c r="M178" s="835"/>
      <c r="N178" s="835"/>
      <c r="O178" s="836"/>
      <c r="P178" s="282"/>
    </row>
  </sheetData>
  <mergeCells count="256">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2:G32"/>
    <mergeCell ref="H32:P32"/>
    <mergeCell ref="A17:A19"/>
    <mergeCell ref="P17:P19"/>
    <mergeCell ref="A20:A22"/>
    <mergeCell ref="P20:P22"/>
    <mergeCell ref="A23:A25"/>
    <mergeCell ref="P23:P25"/>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55:A57"/>
    <mergeCell ref="P55:P57"/>
    <mergeCell ref="A58:A60"/>
    <mergeCell ref="P58:P60"/>
    <mergeCell ref="A61:G61"/>
    <mergeCell ref="H61:P61"/>
    <mergeCell ref="A46:A48"/>
    <mergeCell ref="P46:P48"/>
    <mergeCell ref="A49:A51"/>
    <mergeCell ref="P49:P51"/>
    <mergeCell ref="A52:A54"/>
    <mergeCell ref="P52:P54"/>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84:A86"/>
    <mergeCell ref="P84:P86"/>
    <mergeCell ref="A87:A89"/>
    <mergeCell ref="P87:P89"/>
    <mergeCell ref="A90:G90"/>
    <mergeCell ref="H90:P90"/>
    <mergeCell ref="A75:A77"/>
    <mergeCell ref="P75:P77"/>
    <mergeCell ref="A78:A80"/>
    <mergeCell ref="P78:P80"/>
    <mergeCell ref="A81:A83"/>
    <mergeCell ref="P81:P83"/>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113:A115"/>
    <mergeCell ref="P113:P115"/>
    <mergeCell ref="A116:A118"/>
    <mergeCell ref="P116:P118"/>
    <mergeCell ref="A119:G119"/>
    <mergeCell ref="H119:P119"/>
    <mergeCell ref="A104:A106"/>
    <mergeCell ref="P104:P106"/>
    <mergeCell ref="A107:A109"/>
    <mergeCell ref="P107:P109"/>
    <mergeCell ref="A110:A112"/>
    <mergeCell ref="P110:P11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33:A135"/>
    <mergeCell ref="P133:P135"/>
    <mergeCell ref="A136:A138"/>
    <mergeCell ref="P136:P138"/>
    <mergeCell ref="A139:A141"/>
    <mergeCell ref="P139:P141"/>
    <mergeCell ref="A124:A126"/>
    <mergeCell ref="P124:P126"/>
    <mergeCell ref="A127:A129"/>
    <mergeCell ref="P127:P129"/>
    <mergeCell ref="A130:A132"/>
    <mergeCell ref="P130:P132"/>
    <mergeCell ref="A142:A144"/>
    <mergeCell ref="P142:P144"/>
    <mergeCell ref="A145:A147"/>
    <mergeCell ref="P145:P147"/>
    <mergeCell ref="A148:G148"/>
    <mergeCell ref="H148:P148"/>
    <mergeCell ref="C154:F154"/>
    <mergeCell ref="G154:J154"/>
    <mergeCell ref="K154:N154"/>
    <mergeCell ref="G152:J152"/>
    <mergeCell ref="K152:N152"/>
    <mergeCell ref="A153:A155"/>
    <mergeCell ref="C153:F153"/>
    <mergeCell ref="G153:J153"/>
    <mergeCell ref="K153:N153"/>
    <mergeCell ref="A149:A152"/>
    <mergeCell ref="B149:B152"/>
    <mergeCell ref="C149:N149"/>
    <mergeCell ref="O149:O152"/>
    <mergeCell ref="C152:F152"/>
    <mergeCell ref="P153:P155"/>
    <mergeCell ref="C155:F155"/>
    <mergeCell ref="G155:J155"/>
    <mergeCell ref="K155:N155"/>
    <mergeCell ref="P149:P152"/>
    <mergeCell ref="C150:N150"/>
    <mergeCell ref="C151:F151"/>
    <mergeCell ref="G151:J151"/>
    <mergeCell ref="K151:N151"/>
    <mergeCell ref="A162:A164"/>
    <mergeCell ref="C162:F162"/>
    <mergeCell ref="G162:J162"/>
    <mergeCell ref="K162:N162"/>
    <mergeCell ref="K158:N158"/>
    <mergeCell ref="A159:A161"/>
    <mergeCell ref="C159:F159"/>
    <mergeCell ref="G159:J159"/>
    <mergeCell ref="K159:N159"/>
    <mergeCell ref="C160:F160"/>
    <mergeCell ref="G160:J160"/>
    <mergeCell ref="K160:N160"/>
    <mergeCell ref="C161:F161"/>
    <mergeCell ref="A156:A158"/>
    <mergeCell ref="C156:F156"/>
    <mergeCell ref="G156:J156"/>
    <mergeCell ref="K156:N156"/>
    <mergeCell ref="C157:F157"/>
    <mergeCell ref="G157:J157"/>
    <mergeCell ref="K157:N157"/>
    <mergeCell ref="C158:F158"/>
    <mergeCell ref="G158:J158"/>
    <mergeCell ref="G161:J161"/>
    <mergeCell ref="K161:N161"/>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P159:P161"/>
    <mergeCell ref="P156:P158"/>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71:P173"/>
    <mergeCell ref="C172:F172"/>
    <mergeCell ref="G172:J172"/>
    <mergeCell ref="K172:N172"/>
    <mergeCell ref="C173:F173"/>
    <mergeCell ref="G173:J173"/>
    <mergeCell ref="K173:N173"/>
    <mergeCell ref="G170:J170"/>
    <mergeCell ref="K170:N170"/>
    <mergeCell ref="P168:P170"/>
    <mergeCell ref="B178:F178"/>
    <mergeCell ref="K178:O178"/>
    <mergeCell ref="K176:N176"/>
    <mergeCell ref="A174:A176"/>
    <mergeCell ref="C174:F174"/>
    <mergeCell ref="G174:J174"/>
    <mergeCell ref="K174:N174"/>
    <mergeCell ref="P174:P176"/>
    <mergeCell ref="C175:F175"/>
    <mergeCell ref="G175:J175"/>
    <mergeCell ref="K175:N175"/>
    <mergeCell ref="C176:F176"/>
    <mergeCell ref="G176:J176"/>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76"/>
  <sheetViews>
    <sheetView rightToLeft="1" topLeftCell="A175" zoomScaleNormal="100" workbookViewId="0">
      <selection activeCell="A148" sqref="A148:P148"/>
    </sheetView>
  </sheetViews>
  <sheetFormatPr defaultColWidth="9.140625" defaultRowHeight="15"/>
  <cols>
    <col min="1" max="1" width="20.28515625" style="156" customWidth="1"/>
    <col min="2" max="2" width="13.140625" style="156" customWidth="1"/>
    <col min="3" max="14" width="9.140625" style="156"/>
    <col min="15" max="15" width="13.140625" style="156" customWidth="1"/>
    <col min="16" max="16" width="20.28515625" style="156" customWidth="1"/>
    <col min="17" max="16384" width="9.140625" style="156"/>
  </cols>
  <sheetData>
    <row r="1" spans="1:16" ht="50.25" customHeight="1">
      <c r="A1" s="767" t="s">
        <v>1189</v>
      </c>
      <c r="B1" s="768"/>
      <c r="C1" s="768"/>
      <c r="D1" s="768"/>
      <c r="E1" s="768"/>
      <c r="F1" s="768"/>
      <c r="G1" s="768"/>
      <c r="H1" s="768"/>
      <c r="I1" s="768"/>
      <c r="J1" s="768"/>
      <c r="K1" s="768"/>
      <c r="L1" s="768"/>
      <c r="M1" s="768"/>
      <c r="N1" s="768"/>
      <c r="O1" s="768"/>
      <c r="P1" s="769"/>
    </row>
    <row r="2" spans="1:16" ht="47.25" customHeight="1">
      <c r="A2" s="628" t="s">
        <v>1190</v>
      </c>
      <c r="B2" s="629"/>
      <c r="C2" s="629"/>
      <c r="D2" s="629"/>
      <c r="E2" s="629"/>
      <c r="F2" s="629"/>
      <c r="G2" s="629"/>
      <c r="H2" s="629"/>
      <c r="I2" s="629"/>
      <c r="J2" s="629"/>
      <c r="K2" s="629"/>
      <c r="L2" s="629"/>
      <c r="M2" s="629"/>
      <c r="N2" s="629"/>
      <c r="O2" s="629"/>
      <c r="P2" s="630"/>
    </row>
    <row r="3" spans="1:16" ht="39" customHeight="1">
      <c r="A3" s="731" t="s">
        <v>1581</v>
      </c>
      <c r="B3" s="732"/>
      <c r="C3" s="732"/>
      <c r="D3" s="732"/>
      <c r="E3" s="732"/>
      <c r="F3" s="732"/>
      <c r="G3" s="733"/>
      <c r="H3" s="734" t="s">
        <v>1582</v>
      </c>
      <c r="I3" s="734"/>
      <c r="J3" s="734"/>
      <c r="K3" s="734"/>
      <c r="L3" s="734"/>
      <c r="M3" s="734"/>
      <c r="N3" s="734"/>
      <c r="O3" s="734"/>
      <c r="P3" s="735"/>
    </row>
    <row r="4" spans="1:16" ht="39" customHeight="1">
      <c r="A4" s="770" t="s">
        <v>71</v>
      </c>
      <c r="B4" s="770" t="s">
        <v>677</v>
      </c>
      <c r="C4" s="773" t="s">
        <v>57</v>
      </c>
      <c r="D4" s="773"/>
      <c r="E4" s="773" t="s">
        <v>56</v>
      </c>
      <c r="F4" s="773" t="s">
        <v>585</v>
      </c>
      <c r="G4" s="773"/>
      <c r="H4" s="773" t="s">
        <v>162</v>
      </c>
      <c r="I4" s="773" t="s">
        <v>55</v>
      </c>
      <c r="J4" s="773"/>
      <c r="K4" s="773" t="s">
        <v>54</v>
      </c>
      <c r="L4" s="773" t="s">
        <v>53</v>
      </c>
      <c r="M4" s="773"/>
      <c r="N4" s="773" t="s">
        <v>161</v>
      </c>
      <c r="O4" s="773" t="s">
        <v>678</v>
      </c>
      <c r="P4" s="773" t="s">
        <v>69</v>
      </c>
    </row>
    <row r="5" spans="1:16" ht="39" customHeight="1">
      <c r="A5" s="771"/>
      <c r="B5" s="771"/>
      <c r="C5" s="773" t="s">
        <v>56</v>
      </c>
      <c r="D5" s="773"/>
      <c r="E5" s="773"/>
      <c r="F5" s="773" t="s">
        <v>808</v>
      </c>
      <c r="G5" s="773"/>
      <c r="H5" s="773"/>
      <c r="I5" s="773" t="s">
        <v>54</v>
      </c>
      <c r="J5" s="773"/>
      <c r="K5" s="773"/>
      <c r="L5" s="773" t="s">
        <v>161</v>
      </c>
      <c r="M5" s="773"/>
      <c r="N5" s="773"/>
      <c r="O5" s="773"/>
      <c r="P5" s="773"/>
    </row>
    <row r="6" spans="1:16" ht="39" customHeight="1">
      <c r="A6" s="771"/>
      <c r="B6" s="771"/>
      <c r="C6" s="95" t="s">
        <v>188</v>
      </c>
      <c r="D6" s="95" t="s">
        <v>189</v>
      </c>
      <c r="E6" s="95" t="s">
        <v>9</v>
      </c>
      <c r="F6" s="95" t="s">
        <v>188</v>
      </c>
      <c r="G6" s="95" t="s">
        <v>189</v>
      </c>
      <c r="H6" s="95" t="s">
        <v>9</v>
      </c>
      <c r="I6" s="95" t="s">
        <v>188</v>
      </c>
      <c r="J6" s="95" t="s">
        <v>189</v>
      </c>
      <c r="K6" s="95" t="s">
        <v>9</v>
      </c>
      <c r="L6" s="95" t="s">
        <v>188</v>
      </c>
      <c r="M6" s="95" t="s">
        <v>189</v>
      </c>
      <c r="N6" s="95" t="s">
        <v>9</v>
      </c>
      <c r="O6" s="773"/>
      <c r="P6" s="773"/>
    </row>
    <row r="7" spans="1:16" ht="39" customHeight="1">
      <c r="A7" s="772"/>
      <c r="B7" s="772"/>
      <c r="C7" s="95" t="s">
        <v>186</v>
      </c>
      <c r="D7" s="95" t="s">
        <v>187</v>
      </c>
      <c r="E7" s="95" t="s">
        <v>8</v>
      </c>
      <c r="F7" s="95" t="s">
        <v>186</v>
      </c>
      <c r="G7" s="95" t="s">
        <v>187</v>
      </c>
      <c r="H7" s="95" t="s">
        <v>8</v>
      </c>
      <c r="I7" s="95" t="s">
        <v>186</v>
      </c>
      <c r="J7" s="95" t="s">
        <v>187</v>
      </c>
      <c r="K7" s="95" t="s">
        <v>8</v>
      </c>
      <c r="L7" s="95" t="s">
        <v>186</v>
      </c>
      <c r="M7" s="95" t="s">
        <v>187</v>
      </c>
      <c r="N7" s="95" t="s">
        <v>8</v>
      </c>
      <c r="O7" s="773"/>
      <c r="P7" s="773"/>
    </row>
    <row r="8" spans="1:16" s="94" customFormat="1" ht="39" customHeight="1">
      <c r="A8" s="774" t="s">
        <v>586</v>
      </c>
      <c r="B8" s="95" t="s">
        <v>383</v>
      </c>
      <c r="C8" s="82">
        <v>887</v>
      </c>
      <c r="D8" s="82">
        <v>2266</v>
      </c>
      <c r="E8" s="82">
        <f>C8+D8</f>
        <v>3153</v>
      </c>
      <c r="F8" s="82">
        <v>143</v>
      </c>
      <c r="G8" s="82">
        <v>560</v>
      </c>
      <c r="H8" s="82">
        <f>F8+G8</f>
        <v>703</v>
      </c>
      <c r="I8" s="82">
        <v>654</v>
      </c>
      <c r="J8" s="82">
        <v>1494</v>
      </c>
      <c r="K8" s="82">
        <f>I8+J8</f>
        <v>2148</v>
      </c>
      <c r="L8" s="82">
        <v>40</v>
      </c>
      <c r="M8" s="82">
        <v>192</v>
      </c>
      <c r="N8" s="82">
        <f>L8+M8</f>
        <v>232</v>
      </c>
      <c r="O8" s="95" t="s">
        <v>601</v>
      </c>
      <c r="P8" s="774" t="s">
        <v>679</v>
      </c>
    </row>
    <row r="9" spans="1:16" s="94" customFormat="1" ht="39" customHeight="1">
      <c r="A9" s="774"/>
      <c r="B9" s="95" t="s">
        <v>382</v>
      </c>
      <c r="C9" s="82">
        <v>297</v>
      </c>
      <c r="D9" s="82">
        <v>2000</v>
      </c>
      <c r="E9" s="82">
        <f>C9+D9</f>
        <v>2297</v>
      </c>
      <c r="F9" s="82">
        <v>47</v>
      </c>
      <c r="G9" s="82">
        <v>350</v>
      </c>
      <c r="H9" s="82">
        <f>F9+G9</f>
        <v>397</v>
      </c>
      <c r="I9" s="82">
        <v>321</v>
      </c>
      <c r="J9" s="82">
        <v>1056</v>
      </c>
      <c r="K9" s="82">
        <f>I9+J9</f>
        <v>1377</v>
      </c>
      <c r="L9" s="82">
        <v>7</v>
      </c>
      <c r="M9" s="82">
        <v>206</v>
      </c>
      <c r="N9" s="82">
        <f>L9+M9</f>
        <v>213</v>
      </c>
      <c r="O9" s="95" t="s">
        <v>602</v>
      </c>
      <c r="P9" s="774"/>
    </row>
    <row r="10" spans="1:16" s="94" customFormat="1" ht="39" customHeight="1">
      <c r="A10" s="774"/>
      <c r="B10" s="95" t="s">
        <v>9</v>
      </c>
      <c r="C10" s="79">
        <f>C8+C9</f>
        <v>1184</v>
      </c>
      <c r="D10" s="79">
        <f t="shared" ref="D10:N10" si="0">D8+D9</f>
        <v>4266</v>
      </c>
      <c r="E10" s="79">
        <f t="shared" si="0"/>
        <v>5450</v>
      </c>
      <c r="F10" s="79">
        <f t="shared" si="0"/>
        <v>190</v>
      </c>
      <c r="G10" s="79">
        <f t="shared" si="0"/>
        <v>910</v>
      </c>
      <c r="H10" s="79">
        <f t="shared" si="0"/>
        <v>1100</v>
      </c>
      <c r="I10" s="79">
        <f t="shared" si="0"/>
        <v>975</v>
      </c>
      <c r="J10" s="79">
        <f t="shared" si="0"/>
        <v>2550</v>
      </c>
      <c r="K10" s="79">
        <f t="shared" si="0"/>
        <v>3525</v>
      </c>
      <c r="L10" s="79">
        <f t="shared" si="0"/>
        <v>47</v>
      </c>
      <c r="M10" s="79">
        <f t="shared" si="0"/>
        <v>398</v>
      </c>
      <c r="N10" s="79">
        <f t="shared" si="0"/>
        <v>445</v>
      </c>
      <c r="O10" s="95" t="s">
        <v>8</v>
      </c>
      <c r="P10" s="774"/>
    </row>
    <row r="11" spans="1:16" s="94" customFormat="1" ht="39" customHeight="1">
      <c r="A11" s="774" t="s">
        <v>587</v>
      </c>
      <c r="B11" s="95" t="s">
        <v>383</v>
      </c>
      <c r="C11" s="82">
        <v>974</v>
      </c>
      <c r="D11" s="82">
        <v>1716</v>
      </c>
      <c r="E11" s="82">
        <f>C11+D11</f>
        <v>2690</v>
      </c>
      <c r="F11" s="82">
        <v>128</v>
      </c>
      <c r="G11" s="82">
        <v>328</v>
      </c>
      <c r="H11" s="82">
        <f>F11+G11</f>
        <v>456</v>
      </c>
      <c r="I11" s="82">
        <v>390</v>
      </c>
      <c r="J11" s="82">
        <v>910</v>
      </c>
      <c r="K11" s="82">
        <f>I11+J11</f>
        <v>1300</v>
      </c>
      <c r="L11" s="82">
        <v>73</v>
      </c>
      <c r="M11" s="82">
        <v>232</v>
      </c>
      <c r="N11" s="82">
        <f>L11+M11</f>
        <v>305</v>
      </c>
      <c r="O11" s="95" t="s">
        <v>601</v>
      </c>
      <c r="P11" s="774" t="s">
        <v>591</v>
      </c>
    </row>
    <row r="12" spans="1:16" s="94" customFormat="1" ht="39" customHeight="1">
      <c r="A12" s="774"/>
      <c r="B12" s="95" t="s">
        <v>382</v>
      </c>
      <c r="C12" s="82">
        <v>807</v>
      </c>
      <c r="D12" s="82">
        <v>1360</v>
      </c>
      <c r="E12" s="82">
        <f>C12+D12</f>
        <v>2167</v>
      </c>
      <c r="F12" s="82">
        <v>110</v>
      </c>
      <c r="G12" s="82">
        <v>198</v>
      </c>
      <c r="H12" s="82">
        <f>F12+G12</f>
        <v>308</v>
      </c>
      <c r="I12" s="82">
        <v>604</v>
      </c>
      <c r="J12" s="82">
        <v>615</v>
      </c>
      <c r="K12" s="82">
        <f>I12+J12</f>
        <v>1219</v>
      </c>
      <c r="L12" s="82">
        <v>19</v>
      </c>
      <c r="M12" s="82">
        <v>188</v>
      </c>
      <c r="N12" s="82">
        <f>L12+M12</f>
        <v>207</v>
      </c>
      <c r="O12" s="95" t="s">
        <v>602</v>
      </c>
      <c r="P12" s="774"/>
    </row>
    <row r="13" spans="1:16" s="94" customFormat="1" ht="39" customHeight="1">
      <c r="A13" s="774"/>
      <c r="B13" s="95" t="s">
        <v>9</v>
      </c>
      <c r="C13" s="79">
        <f>C11+C12</f>
        <v>1781</v>
      </c>
      <c r="D13" s="79">
        <f t="shared" ref="D13:N13" si="1">D11+D12</f>
        <v>3076</v>
      </c>
      <c r="E13" s="79">
        <f t="shared" si="1"/>
        <v>4857</v>
      </c>
      <c r="F13" s="79">
        <f t="shared" si="1"/>
        <v>238</v>
      </c>
      <c r="G13" s="79">
        <f t="shared" si="1"/>
        <v>526</v>
      </c>
      <c r="H13" s="79">
        <f t="shared" si="1"/>
        <v>764</v>
      </c>
      <c r="I13" s="79">
        <f t="shared" si="1"/>
        <v>994</v>
      </c>
      <c r="J13" s="79">
        <f t="shared" si="1"/>
        <v>1525</v>
      </c>
      <c r="K13" s="79">
        <f t="shared" si="1"/>
        <v>2519</v>
      </c>
      <c r="L13" s="79">
        <f t="shared" si="1"/>
        <v>92</v>
      </c>
      <c r="M13" s="79">
        <f t="shared" si="1"/>
        <v>420</v>
      </c>
      <c r="N13" s="79">
        <f t="shared" si="1"/>
        <v>512</v>
      </c>
      <c r="O13" s="95" t="s">
        <v>8</v>
      </c>
      <c r="P13" s="774"/>
    </row>
    <row r="14" spans="1:16" s="94" customFormat="1" ht="39" customHeight="1">
      <c r="A14" s="774" t="s">
        <v>588</v>
      </c>
      <c r="B14" s="95" t="s">
        <v>383</v>
      </c>
      <c r="C14" s="82">
        <f>C8+C11</f>
        <v>1861</v>
      </c>
      <c r="D14" s="82">
        <f t="shared" ref="D14:N15" si="2">D8+D11</f>
        <v>3982</v>
      </c>
      <c r="E14" s="82">
        <f t="shared" si="2"/>
        <v>5843</v>
      </c>
      <c r="F14" s="82">
        <f t="shared" si="2"/>
        <v>271</v>
      </c>
      <c r="G14" s="82">
        <f t="shared" si="2"/>
        <v>888</v>
      </c>
      <c r="H14" s="82">
        <f t="shared" si="2"/>
        <v>1159</v>
      </c>
      <c r="I14" s="82">
        <f t="shared" si="2"/>
        <v>1044</v>
      </c>
      <c r="J14" s="82">
        <f t="shared" si="2"/>
        <v>2404</v>
      </c>
      <c r="K14" s="82">
        <f t="shared" si="2"/>
        <v>3448</v>
      </c>
      <c r="L14" s="82">
        <f t="shared" si="2"/>
        <v>113</v>
      </c>
      <c r="M14" s="82">
        <f t="shared" si="2"/>
        <v>424</v>
      </c>
      <c r="N14" s="82">
        <f t="shared" si="2"/>
        <v>537</v>
      </c>
      <c r="O14" s="95" t="s">
        <v>601</v>
      </c>
      <c r="P14" s="774" t="s">
        <v>680</v>
      </c>
    </row>
    <row r="15" spans="1:16" s="94" customFormat="1" ht="39" customHeight="1">
      <c r="A15" s="774"/>
      <c r="B15" s="95" t="s">
        <v>382</v>
      </c>
      <c r="C15" s="82">
        <f>C9+C12</f>
        <v>1104</v>
      </c>
      <c r="D15" s="82">
        <f t="shared" si="2"/>
        <v>3360</v>
      </c>
      <c r="E15" s="82">
        <f t="shared" si="2"/>
        <v>4464</v>
      </c>
      <c r="F15" s="82">
        <f t="shared" si="2"/>
        <v>157</v>
      </c>
      <c r="G15" s="82">
        <f t="shared" si="2"/>
        <v>548</v>
      </c>
      <c r="H15" s="82">
        <f t="shared" si="2"/>
        <v>705</v>
      </c>
      <c r="I15" s="82">
        <f t="shared" si="2"/>
        <v>925</v>
      </c>
      <c r="J15" s="82">
        <f t="shared" si="2"/>
        <v>1671</v>
      </c>
      <c r="K15" s="82">
        <f t="shared" si="2"/>
        <v>2596</v>
      </c>
      <c r="L15" s="82">
        <f t="shared" si="2"/>
        <v>26</v>
      </c>
      <c r="M15" s="82">
        <f t="shared" si="2"/>
        <v>394</v>
      </c>
      <c r="N15" s="82">
        <f t="shared" si="2"/>
        <v>420</v>
      </c>
      <c r="O15" s="95" t="s">
        <v>602</v>
      </c>
      <c r="P15" s="774"/>
    </row>
    <row r="16" spans="1:16" s="94" customFormat="1" ht="39" customHeight="1">
      <c r="A16" s="774"/>
      <c r="B16" s="95" t="s">
        <v>9</v>
      </c>
      <c r="C16" s="79">
        <f>C14+C15</f>
        <v>2965</v>
      </c>
      <c r="D16" s="79">
        <f t="shared" ref="D16:N16" si="3">D14+D15</f>
        <v>7342</v>
      </c>
      <c r="E16" s="79">
        <f t="shared" si="3"/>
        <v>10307</v>
      </c>
      <c r="F16" s="79">
        <f t="shared" si="3"/>
        <v>428</v>
      </c>
      <c r="G16" s="79">
        <f t="shared" si="3"/>
        <v>1436</v>
      </c>
      <c r="H16" s="79">
        <f t="shared" si="3"/>
        <v>1864</v>
      </c>
      <c r="I16" s="79">
        <f t="shared" si="3"/>
        <v>1969</v>
      </c>
      <c r="J16" s="79">
        <f t="shared" si="3"/>
        <v>4075</v>
      </c>
      <c r="K16" s="79">
        <f t="shared" si="3"/>
        <v>6044</v>
      </c>
      <c r="L16" s="79">
        <f t="shared" si="3"/>
        <v>139</v>
      </c>
      <c r="M16" s="79">
        <f t="shared" si="3"/>
        <v>818</v>
      </c>
      <c r="N16" s="79">
        <f t="shared" si="3"/>
        <v>957</v>
      </c>
      <c r="O16" s="95" t="s">
        <v>8</v>
      </c>
      <c r="P16" s="774"/>
    </row>
    <row r="17" spans="1:16" ht="39" customHeight="1">
      <c r="A17" s="774" t="s">
        <v>671</v>
      </c>
      <c r="B17" s="95" t="s">
        <v>383</v>
      </c>
      <c r="C17" s="82">
        <v>168</v>
      </c>
      <c r="D17" s="82">
        <v>595</v>
      </c>
      <c r="E17" s="82">
        <f>C17+D17</f>
        <v>763</v>
      </c>
      <c r="F17" s="82">
        <v>41</v>
      </c>
      <c r="G17" s="82">
        <v>106</v>
      </c>
      <c r="H17" s="82">
        <f>F17+G17</f>
        <v>147</v>
      </c>
      <c r="I17" s="82">
        <v>111</v>
      </c>
      <c r="J17" s="82">
        <v>300</v>
      </c>
      <c r="K17" s="82">
        <f>I17+J17</f>
        <v>411</v>
      </c>
      <c r="L17" s="82">
        <v>3</v>
      </c>
      <c r="M17" s="82">
        <v>21</v>
      </c>
      <c r="N17" s="82">
        <f>L17+M17</f>
        <v>24</v>
      </c>
      <c r="O17" s="95" t="s">
        <v>601</v>
      </c>
      <c r="P17" s="774" t="s">
        <v>185</v>
      </c>
    </row>
    <row r="18" spans="1:16" ht="39" customHeight="1">
      <c r="A18" s="774"/>
      <c r="B18" s="95" t="s">
        <v>382</v>
      </c>
      <c r="C18" s="82">
        <v>295</v>
      </c>
      <c r="D18" s="82">
        <v>8524</v>
      </c>
      <c r="E18" s="82">
        <f>C18+D18</f>
        <v>8819</v>
      </c>
      <c r="F18" s="82">
        <v>44</v>
      </c>
      <c r="G18" s="82">
        <v>968</v>
      </c>
      <c r="H18" s="82">
        <f>F18+G18</f>
        <v>1012</v>
      </c>
      <c r="I18" s="82">
        <v>202</v>
      </c>
      <c r="J18" s="82">
        <v>3705</v>
      </c>
      <c r="K18" s="82">
        <f>I18+J18</f>
        <v>3907</v>
      </c>
      <c r="L18" s="82">
        <v>5</v>
      </c>
      <c r="M18" s="82">
        <v>607</v>
      </c>
      <c r="N18" s="82">
        <f>L18+M18</f>
        <v>612</v>
      </c>
      <c r="O18" s="95" t="s">
        <v>602</v>
      </c>
      <c r="P18" s="774"/>
    </row>
    <row r="19" spans="1:16" ht="39" customHeight="1">
      <c r="A19" s="774"/>
      <c r="B19" s="95" t="s">
        <v>9</v>
      </c>
      <c r="C19" s="79">
        <f>C17+C18</f>
        <v>463</v>
      </c>
      <c r="D19" s="79">
        <f t="shared" ref="D19:N19" si="4">D17+D18</f>
        <v>9119</v>
      </c>
      <c r="E19" s="79">
        <f t="shared" si="4"/>
        <v>9582</v>
      </c>
      <c r="F19" s="79">
        <f t="shared" si="4"/>
        <v>85</v>
      </c>
      <c r="G19" s="79">
        <f t="shared" si="4"/>
        <v>1074</v>
      </c>
      <c r="H19" s="79">
        <f t="shared" si="4"/>
        <v>1159</v>
      </c>
      <c r="I19" s="79">
        <f t="shared" si="4"/>
        <v>313</v>
      </c>
      <c r="J19" s="79">
        <f t="shared" si="4"/>
        <v>4005</v>
      </c>
      <c r="K19" s="79">
        <f t="shared" si="4"/>
        <v>4318</v>
      </c>
      <c r="L19" s="79">
        <f t="shared" si="4"/>
        <v>8</v>
      </c>
      <c r="M19" s="79">
        <f t="shared" si="4"/>
        <v>628</v>
      </c>
      <c r="N19" s="79">
        <f t="shared" si="4"/>
        <v>636</v>
      </c>
      <c r="O19" s="95" t="s">
        <v>8</v>
      </c>
      <c r="P19" s="774"/>
    </row>
    <row r="20" spans="1:16" ht="39" customHeight="1">
      <c r="A20" s="774" t="s">
        <v>672</v>
      </c>
      <c r="B20" s="95" t="s">
        <v>383</v>
      </c>
      <c r="C20" s="82">
        <v>0</v>
      </c>
      <c r="D20" s="82">
        <v>0</v>
      </c>
      <c r="E20" s="82">
        <f>C20+D20</f>
        <v>0</v>
      </c>
      <c r="F20" s="82">
        <v>0</v>
      </c>
      <c r="G20" s="82">
        <v>0</v>
      </c>
      <c r="H20" s="82">
        <f>F20+G20</f>
        <v>0</v>
      </c>
      <c r="I20" s="82">
        <v>0</v>
      </c>
      <c r="J20" s="82">
        <v>0</v>
      </c>
      <c r="K20" s="82">
        <f>I20+J20</f>
        <v>0</v>
      </c>
      <c r="L20" s="82">
        <v>0</v>
      </c>
      <c r="M20" s="82">
        <v>0</v>
      </c>
      <c r="N20" s="82">
        <f>L20+M20</f>
        <v>0</v>
      </c>
      <c r="O20" s="95" t="s">
        <v>601</v>
      </c>
      <c r="P20" s="774" t="s">
        <v>674</v>
      </c>
    </row>
    <row r="21" spans="1:16" ht="39" customHeight="1">
      <c r="A21" s="774"/>
      <c r="B21" s="95" t="s">
        <v>382</v>
      </c>
      <c r="C21" s="82">
        <v>4</v>
      </c>
      <c r="D21" s="82">
        <v>493</v>
      </c>
      <c r="E21" s="82">
        <f>C21+D21</f>
        <v>497</v>
      </c>
      <c r="F21" s="82">
        <v>0</v>
      </c>
      <c r="G21" s="82">
        <v>33</v>
      </c>
      <c r="H21" s="82">
        <f>F21+G21</f>
        <v>33</v>
      </c>
      <c r="I21" s="82">
        <v>1</v>
      </c>
      <c r="J21" s="82">
        <v>90</v>
      </c>
      <c r="K21" s="82">
        <f>I21+J21</f>
        <v>91</v>
      </c>
      <c r="L21" s="82">
        <v>0</v>
      </c>
      <c r="M21" s="82">
        <v>9</v>
      </c>
      <c r="N21" s="82">
        <f>L21+M21</f>
        <v>9</v>
      </c>
      <c r="O21" s="95" t="s">
        <v>602</v>
      </c>
      <c r="P21" s="774"/>
    </row>
    <row r="22" spans="1:16" ht="39" customHeight="1">
      <c r="A22" s="774"/>
      <c r="B22" s="95" t="s">
        <v>9</v>
      </c>
      <c r="C22" s="79">
        <f>C20+C21</f>
        <v>4</v>
      </c>
      <c r="D22" s="79">
        <f t="shared" ref="D22:N22" si="5">D20+D21</f>
        <v>493</v>
      </c>
      <c r="E22" s="79">
        <f t="shared" si="5"/>
        <v>497</v>
      </c>
      <c r="F22" s="79">
        <f t="shared" si="5"/>
        <v>0</v>
      </c>
      <c r="G22" s="79">
        <f t="shared" si="5"/>
        <v>33</v>
      </c>
      <c r="H22" s="79">
        <f t="shared" si="5"/>
        <v>33</v>
      </c>
      <c r="I22" s="79">
        <f t="shared" si="5"/>
        <v>1</v>
      </c>
      <c r="J22" s="79">
        <f t="shared" si="5"/>
        <v>90</v>
      </c>
      <c r="K22" s="79">
        <f t="shared" si="5"/>
        <v>91</v>
      </c>
      <c r="L22" s="79">
        <f t="shared" si="5"/>
        <v>0</v>
      </c>
      <c r="M22" s="79">
        <f t="shared" si="5"/>
        <v>9</v>
      </c>
      <c r="N22" s="79">
        <f t="shared" si="5"/>
        <v>9</v>
      </c>
      <c r="O22" s="95" t="s">
        <v>8</v>
      </c>
      <c r="P22" s="774"/>
    </row>
    <row r="23" spans="1:16" ht="39" customHeight="1">
      <c r="A23" s="774" t="s">
        <v>673</v>
      </c>
      <c r="B23" s="95" t="s">
        <v>383</v>
      </c>
      <c r="C23" s="82">
        <f>C17+C20</f>
        <v>168</v>
      </c>
      <c r="D23" s="82">
        <f t="shared" ref="D23:N24" si="6">D17+D20</f>
        <v>595</v>
      </c>
      <c r="E23" s="82">
        <f t="shared" si="6"/>
        <v>763</v>
      </c>
      <c r="F23" s="82">
        <f t="shared" si="6"/>
        <v>41</v>
      </c>
      <c r="G23" s="82">
        <f t="shared" si="6"/>
        <v>106</v>
      </c>
      <c r="H23" s="82">
        <f t="shared" si="6"/>
        <v>147</v>
      </c>
      <c r="I23" s="82">
        <f t="shared" si="6"/>
        <v>111</v>
      </c>
      <c r="J23" s="82">
        <f t="shared" si="6"/>
        <v>300</v>
      </c>
      <c r="K23" s="82">
        <f t="shared" si="6"/>
        <v>411</v>
      </c>
      <c r="L23" s="82">
        <f t="shared" si="6"/>
        <v>3</v>
      </c>
      <c r="M23" s="82">
        <f t="shared" si="6"/>
        <v>21</v>
      </c>
      <c r="N23" s="82">
        <f t="shared" si="6"/>
        <v>24</v>
      </c>
      <c r="O23" s="95" t="s">
        <v>601</v>
      </c>
      <c r="P23" s="774" t="s">
        <v>675</v>
      </c>
    </row>
    <row r="24" spans="1:16" ht="39" customHeight="1">
      <c r="A24" s="774"/>
      <c r="B24" s="95" t="s">
        <v>382</v>
      </c>
      <c r="C24" s="82">
        <f>C18+C21</f>
        <v>299</v>
      </c>
      <c r="D24" s="82">
        <f t="shared" si="6"/>
        <v>9017</v>
      </c>
      <c r="E24" s="82">
        <f t="shared" si="6"/>
        <v>9316</v>
      </c>
      <c r="F24" s="82">
        <f t="shared" si="6"/>
        <v>44</v>
      </c>
      <c r="G24" s="82">
        <f t="shared" si="6"/>
        <v>1001</v>
      </c>
      <c r="H24" s="82">
        <f t="shared" si="6"/>
        <v>1045</v>
      </c>
      <c r="I24" s="82">
        <f t="shared" si="6"/>
        <v>203</v>
      </c>
      <c r="J24" s="82">
        <f t="shared" si="6"/>
        <v>3795</v>
      </c>
      <c r="K24" s="82">
        <f t="shared" si="6"/>
        <v>3998</v>
      </c>
      <c r="L24" s="82">
        <f t="shared" si="6"/>
        <v>5</v>
      </c>
      <c r="M24" s="82">
        <f t="shared" si="6"/>
        <v>616</v>
      </c>
      <c r="N24" s="82">
        <f t="shared" si="6"/>
        <v>621</v>
      </c>
      <c r="O24" s="95" t="s">
        <v>602</v>
      </c>
      <c r="P24" s="774"/>
    </row>
    <row r="25" spans="1:16" ht="39" customHeight="1">
      <c r="A25" s="774"/>
      <c r="B25" s="95" t="s">
        <v>9</v>
      </c>
      <c r="C25" s="79">
        <f>C23+C24</f>
        <v>467</v>
      </c>
      <c r="D25" s="79">
        <f t="shared" ref="D25:N25" si="7">D23+D24</f>
        <v>9612</v>
      </c>
      <c r="E25" s="79">
        <f t="shared" si="7"/>
        <v>10079</v>
      </c>
      <c r="F25" s="79">
        <f t="shared" si="7"/>
        <v>85</v>
      </c>
      <c r="G25" s="79">
        <f t="shared" si="7"/>
        <v>1107</v>
      </c>
      <c r="H25" s="79">
        <f t="shared" si="7"/>
        <v>1192</v>
      </c>
      <c r="I25" s="79">
        <f t="shared" si="7"/>
        <v>314</v>
      </c>
      <c r="J25" s="79">
        <f t="shared" si="7"/>
        <v>4095</v>
      </c>
      <c r="K25" s="79">
        <f t="shared" si="7"/>
        <v>4409</v>
      </c>
      <c r="L25" s="79">
        <f t="shared" si="7"/>
        <v>8</v>
      </c>
      <c r="M25" s="79">
        <f t="shared" si="7"/>
        <v>637</v>
      </c>
      <c r="N25" s="79">
        <f t="shared" si="7"/>
        <v>645</v>
      </c>
      <c r="O25" s="95" t="s">
        <v>8</v>
      </c>
      <c r="P25" s="774"/>
    </row>
    <row r="26" spans="1:16" ht="39" customHeight="1">
      <c r="A26" s="774" t="s">
        <v>589</v>
      </c>
      <c r="B26" s="95" t="s">
        <v>383</v>
      </c>
      <c r="C26" s="82">
        <v>25</v>
      </c>
      <c r="D26" s="82">
        <v>41</v>
      </c>
      <c r="E26" s="82">
        <f>C26+D26</f>
        <v>66</v>
      </c>
      <c r="F26" s="82">
        <v>2</v>
      </c>
      <c r="G26" s="82">
        <v>6</v>
      </c>
      <c r="H26" s="82">
        <f>F26+G26</f>
        <v>8</v>
      </c>
      <c r="I26" s="82">
        <v>14</v>
      </c>
      <c r="J26" s="82">
        <v>16</v>
      </c>
      <c r="K26" s="82">
        <f>I26+J26</f>
        <v>30</v>
      </c>
      <c r="L26" s="82">
        <v>1</v>
      </c>
      <c r="M26" s="82">
        <v>6</v>
      </c>
      <c r="N26" s="82">
        <f>L26+M26</f>
        <v>7</v>
      </c>
      <c r="O26" s="95" t="s">
        <v>601</v>
      </c>
      <c r="P26" s="774" t="s">
        <v>681</v>
      </c>
    </row>
    <row r="27" spans="1:16" ht="39" customHeight="1">
      <c r="A27" s="774"/>
      <c r="B27" s="95" t="s">
        <v>382</v>
      </c>
      <c r="C27" s="82">
        <v>23</v>
      </c>
      <c r="D27" s="82">
        <v>18</v>
      </c>
      <c r="E27" s="82">
        <f>C27+D27</f>
        <v>41</v>
      </c>
      <c r="F27" s="82">
        <v>3</v>
      </c>
      <c r="G27" s="82">
        <v>1</v>
      </c>
      <c r="H27" s="82">
        <f>F27+G27</f>
        <v>4</v>
      </c>
      <c r="I27" s="82">
        <v>24</v>
      </c>
      <c r="J27" s="82">
        <v>13</v>
      </c>
      <c r="K27" s="82">
        <f>I27+J27</f>
        <v>37</v>
      </c>
      <c r="L27" s="82">
        <v>0</v>
      </c>
      <c r="M27" s="82">
        <v>0</v>
      </c>
      <c r="N27" s="82">
        <f>L27+M27</f>
        <v>0</v>
      </c>
      <c r="O27" s="95" t="s">
        <v>602</v>
      </c>
      <c r="P27" s="774"/>
    </row>
    <row r="28" spans="1:16" ht="39" customHeight="1">
      <c r="A28" s="774"/>
      <c r="B28" s="95" t="s">
        <v>9</v>
      </c>
      <c r="C28" s="79">
        <f>C26+C27</f>
        <v>48</v>
      </c>
      <c r="D28" s="79">
        <f t="shared" ref="D28:N28" si="8">D26+D27</f>
        <v>59</v>
      </c>
      <c r="E28" s="79">
        <f t="shared" si="8"/>
        <v>107</v>
      </c>
      <c r="F28" s="79">
        <f t="shared" si="8"/>
        <v>5</v>
      </c>
      <c r="G28" s="79">
        <f t="shared" si="8"/>
        <v>7</v>
      </c>
      <c r="H28" s="79">
        <f t="shared" si="8"/>
        <v>12</v>
      </c>
      <c r="I28" s="79">
        <f t="shared" si="8"/>
        <v>38</v>
      </c>
      <c r="J28" s="79">
        <f t="shared" si="8"/>
        <v>29</v>
      </c>
      <c r="K28" s="79">
        <f t="shared" si="8"/>
        <v>67</v>
      </c>
      <c r="L28" s="79">
        <f t="shared" si="8"/>
        <v>1</v>
      </c>
      <c r="M28" s="79">
        <f t="shared" si="8"/>
        <v>6</v>
      </c>
      <c r="N28" s="79">
        <f t="shared" si="8"/>
        <v>7</v>
      </c>
      <c r="O28" s="95" t="s">
        <v>8</v>
      </c>
      <c r="P28" s="774"/>
    </row>
    <row r="29" spans="1:16" ht="39" customHeight="1">
      <c r="A29" s="774" t="s">
        <v>184</v>
      </c>
      <c r="B29" s="95" t="s">
        <v>383</v>
      </c>
      <c r="C29" s="82">
        <v>547</v>
      </c>
      <c r="D29" s="82">
        <v>777</v>
      </c>
      <c r="E29" s="82">
        <f>C29+D29</f>
        <v>1324</v>
      </c>
      <c r="F29" s="82">
        <v>129</v>
      </c>
      <c r="G29" s="82">
        <v>205</v>
      </c>
      <c r="H29" s="82">
        <f>F29+G29</f>
        <v>334</v>
      </c>
      <c r="I29" s="82">
        <v>331</v>
      </c>
      <c r="J29" s="82">
        <v>349</v>
      </c>
      <c r="K29" s="82">
        <f>I29+J29</f>
        <v>680</v>
      </c>
      <c r="L29" s="82">
        <v>46</v>
      </c>
      <c r="M29" s="82">
        <v>94</v>
      </c>
      <c r="N29" s="82">
        <f>L29+M29</f>
        <v>140</v>
      </c>
      <c r="O29" s="95" t="s">
        <v>601</v>
      </c>
      <c r="P29" s="774" t="s">
        <v>682</v>
      </c>
    </row>
    <row r="30" spans="1:16" ht="39" customHeight="1">
      <c r="A30" s="774"/>
      <c r="B30" s="95" t="s">
        <v>382</v>
      </c>
      <c r="C30" s="82">
        <v>968</v>
      </c>
      <c r="D30" s="82">
        <v>1354</v>
      </c>
      <c r="E30" s="82">
        <f>C30+D30</f>
        <v>2322</v>
      </c>
      <c r="F30" s="82">
        <v>736</v>
      </c>
      <c r="G30" s="82">
        <v>155</v>
      </c>
      <c r="H30" s="82">
        <f>F30+G30</f>
        <v>891</v>
      </c>
      <c r="I30" s="82">
        <v>1346</v>
      </c>
      <c r="J30" s="82">
        <v>625</v>
      </c>
      <c r="K30" s="82">
        <f>I30+J30</f>
        <v>1971</v>
      </c>
      <c r="L30" s="82">
        <v>352</v>
      </c>
      <c r="M30" s="82">
        <v>91</v>
      </c>
      <c r="N30" s="82">
        <f>L30+M30</f>
        <v>443</v>
      </c>
      <c r="O30" s="95" t="s">
        <v>602</v>
      </c>
      <c r="P30" s="774"/>
    </row>
    <row r="31" spans="1:16" ht="39" customHeight="1">
      <c r="A31" s="774"/>
      <c r="B31" s="95" t="s">
        <v>9</v>
      </c>
      <c r="C31" s="79">
        <f>C29+C30</f>
        <v>1515</v>
      </c>
      <c r="D31" s="79">
        <f t="shared" ref="D31:N31" si="9">D29+D30</f>
        <v>2131</v>
      </c>
      <c r="E31" s="79">
        <f t="shared" si="9"/>
        <v>3646</v>
      </c>
      <c r="F31" s="79">
        <f t="shared" si="9"/>
        <v>865</v>
      </c>
      <c r="G31" s="79">
        <f t="shared" si="9"/>
        <v>360</v>
      </c>
      <c r="H31" s="79">
        <f t="shared" si="9"/>
        <v>1225</v>
      </c>
      <c r="I31" s="79">
        <f t="shared" si="9"/>
        <v>1677</v>
      </c>
      <c r="J31" s="79">
        <f t="shared" si="9"/>
        <v>974</v>
      </c>
      <c r="K31" s="79">
        <f t="shared" si="9"/>
        <v>2651</v>
      </c>
      <c r="L31" s="79">
        <f t="shared" si="9"/>
        <v>398</v>
      </c>
      <c r="M31" s="79">
        <f t="shared" si="9"/>
        <v>185</v>
      </c>
      <c r="N31" s="79">
        <f t="shared" si="9"/>
        <v>583</v>
      </c>
      <c r="O31" s="95" t="s">
        <v>8</v>
      </c>
      <c r="P31" s="774"/>
    </row>
    <row r="32" spans="1:16" ht="39" customHeight="1">
      <c r="A32" s="731" t="s">
        <v>1581</v>
      </c>
      <c r="B32" s="732"/>
      <c r="C32" s="732"/>
      <c r="D32" s="732"/>
      <c r="E32" s="732"/>
      <c r="F32" s="732"/>
      <c r="G32" s="733"/>
      <c r="H32" s="734" t="s">
        <v>1582</v>
      </c>
      <c r="I32" s="734"/>
      <c r="J32" s="734"/>
      <c r="K32" s="734"/>
      <c r="L32" s="734"/>
      <c r="M32" s="734"/>
      <c r="N32" s="734"/>
      <c r="O32" s="734"/>
      <c r="P32" s="735"/>
    </row>
    <row r="33" spans="1:16" ht="39" customHeight="1">
      <c r="A33" s="770" t="s">
        <v>71</v>
      </c>
      <c r="B33" s="770" t="s">
        <v>677</v>
      </c>
      <c r="C33" s="773" t="s">
        <v>51</v>
      </c>
      <c r="D33" s="773"/>
      <c r="E33" s="773" t="s">
        <v>50</v>
      </c>
      <c r="F33" s="773" t="s">
        <v>49</v>
      </c>
      <c r="G33" s="773"/>
      <c r="H33" s="773" t="s">
        <v>48</v>
      </c>
      <c r="I33" s="773" t="s">
        <v>47</v>
      </c>
      <c r="J33" s="773"/>
      <c r="K33" s="773" t="s">
        <v>46</v>
      </c>
      <c r="L33" s="773" t="s">
        <v>45</v>
      </c>
      <c r="M33" s="773"/>
      <c r="N33" s="773" t="s">
        <v>298</v>
      </c>
      <c r="O33" s="773" t="s">
        <v>678</v>
      </c>
      <c r="P33" s="773" t="s">
        <v>69</v>
      </c>
    </row>
    <row r="34" spans="1:16" ht="39" customHeight="1">
      <c r="A34" s="771"/>
      <c r="B34" s="771"/>
      <c r="C34" s="773" t="s">
        <v>50</v>
      </c>
      <c r="D34" s="773"/>
      <c r="E34" s="773"/>
      <c r="F34" s="773" t="s">
        <v>48</v>
      </c>
      <c r="G34" s="773"/>
      <c r="H34" s="773"/>
      <c r="I34" s="773" t="s">
        <v>46</v>
      </c>
      <c r="J34" s="773"/>
      <c r="K34" s="773"/>
      <c r="L34" s="773" t="s">
        <v>160</v>
      </c>
      <c r="M34" s="773"/>
      <c r="N34" s="773"/>
      <c r="O34" s="773"/>
      <c r="P34" s="773"/>
    </row>
    <row r="35" spans="1:16" ht="39" customHeight="1">
      <c r="A35" s="771"/>
      <c r="B35" s="771"/>
      <c r="C35" s="95" t="s">
        <v>188</v>
      </c>
      <c r="D35" s="95" t="s">
        <v>189</v>
      </c>
      <c r="E35" s="95" t="s">
        <v>9</v>
      </c>
      <c r="F35" s="95" t="s">
        <v>188</v>
      </c>
      <c r="G35" s="95" t="s">
        <v>189</v>
      </c>
      <c r="H35" s="95" t="s">
        <v>9</v>
      </c>
      <c r="I35" s="95" t="s">
        <v>188</v>
      </c>
      <c r="J35" s="95" t="s">
        <v>189</v>
      </c>
      <c r="K35" s="95" t="s">
        <v>9</v>
      </c>
      <c r="L35" s="95" t="s">
        <v>188</v>
      </c>
      <c r="M35" s="95" t="s">
        <v>189</v>
      </c>
      <c r="N35" s="95" t="s">
        <v>9</v>
      </c>
      <c r="O35" s="773"/>
      <c r="P35" s="773"/>
    </row>
    <row r="36" spans="1:16" ht="39" customHeight="1">
      <c r="A36" s="772"/>
      <c r="B36" s="772"/>
      <c r="C36" s="95" t="s">
        <v>186</v>
      </c>
      <c r="D36" s="95" t="s">
        <v>187</v>
      </c>
      <c r="E36" s="95" t="s">
        <v>8</v>
      </c>
      <c r="F36" s="95" t="s">
        <v>186</v>
      </c>
      <c r="G36" s="95" t="s">
        <v>187</v>
      </c>
      <c r="H36" s="95" t="s">
        <v>8</v>
      </c>
      <c r="I36" s="95" t="s">
        <v>186</v>
      </c>
      <c r="J36" s="95" t="s">
        <v>187</v>
      </c>
      <c r="K36" s="95" t="s">
        <v>8</v>
      </c>
      <c r="L36" s="95" t="s">
        <v>186</v>
      </c>
      <c r="M36" s="95" t="s">
        <v>187</v>
      </c>
      <c r="N36" s="95" t="s">
        <v>8</v>
      </c>
      <c r="O36" s="773"/>
      <c r="P36" s="773"/>
    </row>
    <row r="37" spans="1:16" s="94" customFormat="1" ht="39" customHeight="1">
      <c r="A37" s="774" t="s">
        <v>586</v>
      </c>
      <c r="B37" s="95" t="s">
        <v>383</v>
      </c>
      <c r="C37" s="82">
        <v>89</v>
      </c>
      <c r="D37" s="82">
        <v>359</v>
      </c>
      <c r="E37" s="82">
        <f>C37+D37</f>
        <v>448</v>
      </c>
      <c r="F37" s="82">
        <v>28</v>
      </c>
      <c r="G37" s="82">
        <v>278</v>
      </c>
      <c r="H37" s="82">
        <f>F37+G37</f>
        <v>306</v>
      </c>
      <c r="I37" s="82">
        <v>175</v>
      </c>
      <c r="J37" s="82">
        <v>1103</v>
      </c>
      <c r="K37" s="82">
        <f>I37+J37</f>
        <v>1278</v>
      </c>
      <c r="L37" s="82">
        <v>23</v>
      </c>
      <c r="M37" s="82">
        <v>182</v>
      </c>
      <c r="N37" s="82">
        <f>L37+M37</f>
        <v>205</v>
      </c>
      <c r="O37" s="95" t="s">
        <v>601</v>
      </c>
      <c r="P37" s="774" t="s">
        <v>679</v>
      </c>
    </row>
    <row r="38" spans="1:16" s="94" customFormat="1" ht="39" customHeight="1">
      <c r="A38" s="774"/>
      <c r="B38" s="95" t="s">
        <v>382</v>
      </c>
      <c r="C38" s="82">
        <v>19</v>
      </c>
      <c r="D38" s="82">
        <v>316</v>
      </c>
      <c r="E38" s="82">
        <f>C38+D38</f>
        <v>335</v>
      </c>
      <c r="F38" s="82">
        <v>4</v>
      </c>
      <c r="G38" s="82">
        <v>262</v>
      </c>
      <c r="H38" s="82">
        <f>F38+G38</f>
        <v>266</v>
      </c>
      <c r="I38" s="82">
        <v>137</v>
      </c>
      <c r="J38" s="82">
        <v>751</v>
      </c>
      <c r="K38" s="82">
        <f>I38+J38</f>
        <v>888</v>
      </c>
      <c r="L38" s="82">
        <v>9</v>
      </c>
      <c r="M38" s="82">
        <v>128</v>
      </c>
      <c r="N38" s="82">
        <f>L38+M38</f>
        <v>137</v>
      </c>
      <c r="O38" s="95" t="s">
        <v>602</v>
      </c>
      <c r="P38" s="774"/>
    </row>
    <row r="39" spans="1:16" s="94" customFormat="1" ht="39" customHeight="1">
      <c r="A39" s="774"/>
      <c r="B39" s="95" t="s">
        <v>9</v>
      </c>
      <c r="C39" s="79">
        <f>C37+C38</f>
        <v>108</v>
      </c>
      <c r="D39" s="79">
        <f t="shared" ref="D39:N39" si="10">D37+D38</f>
        <v>675</v>
      </c>
      <c r="E39" s="79">
        <f t="shared" si="10"/>
        <v>783</v>
      </c>
      <c r="F39" s="79">
        <f t="shared" si="10"/>
        <v>32</v>
      </c>
      <c r="G39" s="79">
        <f t="shared" si="10"/>
        <v>540</v>
      </c>
      <c r="H39" s="79">
        <f t="shared" si="10"/>
        <v>572</v>
      </c>
      <c r="I39" s="79">
        <f t="shared" si="10"/>
        <v>312</v>
      </c>
      <c r="J39" s="79">
        <f t="shared" si="10"/>
        <v>1854</v>
      </c>
      <c r="K39" s="79">
        <f t="shared" si="10"/>
        <v>2166</v>
      </c>
      <c r="L39" s="79">
        <f t="shared" si="10"/>
        <v>32</v>
      </c>
      <c r="M39" s="79">
        <f t="shared" si="10"/>
        <v>310</v>
      </c>
      <c r="N39" s="79">
        <f t="shared" si="10"/>
        <v>342</v>
      </c>
      <c r="O39" s="95" t="s">
        <v>8</v>
      </c>
      <c r="P39" s="774"/>
    </row>
    <row r="40" spans="1:16" s="94" customFormat="1" ht="39" customHeight="1">
      <c r="A40" s="774" t="s">
        <v>587</v>
      </c>
      <c r="B40" s="95" t="s">
        <v>383</v>
      </c>
      <c r="C40" s="82">
        <v>188</v>
      </c>
      <c r="D40" s="82">
        <v>471</v>
      </c>
      <c r="E40" s="82">
        <f>C40+D40</f>
        <v>659</v>
      </c>
      <c r="F40" s="82">
        <v>134</v>
      </c>
      <c r="G40" s="82">
        <v>316</v>
      </c>
      <c r="H40" s="82">
        <f>F40+G40</f>
        <v>450</v>
      </c>
      <c r="I40" s="82">
        <v>265</v>
      </c>
      <c r="J40" s="82">
        <v>693</v>
      </c>
      <c r="K40" s="82">
        <f>I40+J40</f>
        <v>958</v>
      </c>
      <c r="L40" s="82">
        <v>93</v>
      </c>
      <c r="M40" s="82">
        <v>188</v>
      </c>
      <c r="N40" s="82">
        <f>L40+M40</f>
        <v>281</v>
      </c>
      <c r="O40" s="95" t="s">
        <v>601</v>
      </c>
      <c r="P40" s="774" t="s">
        <v>591</v>
      </c>
    </row>
    <row r="41" spans="1:16" s="94" customFormat="1" ht="39" customHeight="1">
      <c r="A41" s="774"/>
      <c r="B41" s="95" t="s">
        <v>382</v>
      </c>
      <c r="C41" s="82">
        <v>102</v>
      </c>
      <c r="D41" s="82">
        <v>230</v>
      </c>
      <c r="E41" s="82">
        <f>C41+D41</f>
        <v>332</v>
      </c>
      <c r="F41" s="82">
        <v>72</v>
      </c>
      <c r="G41" s="82">
        <v>200</v>
      </c>
      <c r="H41" s="82">
        <f>F41+G41</f>
        <v>272</v>
      </c>
      <c r="I41" s="82">
        <v>313</v>
      </c>
      <c r="J41" s="82">
        <v>457</v>
      </c>
      <c r="K41" s="82">
        <f>I41+J41</f>
        <v>770</v>
      </c>
      <c r="L41" s="82">
        <v>80</v>
      </c>
      <c r="M41" s="82">
        <v>110</v>
      </c>
      <c r="N41" s="82">
        <f>L41+M41</f>
        <v>190</v>
      </c>
      <c r="O41" s="95" t="s">
        <v>602</v>
      </c>
      <c r="P41" s="774"/>
    </row>
    <row r="42" spans="1:16" s="94" customFormat="1" ht="39" customHeight="1">
      <c r="A42" s="774"/>
      <c r="B42" s="95" t="s">
        <v>9</v>
      </c>
      <c r="C42" s="79">
        <f>C40+C41</f>
        <v>290</v>
      </c>
      <c r="D42" s="79">
        <f t="shared" ref="D42:N42" si="11">D40+D41</f>
        <v>701</v>
      </c>
      <c r="E42" s="79">
        <f t="shared" si="11"/>
        <v>991</v>
      </c>
      <c r="F42" s="79">
        <f t="shared" si="11"/>
        <v>206</v>
      </c>
      <c r="G42" s="79">
        <f t="shared" si="11"/>
        <v>516</v>
      </c>
      <c r="H42" s="79">
        <f t="shared" si="11"/>
        <v>722</v>
      </c>
      <c r="I42" s="79">
        <f t="shared" si="11"/>
        <v>578</v>
      </c>
      <c r="J42" s="79">
        <f t="shared" si="11"/>
        <v>1150</v>
      </c>
      <c r="K42" s="79">
        <f t="shared" si="11"/>
        <v>1728</v>
      </c>
      <c r="L42" s="79">
        <f t="shared" si="11"/>
        <v>173</v>
      </c>
      <c r="M42" s="79">
        <f t="shared" si="11"/>
        <v>298</v>
      </c>
      <c r="N42" s="79">
        <f t="shared" si="11"/>
        <v>471</v>
      </c>
      <c r="O42" s="95" t="s">
        <v>8</v>
      </c>
      <c r="P42" s="774"/>
    </row>
    <row r="43" spans="1:16" s="94" customFormat="1" ht="39" customHeight="1">
      <c r="A43" s="774" t="s">
        <v>588</v>
      </c>
      <c r="B43" s="95" t="s">
        <v>383</v>
      </c>
      <c r="C43" s="82">
        <f>C37+C40</f>
        <v>277</v>
      </c>
      <c r="D43" s="82">
        <f t="shared" ref="D43:N44" si="12">D37+D40</f>
        <v>830</v>
      </c>
      <c r="E43" s="82">
        <f t="shared" si="12"/>
        <v>1107</v>
      </c>
      <c r="F43" s="82">
        <f t="shared" si="12"/>
        <v>162</v>
      </c>
      <c r="G43" s="82">
        <f t="shared" si="12"/>
        <v>594</v>
      </c>
      <c r="H43" s="82">
        <f t="shared" si="12"/>
        <v>756</v>
      </c>
      <c r="I43" s="82">
        <f t="shared" si="12"/>
        <v>440</v>
      </c>
      <c r="J43" s="82">
        <f t="shared" si="12"/>
        <v>1796</v>
      </c>
      <c r="K43" s="82">
        <f t="shared" si="12"/>
        <v>2236</v>
      </c>
      <c r="L43" s="82">
        <f t="shared" si="12"/>
        <v>116</v>
      </c>
      <c r="M43" s="82">
        <f t="shared" si="12"/>
        <v>370</v>
      </c>
      <c r="N43" s="82">
        <f t="shared" si="12"/>
        <v>486</v>
      </c>
      <c r="O43" s="95" t="s">
        <v>601</v>
      </c>
      <c r="P43" s="774" t="s">
        <v>680</v>
      </c>
    </row>
    <row r="44" spans="1:16" s="94" customFormat="1" ht="39" customHeight="1">
      <c r="A44" s="774"/>
      <c r="B44" s="95" t="s">
        <v>382</v>
      </c>
      <c r="C44" s="82">
        <f>C38+C41</f>
        <v>121</v>
      </c>
      <c r="D44" s="82">
        <f t="shared" si="12"/>
        <v>546</v>
      </c>
      <c r="E44" s="82">
        <f t="shared" si="12"/>
        <v>667</v>
      </c>
      <c r="F44" s="82">
        <f t="shared" si="12"/>
        <v>76</v>
      </c>
      <c r="G44" s="82">
        <f t="shared" si="12"/>
        <v>462</v>
      </c>
      <c r="H44" s="82">
        <f t="shared" si="12"/>
        <v>538</v>
      </c>
      <c r="I44" s="82">
        <f t="shared" si="12"/>
        <v>450</v>
      </c>
      <c r="J44" s="82">
        <f t="shared" si="12"/>
        <v>1208</v>
      </c>
      <c r="K44" s="82">
        <f t="shared" si="12"/>
        <v>1658</v>
      </c>
      <c r="L44" s="82">
        <f t="shared" si="12"/>
        <v>89</v>
      </c>
      <c r="M44" s="82">
        <f t="shared" si="12"/>
        <v>238</v>
      </c>
      <c r="N44" s="82">
        <f t="shared" si="12"/>
        <v>327</v>
      </c>
      <c r="O44" s="95" t="s">
        <v>602</v>
      </c>
      <c r="P44" s="774"/>
    </row>
    <row r="45" spans="1:16" s="94" customFormat="1" ht="39" customHeight="1">
      <c r="A45" s="774"/>
      <c r="B45" s="95" t="s">
        <v>9</v>
      </c>
      <c r="C45" s="79">
        <f>C43+C44</f>
        <v>398</v>
      </c>
      <c r="D45" s="79">
        <f t="shared" ref="D45:N45" si="13">D43+D44</f>
        <v>1376</v>
      </c>
      <c r="E45" s="79">
        <f t="shared" si="13"/>
        <v>1774</v>
      </c>
      <c r="F45" s="79">
        <f t="shared" si="13"/>
        <v>238</v>
      </c>
      <c r="G45" s="79">
        <f t="shared" si="13"/>
        <v>1056</v>
      </c>
      <c r="H45" s="79">
        <f t="shared" si="13"/>
        <v>1294</v>
      </c>
      <c r="I45" s="79">
        <f t="shared" si="13"/>
        <v>890</v>
      </c>
      <c r="J45" s="79">
        <f t="shared" si="13"/>
        <v>3004</v>
      </c>
      <c r="K45" s="79">
        <f t="shared" si="13"/>
        <v>3894</v>
      </c>
      <c r="L45" s="79">
        <f t="shared" si="13"/>
        <v>205</v>
      </c>
      <c r="M45" s="79">
        <f t="shared" si="13"/>
        <v>608</v>
      </c>
      <c r="N45" s="79">
        <f t="shared" si="13"/>
        <v>813</v>
      </c>
      <c r="O45" s="95" t="s">
        <v>8</v>
      </c>
      <c r="P45" s="774"/>
    </row>
    <row r="46" spans="1:16" ht="39" customHeight="1">
      <c r="A46" s="774" t="s">
        <v>671</v>
      </c>
      <c r="B46" s="95" t="s">
        <v>383</v>
      </c>
      <c r="C46" s="82">
        <v>31</v>
      </c>
      <c r="D46" s="82">
        <v>43</v>
      </c>
      <c r="E46" s="82">
        <f>C46+D46</f>
        <v>74</v>
      </c>
      <c r="F46" s="82">
        <v>9</v>
      </c>
      <c r="G46" s="82">
        <v>77</v>
      </c>
      <c r="H46" s="82">
        <f>F46+G46</f>
        <v>86</v>
      </c>
      <c r="I46" s="82">
        <v>98</v>
      </c>
      <c r="J46" s="82">
        <v>1906</v>
      </c>
      <c r="K46" s="82">
        <f>I46+J46</f>
        <v>2004</v>
      </c>
      <c r="L46" s="82">
        <v>8</v>
      </c>
      <c r="M46" s="82">
        <v>34</v>
      </c>
      <c r="N46" s="82">
        <f>L46+M46</f>
        <v>42</v>
      </c>
      <c r="O46" s="95" t="s">
        <v>601</v>
      </c>
      <c r="P46" s="774" t="s">
        <v>185</v>
      </c>
    </row>
    <row r="47" spans="1:16" ht="39" customHeight="1">
      <c r="A47" s="774"/>
      <c r="B47" s="95" t="s">
        <v>382</v>
      </c>
      <c r="C47" s="82">
        <v>60</v>
      </c>
      <c r="D47" s="82">
        <v>1339</v>
      </c>
      <c r="E47" s="82">
        <f>C47+D47</f>
        <v>1399</v>
      </c>
      <c r="F47" s="82">
        <v>9</v>
      </c>
      <c r="G47" s="82">
        <v>1255</v>
      </c>
      <c r="H47" s="82">
        <f>F47+G47</f>
        <v>1264</v>
      </c>
      <c r="I47" s="82">
        <v>175</v>
      </c>
      <c r="J47" s="82">
        <v>3118</v>
      </c>
      <c r="K47" s="82">
        <f>I47+J47</f>
        <v>3293</v>
      </c>
      <c r="L47" s="82">
        <v>24</v>
      </c>
      <c r="M47" s="82">
        <v>702</v>
      </c>
      <c r="N47" s="82">
        <f>L47+M47</f>
        <v>726</v>
      </c>
      <c r="O47" s="95" t="s">
        <v>602</v>
      </c>
      <c r="P47" s="774"/>
    </row>
    <row r="48" spans="1:16" ht="39" customHeight="1">
      <c r="A48" s="774"/>
      <c r="B48" s="95" t="s">
        <v>9</v>
      </c>
      <c r="C48" s="79">
        <f>C46+C47</f>
        <v>91</v>
      </c>
      <c r="D48" s="79">
        <f t="shared" ref="D48:N48" si="14">D46+D47</f>
        <v>1382</v>
      </c>
      <c r="E48" s="79">
        <f t="shared" si="14"/>
        <v>1473</v>
      </c>
      <c r="F48" s="79">
        <f t="shared" si="14"/>
        <v>18</v>
      </c>
      <c r="G48" s="79">
        <f t="shared" si="14"/>
        <v>1332</v>
      </c>
      <c r="H48" s="79">
        <f t="shared" si="14"/>
        <v>1350</v>
      </c>
      <c r="I48" s="79">
        <f t="shared" si="14"/>
        <v>273</v>
      </c>
      <c r="J48" s="79">
        <f t="shared" si="14"/>
        <v>5024</v>
      </c>
      <c r="K48" s="79">
        <f t="shared" si="14"/>
        <v>5297</v>
      </c>
      <c r="L48" s="79">
        <f t="shared" si="14"/>
        <v>32</v>
      </c>
      <c r="M48" s="79">
        <f t="shared" si="14"/>
        <v>736</v>
      </c>
      <c r="N48" s="79">
        <f t="shared" si="14"/>
        <v>768</v>
      </c>
      <c r="O48" s="95" t="s">
        <v>8</v>
      </c>
      <c r="P48" s="774"/>
    </row>
    <row r="49" spans="1:16" ht="39" customHeight="1">
      <c r="A49" s="774" t="s">
        <v>672</v>
      </c>
      <c r="B49" s="95" t="s">
        <v>383</v>
      </c>
      <c r="C49" s="82">
        <v>0</v>
      </c>
      <c r="D49" s="82">
        <v>0</v>
      </c>
      <c r="E49" s="82">
        <f>C49+D49</f>
        <v>0</v>
      </c>
      <c r="F49" s="82">
        <v>0</v>
      </c>
      <c r="G49" s="82">
        <v>0</v>
      </c>
      <c r="H49" s="82">
        <f>F49+G49</f>
        <v>0</v>
      </c>
      <c r="I49" s="82">
        <v>0</v>
      </c>
      <c r="J49" s="82">
        <v>0</v>
      </c>
      <c r="K49" s="82">
        <f>I49+J49</f>
        <v>0</v>
      </c>
      <c r="L49" s="82">
        <v>0</v>
      </c>
      <c r="M49" s="82">
        <v>0</v>
      </c>
      <c r="N49" s="82">
        <f>L49+M49</f>
        <v>0</v>
      </c>
      <c r="O49" s="95" t="s">
        <v>601</v>
      </c>
      <c r="P49" s="774" t="s">
        <v>674</v>
      </c>
    </row>
    <row r="50" spans="1:16" ht="39" customHeight="1">
      <c r="A50" s="774"/>
      <c r="B50" s="95" t="s">
        <v>382</v>
      </c>
      <c r="C50" s="82">
        <v>1</v>
      </c>
      <c r="D50" s="82">
        <v>42</v>
      </c>
      <c r="E50" s="82">
        <f>C50+D50</f>
        <v>43</v>
      </c>
      <c r="F50" s="82">
        <v>0</v>
      </c>
      <c r="G50" s="82">
        <v>89</v>
      </c>
      <c r="H50" s="82">
        <f>F50+G50</f>
        <v>89</v>
      </c>
      <c r="I50" s="82">
        <v>0</v>
      </c>
      <c r="J50" s="82">
        <v>34</v>
      </c>
      <c r="K50" s="82">
        <f>I50+J50</f>
        <v>34</v>
      </c>
      <c r="L50" s="82">
        <v>0</v>
      </c>
      <c r="M50" s="82">
        <v>55</v>
      </c>
      <c r="N50" s="82">
        <f>L50+M50</f>
        <v>55</v>
      </c>
      <c r="O50" s="95" t="s">
        <v>602</v>
      </c>
      <c r="P50" s="774"/>
    </row>
    <row r="51" spans="1:16" ht="39" customHeight="1">
      <c r="A51" s="774"/>
      <c r="B51" s="95" t="s">
        <v>9</v>
      </c>
      <c r="C51" s="79">
        <f>C49+C50</f>
        <v>1</v>
      </c>
      <c r="D51" s="79">
        <f t="shared" ref="D51:N51" si="15">D49+D50</f>
        <v>42</v>
      </c>
      <c r="E51" s="79">
        <f t="shared" si="15"/>
        <v>43</v>
      </c>
      <c r="F51" s="79">
        <f t="shared" si="15"/>
        <v>0</v>
      </c>
      <c r="G51" s="79">
        <f t="shared" si="15"/>
        <v>89</v>
      </c>
      <c r="H51" s="79">
        <f t="shared" si="15"/>
        <v>89</v>
      </c>
      <c r="I51" s="79">
        <f t="shared" si="15"/>
        <v>0</v>
      </c>
      <c r="J51" s="79">
        <f t="shared" si="15"/>
        <v>34</v>
      </c>
      <c r="K51" s="79">
        <f t="shared" si="15"/>
        <v>34</v>
      </c>
      <c r="L51" s="79">
        <f t="shared" si="15"/>
        <v>0</v>
      </c>
      <c r="M51" s="79">
        <f t="shared" si="15"/>
        <v>55</v>
      </c>
      <c r="N51" s="79">
        <f t="shared" si="15"/>
        <v>55</v>
      </c>
      <c r="O51" s="95" t="s">
        <v>8</v>
      </c>
      <c r="P51" s="774"/>
    </row>
    <row r="52" spans="1:16" ht="39" customHeight="1">
      <c r="A52" s="774" t="s">
        <v>673</v>
      </c>
      <c r="B52" s="95" t="s">
        <v>383</v>
      </c>
      <c r="C52" s="82">
        <f>C46+C49</f>
        <v>31</v>
      </c>
      <c r="D52" s="82">
        <f t="shared" ref="D52:N53" si="16">D46+D49</f>
        <v>43</v>
      </c>
      <c r="E52" s="82">
        <f t="shared" si="16"/>
        <v>74</v>
      </c>
      <c r="F52" s="82">
        <f t="shared" si="16"/>
        <v>9</v>
      </c>
      <c r="G52" s="82">
        <f t="shared" si="16"/>
        <v>77</v>
      </c>
      <c r="H52" s="82">
        <f t="shared" si="16"/>
        <v>86</v>
      </c>
      <c r="I52" s="82">
        <f t="shared" si="16"/>
        <v>98</v>
      </c>
      <c r="J52" s="82">
        <f t="shared" si="16"/>
        <v>1906</v>
      </c>
      <c r="K52" s="82">
        <f t="shared" si="16"/>
        <v>2004</v>
      </c>
      <c r="L52" s="82">
        <f t="shared" si="16"/>
        <v>8</v>
      </c>
      <c r="M52" s="82">
        <f t="shared" si="16"/>
        <v>34</v>
      </c>
      <c r="N52" s="82">
        <f t="shared" si="16"/>
        <v>42</v>
      </c>
      <c r="O52" s="95" t="s">
        <v>601</v>
      </c>
      <c r="P52" s="774" t="s">
        <v>675</v>
      </c>
    </row>
    <row r="53" spans="1:16" ht="39" customHeight="1">
      <c r="A53" s="774"/>
      <c r="B53" s="95" t="s">
        <v>382</v>
      </c>
      <c r="C53" s="82">
        <f>C47+C50</f>
        <v>61</v>
      </c>
      <c r="D53" s="82">
        <f t="shared" si="16"/>
        <v>1381</v>
      </c>
      <c r="E53" s="82">
        <f t="shared" si="16"/>
        <v>1442</v>
      </c>
      <c r="F53" s="82">
        <f t="shared" si="16"/>
        <v>9</v>
      </c>
      <c r="G53" s="82">
        <f t="shared" si="16"/>
        <v>1344</v>
      </c>
      <c r="H53" s="82">
        <f t="shared" si="16"/>
        <v>1353</v>
      </c>
      <c r="I53" s="82">
        <f t="shared" si="16"/>
        <v>175</v>
      </c>
      <c r="J53" s="82">
        <f t="shared" si="16"/>
        <v>3152</v>
      </c>
      <c r="K53" s="82">
        <f t="shared" si="16"/>
        <v>3327</v>
      </c>
      <c r="L53" s="82">
        <f t="shared" si="16"/>
        <v>24</v>
      </c>
      <c r="M53" s="82">
        <f t="shared" si="16"/>
        <v>757</v>
      </c>
      <c r="N53" s="82">
        <f t="shared" si="16"/>
        <v>781</v>
      </c>
      <c r="O53" s="95" t="s">
        <v>602</v>
      </c>
      <c r="P53" s="774"/>
    </row>
    <row r="54" spans="1:16" ht="39" customHeight="1">
      <c r="A54" s="774"/>
      <c r="B54" s="95" t="s">
        <v>9</v>
      </c>
      <c r="C54" s="79">
        <f>C52+C53</f>
        <v>92</v>
      </c>
      <c r="D54" s="79">
        <f t="shared" ref="D54:N54" si="17">D52+D53</f>
        <v>1424</v>
      </c>
      <c r="E54" s="79">
        <f t="shared" si="17"/>
        <v>1516</v>
      </c>
      <c r="F54" s="79">
        <f t="shared" si="17"/>
        <v>18</v>
      </c>
      <c r="G54" s="79">
        <f t="shared" si="17"/>
        <v>1421</v>
      </c>
      <c r="H54" s="79">
        <f t="shared" si="17"/>
        <v>1439</v>
      </c>
      <c r="I54" s="79">
        <f t="shared" si="17"/>
        <v>273</v>
      </c>
      <c r="J54" s="79">
        <f t="shared" si="17"/>
        <v>5058</v>
      </c>
      <c r="K54" s="79">
        <f t="shared" si="17"/>
        <v>5331</v>
      </c>
      <c r="L54" s="79">
        <f t="shared" si="17"/>
        <v>32</v>
      </c>
      <c r="M54" s="79">
        <f t="shared" si="17"/>
        <v>791</v>
      </c>
      <c r="N54" s="79">
        <f t="shared" si="17"/>
        <v>823</v>
      </c>
      <c r="O54" s="95" t="s">
        <v>8</v>
      </c>
      <c r="P54" s="774"/>
    </row>
    <row r="55" spans="1:16" ht="39" customHeight="1">
      <c r="A55" s="774" t="s">
        <v>589</v>
      </c>
      <c r="B55" s="95" t="s">
        <v>383</v>
      </c>
      <c r="C55" s="82">
        <v>2</v>
      </c>
      <c r="D55" s="82">
        <v>5</v>
      </c>
      <c r="E55" s="82">
        <f>C55+D55</f>
        <v>7</v>
      </c>
      <c r="F55" s="82">
        <v>1</v>
      </c>
      <c r="G55" s="82">
        <v>5</v>
      </c>
      <c r="H55" s="82">
        <f>F55+G55</f>
        <v>6</v>
      </c>
      <c r="I55" s="82">
        <v>5</v>
      </c>
      <c r="J55" s="82">
        <v>21</v>
      </c>
      <c r="K55" s="82">
        <f>I55+J55</f>
        <v>26</v>
      </c>
      <c r="L55" s="82">
        <v>0</v>
      </c>
      <c r="M55" s="82">
        <v>2</v>
      </c>
      <c r="N55" s="82">
        <f>L55+M55</f>
        <v>2</v>
      </c>
      <c r="O55" s="95" t="s">
        <v>601</v>
      </c>
      <c r="P55" s="774" t="s">
        <v>681</v>
      </c>
    </row>
    <row r="56" spans="1:16" ht="39" customHeight="1">
      <c r="A56" s="774"/>
      <c r="B56" s="95" t="s">
        <v>382</v>
      </c>
      <c r="C56" s="82">
        <v>1</v>
      </c>
      <c r="D56" s="82">
        <v>1</v>
      </c>
      <c r="E56" s="82">
        <f>C56+D56</f>
        <v>2</v>
      </c>
      <c r="F56" s="82">
        <v>4</v>
      </c>
      <c r="G56" s="82">
        <v>2</v>
      </c>
      <c r="H56" s="82">
        <f>F56+G56</f>
        <v>6</v>
      </c>
      <c r="I56" s="82">
        <v>17</v>
      </c>
      <c r="J56" s="82">
        <v>7</v>
      </c>
      <c r="K56" s="82">
        <f>I56+J56</f>
        <v>24</v>
      </c>
      <c r="L56" s="82">
        <v>2</v>
      </c>
      <c r="M56" s="82">
        <v>1</v>
      </c>
      <c r="N56" s="82">
        <f>L56+M56</f>
        <v>3</v>
      </c>
      <c r="O56" s="95" t="s">
        <v>602</v>
      </c>
      <c r="P56" s="774"/>
    </row>
    <row r="57" spans="1:16" ht="39" customHeight="1">
      <c r="A57" s="774"/>
      <c r="B57" s="95" t="s">
        <v>9</v>
      </c>
      <c r="C57" s="79">
        <f>C55+C56</f>
        <v>3</v>
      </c>
      <c r="D57" s="79">
        <f t="shared" ref="D57:N57" si="18">D55+D56</f>
        <v>6</v>
      </c>
      <c r="E57" s="79">
        <f t="shared" si="18"/>
        <v>9</v>
      </c>
      <c r="F57" s="79">
        <f t="shared" si="18"/>
        <v>5</v>
      </c>
      <c r="G57" s="79">
        <f t="shared" si="18"/>
        <v>7</v>
      </c>
      <c r="H57" s="79">
        <f t="shared" si="18"/>
        <v>12</v>
      </c>
      <c r="I57" s="79">
        <f t="shared" si="18"/>
        <v>22</v>
      </c>
      <c r="J57" s="79">
        <f t="shared" si="18"/>
        <v>28</v>
      </c>
      <c r="K57" s="79">
        <f t="shared" si="18"/>
        <v>50</v>
      </c>
      <c r="L57" s="79">
        <f t="shared" si="18"/>
        <v>2</v>
      </c>
      <c r="M57" s="79">
        <f t="shared" si="18"/>
        <v>3</v>
      </c>
      <c r="N57" s="79">
        <f t="shared" si="18"/>
        <v>5</v>
      </c>
      <c r="O57" s="95" t="s">
        <v>8</v>
      </c>
      <c r="P57" s="774"/>
    </row>
    <row r="58" spans="1:16" ht="39" customHeight="1">
      <c r="A58" s="774" t="s">
        <v>184</v>
      </c>
      <c r="B58" s="95" t="s">
        <v>383</v>
      </c>
      <c r="C58" s="82">
        <v>68</v>
      </c>
      <c r="D58" s="82">
        <v>147</v>
      </c>
      <c r="E58" s="82">
        <f>C58+D58</f>
        <v>215</v>
      </c>
      <c r="F58" s="82">
        <v>113</v>
      </c>
      <c r="G58" s="82">
        <v>114</v>
      </c>
      <c r="H58" s="82">
        <f>F58+G58</f>
        <v>227</v>
      </c>
      <c r="I58" s="82">
        <v>163</v>
      </c>
      <c r="J58" s="82">
        <v>323</v>
      </c>
      <c r="K58" s="82">
        <f>I58+J58</f>
        <v>486</v>
      </c>
      <c r="L58" s="82">
        <v>28</v>
      </c>
      <c r="M58" s="82">
        <v>58</v>
      </c>
      <c r="N58" s="82">
        <f>L58+M58</f>
        <v>86</v>
      </c>
      <c r="O58" s="95" t="s">
        <v>601</v>
      </c>
      <c r="P58" s="774" t="s">
        <v>682</v>
      </c>
    </row>
    <row r="59" spans="1:16" ht="39" customHeight="1">
      <c r="A59" s="774"/>
      <c r="B59" s="95" t="s">
        <v>382</v>
      </c>
      <c r="C59" s="82">
        <v>251</v>
      </c>
      <c r="D59" s="82">
        <v>139</v>
      </c>
      <c r="E59" s="82">
        <f>C59+D59</f>
        <v>390</v>
      </c>
      <c r="F59" s="82">
        <v>175</v>
      </c>
      <c r="G59" s="82">
        <v>135</v>
      </c>
      <c r="H59" s="82">
        <f>F59+G59</f>
        <v>310</v>
      </c>
      <c r="I59" s="82">
        <v>566</v>
      </c>
      <c r="J59" s="82">
        <v>428</v>
      </c>
      <c r="K59" s="82">
        <f>I59+J59</f>
        <v>994</v>
      </c>
      <c r="L59" s="82">
        <v>131</v>
      </c>
      <c r="M59" s="82">
        <v>84</v>
      </c>
      <c r="N59" s="82">
        <f>L59+M59</f>
        <v>215</v>
      </c>
      <c r="O59" s="95" t="s">
        <v>602</v>
      </c>
      <c r="P59" s="774"/>
    </row>
    <row r="60" spans="1:16" ht="39" customHeight="1">
      <c r="A60" s="774"/>
      <c r="B60" s="95" t="s">
        <v>9</v>
      </c>
      <c r="C60" s="79">
        <f>C58+C59</f>
        <v>319</v>
      </c>
      <c r="D60" s="79">
        <f t="shared" ref="D60:N60" si="19">D58+D59</f>
        <v>286</v>
      </c>
      <c r="E60" s="79">
        <f t="shared" si="19"/>
        <v>605</v>
      </c>
      <c r="F60" s="79">
        <f t="shared" si="19"/>
        <v>288</v>
      </c>
      <c r="G60" s="79">
        <f t="shared" si="19"/>
        <v>249</v>
      </c>
      <c r="H60" s="79">
        <f t="shared" si="19"/>
        <v>537</v>
      </c>
      <c r="I60" s="79">
        <f t="shared" si="19"/>
        <v>729</v>
      </c>
      <c r="J60" s="79">
        <f t="shared" si="19"/>
        <v>751</v>
      </c>
      <c r="K60" s="79">
        <f t="shared" si="19"/>
        <v>1480</v>
      </c>
      <c r="L60" s="79">
        <f t="shared" si="19"/>
        <v>159</v>
      </c>
      <c r="M60" s="79">
        <f t="shared" si="19"/>
        <v>142</v>
      </c>
      <c r="N60" s="79">
        <f t="shared" si="19"/>
        <v>301</v>
      </c>
      <c r="O60" s="95" t="s">
        <v>8</v>
      </c>
      <c r="P60" s="774"/>
    </row>
    <row r="61" spans="1:16" ht="39" customHeight="1">
      <c r="A61" s="731" t="s">
        <v>1581</v>
      </c>
      <c r="B61" s="732"/>
      <c r="C61" s="732"/>
      <c r="D61" s="732"/>
      <c r="E61" s="732"/>
      <c r="F61" s="732"/>
      <c r="G61" s="733"/>
      <c r="H61" s="734" t="s">
        <v>1582</v>
      </c>
      <c r="I61" s="734"/>
      <c r="J61" s="734"/>
      <c r="K61" s="734"/>
      <c r="L61" s="734"/>
      <c r="M61" s="734"/>
      <c r="N61" s="734"/>
      <c r="O61" s="734"/>
      <c r="P61" s="735"/>
    </row>
    <row r="62" spans="1:16" ht="39" customHeight="1">
      <c r="A62" s="770" t="s">
        <v>71</v>
      </c>
      <c r="B62" s="770" t="s">
        <v>677</v>
      </c>
      <c r="C62" s="773" t="s">
        <v>43</v>
      </c>
      <c r="D62" s="773"/>
      <c r="E62" s="773" t="s">
        <v>42</v>
      </c>
      <c r="F62" s="773" t="s">
        <v>41</v>
      </c>
      <c r="G62" s="773"/>
      <c r="H62" s="773" t="s">
        <v>40</v>
      </c>
      <c r="I62" s="773" t="s">
        <v>159</v>
      </c>
      <c r="J62" s="773"/>
      <c r="K62" s="773" t="s">
        <v>38</v>
      </c>
      <c r="L62" s="773" t="s">
        <v>37</v>
      </c>
      <c r="M62" s="773"/>
      <c r="N62" s="773" t="s">
        <v>36</v>
      </c>
      <c r="O62" s="773" t="s">
        <v>678</v>
      </c>
      <c r="P62" s="773" t="s">
        <v>69</v>
      </c>
    </row>
    <row r="63" spans="1:16" ht="39" customHeight="1">
      <c r="A63" s="771"/>
      <c r="B63" s="771"/>
      <c r="C63" s="773" t="s">
        <v>42</v>
      </c>
      <c r="D63" s="773"/>
      <c r="E63" s="773"/>
      <c r="F63" s="773" t="s">
        <v>40</v>
      </c>
      <c r="G63" s="773"/>
      <c r="H63" s="773"/>
      <c r="I63" s="773" t="s">
        <v>38</v>
      </c>
      <c r="J63" s="773"/>
      <c r="K63" s="773"/>
      <c r="L63" s="773" t="s">
        <v>36</v>
      </c>
      <c r="M63" s="773"/>
      <c r="N63" s="773"/>
      <c r="O63" s="773"/>
      <c r="P63" s="773"/>
    </row>
    <row r="64" spans="1:16" ht="39" customHeight="1">
      <c r="A64" s="771"/>
      <c r="B64" s="771"/>
      <c r="C64" s="95" t="s">
        <v>188</v>
      </c>
      <c r="D64" s="95" t="s">
        <v>189</v>
      </c>
      <c r="E64" s="95" t="s">
        <v>9</v>
      </c>
      <c r="F64" s="95" t="s">
        <v>188</v>
      </c>
      <c r="G64" s="95" t="s">
        <v>189</v>
      </c>
      <c r="H64" s="95" t="s">
        <v>9</v>
      </c>
      <c r="I64" s="454" t="s">
        <v>188</v>
      </c>
      <c r="J64" s="454" t="s">
        <v>189</v>
      </c>
      <c r="K64" s="454" t="s">
        <v>9</v>
      </c>
      <c r="L64" s="95" t="s">
        <v>188</v>
      </c>
      <c r="M64" s="95" t="s">
        <v>189</v>
      </c>
      <c r="N64" s="95" t="s">
        <v>9</v>
      </c>
      <c r="O64" s="773"/>
      <c r="P64" s="773"/>
    </row>
    <row r="65" spans="1:16" ht="39" customHeight="1">
      <c r="A65" s="772"/>
      <c r="B65" s="772"/>
      <c r="C65" s="95" t="s">
        <v>186</v>
      </c>
      <c r="D65" s="95" t="s">
        <v>187</v>
      </c>
      <c r="E65" s="95" t="s">
        <v>8</v>
      </c>
      <c r="F65" s="95" t="s">
        <v>186</v>
      </c>
      <c r="G65" s="95" t="s">
        <v>187</v>
      </c>
      <c r="H65" s="95" t="s">
        <v>8</v>
      </c>
      <c r="I65" s="454" t="s">
        <v>186</v>
      </c>
      <c r="J65" s="454" t="s">
        <v>187</v>
      </c>
      <c r="K65" s="454" t="s">
        <v>8</v>
      </c>
      <c r="L65" s="95" t="s">
        <v>186</v>
      </c>
      <c r="M65" s="95" t="s">
        <v>187</v>
      </c>
      <c r="N65" s="95" t="s">
        <v>8</v>
      </c>
      <c r="O65" s="773"/>
      <c r="P65" s="773"/>
    </row>
    <row r="66" spans="1:16" s="94" customFormat="1" ht="39" customHeight="1">
      <c r="A66" s="774" t="s">
        <v>586</v>
      </c>
      <c r="B66" s="95" t="s">
        <v>383</v>
      </c>
      <c r="C66" s="82">
        <v>4</v>
      </c>
      <c r="D66" s="82">
        <v>87</v>
      </c>
      <c r="E66" s="82">
        <f>C66+D66</f>
        <v>91</v>
      </c>
      <c r="F66" s="82">
        <v>93</v>
      </c>
      <c r="G66" s="82">
        <v>376</v>
      </c>
      <c r="H66" s="82">
        <f>F66+G66</f>
        <v>469</v>
      </c>
      <c r="I66" s="453">
        <v>4</v>
      </c>
      <c r="J66" s="453">
        <v>62</v>
      </c>
      <c r="K66" s="453">
        <f>I66+J66</f>
        <v>66</v>
      </c>
      <c r="L66" s="82">
        <v>10</v>
      </c>
      <c r="M66" s="82">
        <v>190</v>
      </c>
      <c r="N66" s="82">
        <f>L66+M66</f>
        <v>200</v>
      </c>
      <c r="O66" s="95" t="s">
        <v>601</v>
      </c>
      <c r="P66" s="774" t="s">
        <v>679</v>
      </c>
    </row>
    <row r="67" spans="1:16" s="94" customFormat="1" ht="39" customHeight="1">
      <c r="A67" s="774"/>
      <c r="B67" s="95" t="s">
        <v>382</v>
      </c>
      <c r="C67" s="82">
        <v>0</v>
      </c>
      <c r="D67" s="82">
        <v>60</v>
      </c>
      <c r="E67" s="82">
        <f>C67+D67</f>
        <v>60</v>
      </c>
      <c r="F67" s="82">
        <v>15</v>
      </c>
      <c r="G67" s="82">
        <v>334</v>
      </c>
      <c r="H67" s="82">
        <f>F67+G67</f>
        <v>349</v>
      </c>
      <c r="I67" s="453">
        <v>1</v>
      </c>
      <c r="J67" s="453">
        <v>53</v>
      </c>
      <c r="K67" s="453">
        <f>I67+J67</f>
        <v>54</v>
      </c>
      <c r="L67" s="82">
        <v>3</v>
      </c>
      <c r="M67" s="82">
        <v>121</v>
      </c>
      <c r="N67" s="82">
        <f>L67+M67</f>
        <v>124</v>
      </c>
      <c r="O67" s="95" t="s">
        <v>602</v>
      </c>
      <c r="P67" s="774"/>
    </row>
    <row r="68" spans="1:16" s="94" customFormat="1" ht="39" customHeight="1">
      <c r="A68" s="774"/>
      <c r="B68" s="95" t="s">
        <v>9</v>
      </c>
      <c r="C68" s="79">
        <f>C66+C67</f>
        <v>4</v>
      </c>
      <c r="D68" s="79">
        <f t="shared" ref="D68:N68" si="20">D66+D67</f>
        <v>147</v>
      </c>
      <c r="E68" s="79">
        <f t="shared" si="20"/>
        <v>151</v>
      </c>
      <c r="F68" s="79">
        <f t="shared" si="20"/>
        <v>108</v>
      </c>
      <c r="G68" s="79">
        <f t="shared" si="20"/>
        <v>710</v>
      </c>
      <c r="H68" s="79">
        <f t="shared" si="20"/>
        <v>818</v>
      </c>
      <c r="I68" s="452">
        <f t="shared" si="20"/>
        <v>5</v>
      </c>
      <c r="J68" s="452">
        <f t="shared" si="20"/>
        <v>115</v>
      </c>
      <c r="K68" s="452">
        <f t="shared" si="20"/>
        <v>120</v>
      </c>
      <c r="L68" s="79">
        <f t="shared" si="20"/>
        <v>13</v>
      </c>
      <c r="M68" s="79">
        <f t="shared" si="20"/>
        <v>311</v>
      </c>
      <c r="N68" s="79">
        <f t="shared" si="20"/>
        <v>324</v>
      </c>
      <c r="O68" s="95" t="s">
        <v>8</v>
      </c>
      <c r="P68" s="774"/>
    </row>
    <row r="69" spans="1:16" s="94" customFormat="1" ht="39" customHeight="1">
      <c r="A69" s="774" t="s">
        <v>587</v>
      </c>
      <c r="B69" s="95" t="s">
        <v>383</v>
      </c>
      <c r="C69" s="82">
        <v>17</v>
      </c>
      <c r="D69" s="82">
        <v>106</v>
      </c>
      <c r="E69" s="82">
        <f>C69+D69</f>
        <v>123</v>
      </c>
      <c r="F69" s="82">
        <v>208</v>
      </c>
      <c r="G69" s="82">
        <v>374</v>
      </c>
      <c r="H69" s="82">
        <f>F69+G69</f>
        <v>582</v>
      </c>
      <c r="I69" s="453">
        <v>10</v>
      </c>
      <c r="J69" s="453">
        <v>78</v>
      </c>
      <c r="K69" s="453">
        <f>I69+J69</f>
        <v>88</v>
      </c>
      <c r="L69" s="82">
        <v>37</v>
      </c>
      <c r="M69" s="82">
        <v>213</v>
      </c>
      <c r="N69" s="82">
        <f>L69+M69</f>
        <v>250</v>
      </c>
      <c r="O69" s="95" t="s">
        <v>601</v>
      </c>
      <c r="P69" s="774" t="s">
        <v>591</v>
      </c>
    </row>
    <row r="70" spans="1:16" s="94" customFormat="1" ht="39" customHeight="1">
      <c r="A70" s="774"/>
      <c r="B70" s="95" t="s">
        <v>382</v>
      </c>
      <c r="C70" s="82">
        <v>3</v>
      </c>
      <c r="D70" s="82">
        <v>53</v>
      </c>
      <c r="E70" s="82">
        <f>C70+D70</f>
        <v>56</v>
      </c>
      <c r="F70" s="82">
        <v>101</v>
      </c>
      <c r="G70" s="82">
        <v>264</v>
      </c>
      <c r="H70" s="82">
        <f>F70+G70</f>
        <v>365</v>
      </c>
      <c r="I70" s="453">
        <v>7</v>
      </c>
      <c r="J70" s="453">
        <v>40</v>
      </c>
      <c r="K70" s="453">
        <f>I70+J70</f>
        <v>47</v>
      </c>
      <c r="L70" s="82">
        <v>33</v>
      </c>
      <c r="M70" s="82">
        <v>86</v>
      </c>
      <c r="N70" s="82">
        <f>L70+M70</f>
        <v>119</v>
      </c>
      <c r="O70" s="95" t="s">
        <v>602</v>
      </c>
      <c r="P70" s="774"/>
    </row>
    <row r="71" spans="1:16" s="94" customFormat="1" ht="39" customHeight="1">
      <c r="A71" s="774"/>
      <c r="B71" s="95" t="s">
        <v>9</v>
      </c>
      <c r="C71" s="79">
        <f>C69+C70</f>
        <v>20</v>
      </c>
      <c r="D71" s="79">
        <f t="shared" ref="D71:N71" si="21">D69+D70</f>
        <v>159</v>
      </c>
      <c r="E71" s="79">
        <f t="shared" si="21"/>
        <v>179</v>
      </c>
      <c r="F71" s="79">
        <f t="shared" si="21"/>
        <v>309</v>
      </c>
      <c r="G71" s="79">
        <f t="shared" si="21"/>
        <v>638</v>
      </c>
      <c r="H71" s="79">
        <f t="shared" si="21"/>
        <v>947</v>
      </c>
      <c r="I71" s="452">
        <f t="shared" si="21"/>
        <v>17</v>
      </c>
      <c r="J71" s="452">
        <f t="shared" si="21"/>
        <v>118</v>
      </c>
      <c r="K71" s="452">
        <f t="shared" si="21"/>
        <v>135</v>
      </c>
      <c r="L71" s="79">
        <f t="shared" si="21"/>
        <v>70</v>
      </c>
      <c r="M71" s="79">
        <f t="shared" si="21"/>
        <v>299</v>
      </c>
      <c r="N71" s="79">
        <f t="shared" si="21"/>
        <v>369</v>
      </c>
      <c r="O71" s="95" t="s">
        <v>8</v>
      </c>
      <c r="P71" s="774"/>
    </row>
    <row r="72" spans="1:16" s="94" customFormat="1" ht="39" customHeight="1">
      <c r="A72" s="774" t="s">
        <v>588</v>
      </c>
      <c r="B72" s="95" t="s">
        <v>383</v>
      </c>
      <c r="C72" s="82">
        <f>C66+C69</f>
        <v>21</v>
      </c>
      <c r="D72" s="82">
        <f t="shared" ref="D72:N73" si="22">D66+D69</f>
        <v>193</v>
      </c>
      <c r="E72" s="82">
        <f t="shared" si="22"/>
        <v>214</v>
      </c>
      <c r="F72" s="82">
        <f t="shared" si="22"/>
        <v>301</v>
      </c>
      <c r="G72" s="82">
        <f t="shared" si="22"/>
        <v>750</v>
      </c>
      <c r="H72" s="82">
        <f t="shared" si="22"/>
        <v>1051</v>
      </c>
      <c r="I72" s="453">
        <f t="shared" si="22"/>
        <v>14</v>
      </c>
      <c r="J72" s="453">
        <f t="shared" si="22"/>
        <v>140</v>
      </c>
      <c r="K72" s="453">
        <f t="shared" si="22"/>
        <v>154</v>
      </c>
      <c r="L72" s="82">
        <f t="shared" si="22"/>
        <v>47</v>
      </c>
      <c r="M72" s="82">
        <f t="shared" si="22"/>
        <v>403</v>
      </c>
      <c r="N72" s="82">
        <f t="shared" si="22"/>
        <v>450</v>
      </c>
      <c r="O72" s="95" t="s">
        <v>601</v>
      </c>
      <c r="P72" s="774" t="s">
        <v>680</v>
      </c>
    </row>
    <row r="73" spans="1:16" s="94" customFormat="1" ht="39" customHeight="1">
      <c r="A73" s="774"/>
      <c r="B73" s="95" t="s">
        <v>382</v>
      </c>
      <c r="C73" s="82">
        <f>C67+C70</f>
        <v>3</v>
      </c>
      <c r="D73" s="82">
        <f t="shared" si="22"/>
        <v>113</v>
      </c>
      <c r="E73" s="82">
        <f t="shared" si="22"/>
        <v>116</v>
      </c>
      <c r="F73" s="82">
        <f t="shared" si="22"/>
        <v>116</v>
      </c>
      <c r="G73" s="82">
        <f t="shared" si="22"/>
        <v>598</v>
      </c>
      <c r="H73" s="82">
        <f t="shared" si="22"/>
        <v>714</v>
      </c>
      <c r="I73" s="453">
        <f t="shared" si="22"/>
        <v>8</v>
      </c>
      <c r="J73" s="453">
        <f t="shared" si="22"/>
        <v>93</v>
      </c>
      <c r="K73" s="453">
        <f t="shared" si="22"/>
        <v>101</v>
      </c>
      <c r="L73" s="82">
        <f t="shared" si="22"/>
        <v>36</v>
      </c>
      <c r="M73" s="82">
        <f t="shared" si="22"/>
        <v>207</v>
      </c>
      <c r="N73" s="82">
        <f t="shared" si="22"/>
        <v>243</v>
      </c>
      <c r="O73" s="95" t="s">
        <v>602</v>
      </c>
      <c r="P73" s="774"/>
    </row>
    <row r="74" spans="1:16" s="94" customFormat="1" ht="39" customHeight="1">
      <c r="A74" s="774"/>
      <c r="B74" s="95" t="s">
        <v>9</v>
      </c>
      <c r="C74" s="79">
        <f>C72+C73</f>
        <v>24</v>
      </c>
      <c r="D74" s="79">
        <f t="shared" ref="D74:N74" si="23">D72+D73</f>
        <v>306</v>
      </c>
      <c r="E74" s="79">
        <f t="shared" si="23"/>
        <v>330</v>
      </c>
      <c r="F74" s="79">
        <f t="shared" si="23"/>
        <v>417</v>
      </c>
      <c r="G74" s="79">
        <f t="shared" si="23"/>
        <v>1348</v>
      </c>
      <c r="H74" s="79">
        <f t="shared" si="23"/>
        <v>1765</v>
      </c>
      <c r="I74" s="452">
        <f t="shared" si="23"/>
        <v>22</v>
      </c>
      <c r="J74" s="452">
        <f t="shared" si="23"/>
        <v>233</v>
      </c>
      <c r="K74" s="452">
        <f t="shared" si="23"/>
        <v>255</v>
      </c>
      <c r="L74" s="79">
        <f t="shared" si="23"/>
        <v>83</v>
      </c>
      <c r="M74" s="79">
        <f t="shared" si="23"/>
        <v>610</v>
      </c>
      <c r="N74" s="79">
        <f t="shared" si="23"/>
        <v>693</v>
      </c>
      <c r="O74" s="95" t="s">
        <v>8</v>
      </c>
      <c r="P74" s="774"/>
    </row>
    <row r="75" spans="1:16" ht="39" customHeight="1">
      <c r="A75" s="774" t="s">
        <v>671</v>
      </c>
      <c r="B75" s="95" t="s">
        <v>383</v>
      </c>
      <c r="C75" s="82">
        <v>5</v>
      </c>
      <c r="D75" s="82">
        <v>22</v>
      </c>
      <c r="E75" s="82">
        <f>C75+D75</f>
        <v>27</v>
      </c>
      <c r="F75" s="82">
        <v>21</v>
      </c>
      <c r="G75" s="82">
        <v>54</v>
      </c>
      <c r="H75" s="82">
        <f>F75+G75</f>
        <v>75</v>
      </c>
      <c r="I75" s="453">
        <v>3</v>
      </c>
      <c r="J75" s="453">
        <v>3</v>
      </c>
      <c r="K75" s="453">
        <f>I75+J75</f>
        <v>6</v>
      </c>
      <c r="L75" s="82">
        <v>9</v>
      </c>
      <c r="M75" s="82">
        <v>58</v>
      </c>
      <c r="N75" s="82">
        <f>L75+M75</f>
        <v>67</v>
      </c>
      <c r="O75" s="95" t="s">
        <v>601</v>
      </c>
      <c r="P75" s="774" t="s">
        <v>185</v>
      </c>
    </row>
    <row r="76" spans="1:16" ht="39" customHeight="1">
      <c r="A76" s="774"/>
      <c r="B76" s="95" t="s">
        <v>382</v>
      </c>
      <c r="C76" s="82">
        <v>10</v>
      </c>
      <c r="D76" s="82">
        <v>303</v>
      </c>
      <c r="E76" s="82">
        <f>C76+D76</f>
        <v>313</v>
      </c>
      <c r="F76" s="82">
        <v>46</v>
      </c>
      <c r="G76" s="82">
        <v>1355</v>
      </c>
      <c r="H76" s="82">
        <f>F76+G76</f>
        <v>1401</v>
      </c>
      <c r="I76" s="453">
        <v>16</v>
      </c>
      <c r="J76" s="453">
        <v>210</v>
      </c>
      <c r="K76" s="453">
        <f>I76+J76</f>
        <v>226</v>
      </c>
      <c r="L76" s="82">
        <v>20</v>
      </c>
      <c r="M76" s="82">
        <v>487</v>
      </c>
      <c r="N76" s="82">
        <f>L76+M76</f>
        <v>507</v>
      </c>
      <c r="O76" s="95" t="s">
        <v>602</v>
      </c>
      <c r="P76" s="774"/>
    </row>
    <row r="77" spans="1:16" ht="39" customHeight="1">
      <c r="A77" s="774"/>
      <c r="B77" s="95" t="s">
        <v>9</v>
      </c>
      <c r="C77" s="79">
        <f>C75+C76</f>
        <v>15</v>
      </c>
      <c r="D77" s="79">
        <f t="shared" ref="D77:N77" si="24">D75+D76</f>
        <v>325</v>
      </c>
      <c r="E77" s="79">
        <f t="shared" si="24"/>
        <v>340</v>
      </c>
      <c r="F77" s="79">
        <f t="shared" si="24"/>
        <v>67</v>
      </c>
      <c r="G77" s="79">
        <f t="shared" si="24"/>
        <v>1409</v>
      </c>
      <c r="H77" s="79">
        <f t="shared" si="24"/>
        <v>1476</v>
      </c>
      <c r="I77" s="452">
        <f t="shared" si="24"/>
        <v>19</v>
      </c>
      <c r="J77" s="452">
        <f t="shared" si="24"/>
        <v>213</v>
      </c>
      <c r="K77" s="452">
        <f t="shared" si="24"/>
        <v>232</v>
      </c>
      <c r="L77" s="79">
        <f t="shared" si="24"/>
        <v>29</v>
      </c>
      <c r="M77" s="79">
        <f t="shared" si="24"/>
        <v>545</v>
      </c>
      <c r="N77" s="79">
        <f t="shared" si="24"/>
        <v>574</v>
      </c>
      <c r="O77" s="95" t="s">
        <v>8</v>
      </c>
      <c r="P77" s="774"/>
    </row>
    <row r="78" spans="1:16" ht="39" customHeight="1">
      <c r="A78" s="774" t="s">
        <v>672</v>
      </c>
      <c r="B78" s="95" t="s">
        <v>383</v>
      </c>
      <c r="C78" s="82">
        <v>0</v>
      </c>
      <c r="D78" s="82">
        <v>0</v>
      </c>
      <c r="E78" s="82">
        <f>C78+D78</f>
        <v>0</v>
      </c>
      <c r="F78" s="82">
        <v>0</v>
      </c>
      <c r="G78" s="82">
        <v>0</v>
      </c>
      <c r="H78" s="82">
        <f>F78+G78</f>
        <v>0</v>
      </c>
      <c r="I78" s="453">
        <v>0</v>
      </c>
      <c r="J78" s="453">
        <v>0</v>
      </c>
      <c r="K78" s="453">
        <f>I78+J78</f>
        <v>0</v>
      </c>
      <c r="L78" s="82">
        <v>0</v>
      </c>
      <c r="M78" s="82">
        <v>0</v>
      </c>
      <c r="N78" s="82">
        <f>L78+M78</f>
        <v>0</v>
      </c>
      <c r="O78" s="95" t="s">
        <v>601</v>
      </c>
      <c r="P78" s="774" t="s">
        <v>674</v>
      </c>
    </row>
    <row r="79" spans="1:16" ht="39" customHeight="1">
      <c r="A79" s="774"/>
      <c r="B79" s="95" t="s">
        <v>382</v>
      </c>
      <c r="C79" s="82">
        <v>1</v>
      </c>
      <c r="D79" s="82">
        <v>8</v>
      </c>
      <c r="E79" s="82">
        <f>C79+D79</f>
        <v>9</v>
      </c>
      <c r="F79" s="82">
        <v>1</v>
      </c>
      <c r="G79" s="82">
        <v>20</v>
      </c>
      <c r="H79" s="82">
        <f>F79+G79</f>
        <v>21</v>
      </c>
      <c r="I79" s="453">
        <v>1</v>
      </c>
      <c r="J79" s="453">
        <v>2</v>
      </c>
      <c r="K79" s="453">
        <f>I79+J79</f>
        <v>3</v>
      </c>
      <c r="L79" s="82">
        <v>1</v>
      </c>
      <c r="M79" s="82">
        <v>9</v>
      </c>
      <c r="N79" s="82">
        <f>L79+M79</f>
        <v>10</v>
      </c>
      <c r="O79" s="95" t="s">
        <v>602</v>
      </c>
      <c r="P79" s="774"/>
    </row>
    <row r="80" spans="1:16" ht="39" customHeight="1">
      <c r="A80" s="774"/>
      <c r="B80" s="95" t="s">
        <v>9</v>
      </c>
      <c r="C80" s="79">
        <f>C78+C79</f>
        <v>1</v>
      </c>
      <c r="D80" s="79">
        <f t="shared" ref="D80:N80" si="25">D78+D79</f>
        <v>8</v>
      </c>
      <c r="E80" s="79">
        <f t="shared" si="25"/>
        <v>9</v>
      </c>
      <c r="F80" s="79">
        <f t="shared" si="25"/>
        <v>1</v>
      </c>
      <c r="G80" s="79">
        <f t="shared" si="25"/>
        <v>20</v>
      </c>
      <c r="H80" s="79">
        <f t="shared" si="25"/>
        <v>21</v>
      </c>
      <c r="I80" s="452">
        <f t="shared" si="25"/>
        <v>1</v>
      </c>
      <c r="J80" s="452">
        <f t="shared" si="25"/>
        <v>2</v>
      </c>
      <c r="K80" s="452">
        <f t="shared" si="25"/>
        <v>3</v>
      </c>
      <c r="L80" s="79">
        <f t="shared" si="25"/>
        <v>1</v>
      </c>
      <c r="M80" s="79">
        <f t="shared" si="25"/>
        <v>9</v>
      </c>
      <c r="N80" s="79">
        <f t="shared" si="25"/>
        <v>10</v>
      </c>
      <c r="O80" s="95" t="s">
        <v>8</v>
      </c>
      <c r="P80" s="774"/>
    </row>
    <row r="81" spans="1:16" ht="39" customHeight="1">
      <c r="A81" s="774" t="s">
        <v>673</v>
      </c>
      <c r="B81" s="95" t="s">
        <v>383</v>
      </c>
      <c r="C81" s="82">
        <f>C75+C78</f>
        <v>5</v>
      </c>
      <c r="D81" s="82">
        <f t="shared" ref="D81:N82" si="26">D75+D78</f>
        <v>22</v>
      </c>
      <c r="E81" s="82">
        <f t="shared" si="26"/>
        <v>27</v>
      </c>
      <c r="F81" s="82">
        <f t="shared" si="26"/>
        <v>21</v>
      </c>
      <c r="G81" s="82">
        <f t="shared" si="26"/>
        <v>54</v>
      </c>
      <c r="H81" s="82">
        <f t="shared" si="26"/>
        <v>75</v>
      </c>
      <c r="I81" s="453">
        <f t="shared" si="26"/>
        <v>3</v>
      </c>
      <c r="J81" s="453">
        <f t="shared" si="26"/>
        <v>3</v>
      </c>
      <c r="K81" s="453">
        <f t="shared" si="26"/>
        <v>6</v>
      </c>
      <c r="L81" s="82">
        <f t="shared" si="26"/>
        <v>9</v>
      </c>
      <c r="M81" s="82">
        <f t="shared" si="26"/>
        <v>58</v>
      </c>
      <c r="N81" s="82">
        <f t="shared" si="26"/>
        <v>67</v>
      </c>
      <c r="O81" s="95" t="s">
        <v>601</v>
      </c>
      <c r="P81" s="774" t="s">
        <v>675</v>
      </c>
    </row>
    <row r="82" spans="1:16" ht="39" customHeight="1">
      <c r="A82" s="774"/>
      <c r="B82" s="95" t="s">
        <v>382</v>
      </c>
      <c r="C82" s="82">
        <f>C76+C79</f>
        <v>11</v>
      </c>
      <c r="D82" s="82">
        <f t="shared" si="26"/>
        <v>311</v>
      </c>
      <c r="E82" s="82">
        <f t="shared" si="26"/>
        <v>322</v>
      </c>
      <c r="F82" s="82">
        <f t="shared" si="26"/>
        <v>47</v>
      </c>
      <c r="G82" s="82">
        <f t="shared" si="26"/>
        <v>1375</v>
      </c>
      <c r="H82" s="82">
        <f t="shared" si="26"/>
        <v>1422</v>
      </c>
      <c r="I82" s="453">
        <f t="shared" si="26"/>
        <v>17</v>
      </c>
      <c r="J82" s="453">
        <f t="shared" si="26"/>
        <v>212</v>
      </c>
      <c r="K82" s="453">
        <f t="shared" si="26"/>
        <v>229</v>
      </c>
      <c r="L82" s="82">
        <f t="shared" si="26"/>
        <v>21</v>
      </c>
      <c r="M82" s="82">
        <f t="shared" si="26"/>
        <v>496</v>
      </c>
      <c r="N82" s="82">
        <f t="shared" si="26"/>
        <v>517</v>
      </c>
      <c r="O82" s="95" t="s">
        <v>602</v>
      </c>
      <c r="P82" s="774"/>
    </row>
    <row r="83" spans="1:16" ht="39" customHeight="1">
      <c r="A83" s="774"/>
      <c r="B83" s="95" t="s">
        <v>9</v>
      </c>
      <c r="C83" s="79">
        <f>C81+C82</f>
        <v>16</v>
      </c>
      <c r="D83" s="79">
        <f t="shared" ref="D83:N83" si="27">D81+D82</f>
        <v>333</v>
      </c>
      <c r="E83" s="79">
        <f t="shared" si="27"/>
        <v>349</v>
      </c>
      <c r="F83" s="79">
        <f t="shared" si="27"/>
        <v>68</v>
      </c>
      <c r="G83" s="79">
        <f t="shared" si="27"/>
        <v>1429</v>
      </c>
      <c r="H83" s="79">
        <f t="shared" si="27"/>
        <v>1497</v>
      </c>
      <c r="I83" s="452">
        <f t="shared" si="27"/>
        <v>20</v>
      </c>
      <c r="J83" s="452">
        <f t="shared" si="27"/>
        <v>215</v>
      </c>
      <c r="K83" s="452">
        <f t="shared" si="27"/>
        <v>235</v>
      </c>
      <c r="L83" s="79">
        <f t="shared" si="27"/>
        <v>30</v>
      </c>
      <c r="M83" s="79">
        <f t="shared" si="27"/>
        <v>554</v>
      </c>
      <c r="N83" s="79">
        <f t="shared" si="27"/>
        <v>584</v>
      </c>
      <c r="O83" s="95" t="s">
        <v>8</v>
      </c>
      <c r="P83" s="774"/>
    </row>
    <row r="84" spans="1:16" ht="39" customHeight="1">
      <c r="A84" s="774" t="s">
        <v>589</v>
      </c>
      <c r="B84" s="95" t="s">
        <v>383</v>
      </c>
      <c r="C84" s="82">
        <v>0</v>
      </c>
      <c r="D84" s="82">
        <v>2</v>
      </c>
      <c r="E84" s="82">
        <f>C84+D84</f>
        <v>2</v>
      </c>
      <c r="F84" s="82">
        <v>3</v>
      </c>
      <c r="G84" s="82">
        <v>8</v>
      </c>
      <c r="H84" s="82">
        <f>F84+G84</f>
        <v>11</v>
      </c>
      <c r="I84" s="453">
        <v>1</v>
      </c>
      <c r="J84" s="453">
        <v>1</v>
      </c>
      <c r="K84" s="453">
        <f>I84+J84</f>
        <v>2</v>
      </c>
      <c r="L84" s="82">
        <v>0</v>
      </c>
      <c r="M84" s="82">
        <v>4</v>
      </c>
      <c r="N84" s="82">
        <f>L84+M84</f>
        <v>4</v>
      </c>
      <c r="O84" s="95" t="s">
        <v>601</v>
      </c>
      <c r="P84" s="774" t="s">
        <v>681</v>
      </c>
    </row>
    <row r="85" spans="1:16" ht="39" customHeight="1">
      <c r="A85" s="774"/>
      <c r="B85" s="95" t="s">
        <v>382</v>
      </c>
      <c r="C85" s="82">
        <v>0</v>
      </c>
      <c r="D85" s="82">
        <v>0</v>
      </c>
      <c r="E85" s="82">
        <f>C85+D85</f>
        <v>0</v>
      </c>
      <c r="F85" s="82">
        <v>4</v>
      </c>
      <c r="G85" s="82">
        <v>4</v>
      </c>
      <c r="H85" s="82">
        <f>F85+G85</f>
        <v>8</v>
      </c>
      <c r="I85" s="453">
        <v>2</v>
      </c>
      <c r="J85" s="453">
        <v>0</v>
      </c>
      <c r="K85" s="453">
        <f>I85+J85</f>
        <v>2</v>
      </c>
      <c r="L85" s="82">
        <v>2</v>
      </c>
      <c r="M85" s="82">
        <v>1</v>
      </c>
      <c r="N85" s="82">
        <f>L85+M85</f>
        <v>3</v>
      </c>
      <c r="O85" s="95" t="s">
        <v>602</v>
      </c>
      <c r="P85" s="774"/>
    </row>
    <row r="86" spans="1:16" ht="39" customHeight="1">
      <c r="A86" s="774"/>
      <c r="B86" s="95" t="s">
        <v>9</v>
      </c>
      <c r="C86" s="79">
        <f>C84+C85</f>
        <v>0</v>
      </c>
      <c r="D86" s="79">
        <f t="shared" ref="D86:N86" si="28">D84+D85</f>
        <v>2</v>
      </c>
      <c r="E86" s="79">
        <f t="shared" si="28"/>
        <v>2</v>
      </c>
      <c r="F86" s="79">
        <f t="shared" si="28"/>
        <v>7</v>
      </c>
      <c r="G86" s="79">
        <f t="shared" si="28"/>
        <v>12</v>
      </c>
      <c r="H86" s="79">
        <f t="shared" si="28"/>
        <v>19</v>
      </c>
      <c r="I86" s="452">
        <f t="shared" si="28"/>
        <v>3</v>
      </c>
      <c r="J86" s="452">
        <f t="shared" si="28"/>
        <v>1</v>
      </c>
      <c r="K86" s="452">
        <f t="shared" si="28"/>
        <v>4</v>
      </c>
      <c r="L86" s="79">
        <f t="shared" si="28"/>
        <v>2</v>
      </c>
      <c r="M86" s="79">
        <f t="shared" si="28"/>
        <v>5</v>
      </c>
      <c r="N86" s="79">
        <f t="shared" si="28"/>
        <v>7</v>
      </c>
      <c r="O86" s="95" t="s">
        <v>8</v>
      </c>
      <c r="P86" s="774"/>
    </row>
    <row r="87" spans="1:16" ht="39" customHeight="1">
      <c r="A87" s="774" t="s">
        <v>184</v>
      </c>
      <c r="B87" s="95" t="s">
        <v>383</v>
      </c>
      <c r="C87" s="82">
        <v>10</v>
      </c>
      <c r="D87" s="82">
        <v>50</v>
      </c>
      <c r="E87" s="82">
        <f>C87+D87</f>
        <v>60</v>
      </c>
      <c r="F87" s="82">
        <v>105</v>
      </c>
      <c r="G87" s="82">
        <v>154</v>
      </c>
      <c r="H87" s="82">
        <f>F87+G87</f>
        <v>259</v>
      </c>
      <c r="I87" s="453">
        <v>14</v>
      </c>
      <c r="J87" s="453">
        <v>37</v>
      </c>
      <c r="K87" s="453">
        <f>I87+J87</f>
        <v>51</v>
      </c>
      <c r="L87" s="82">
        <v>28</v>
      </c>
      <c r="M87" s="82">
        <v>85</v>
      </c>
      <c r="N87" s="82">
        <f>L87+M87</f>
        <v>113</v>
      </c>
      <c r="O87" s="95" t="s">
        <v>601</v>
      </c>
      <c r="P87" s="774" t="s">
        <v>682</v>
      </c>
    </row>
    <row r="88" spans="1:16" ht="39" customHeight="1">
      <c r="A88" s="774"/>
      <c r="B88" s="95" t="s">
        <v>382</v>
      </c>
      <c r="C88" s="82">
        <v>20</v>
      </c>
      <c r="D88" s="82">
        <v>37</v>
      </c>
      <c r="E88" s="82">
        <f>C88+D88</f>
        <v>57</v>
      </c>
      <c r="F88" s="82">
        <v>283</v>
      </c>
      <c r="G88" s="82">
        <v>224</v>
      </c>
      <c r="H88" s="82">
        <f>F88+G88</f>
        <v>507</v>
      </c>
      <c r="I88" s="453">
        <v>11</v>
      </c>
      <c r="J88" s="453">
        <v>31</v>
      </c>
      <c r="K88" s="453">
        <f>I88+J88</f>
        <v>42</v>
      </c>
      <c r="L88" s="82">
        <v>222</v>
      </c>
      <c r="M88" s="82">
        <v>45</v>
      </c>
      <c r="N88" s="82">
        <f>L88+M88</f>
        <v>267</v>
      </c>
      <c r="O88" s="95" t="s">
        <v>602</v>
      </c>
      <c r="P88" s="774"/>
    </row>
    <row r="89" spans="1:16" ht="39" customHeight="1">
      <c r="A89" s="774"/>
      <c r="B89" s="95" t="s">
        <v>9</v>
      </c>
      <c r="C89" s="79">
        <f>C87+C88</f>
        <v>30</v>
      </c>
      <c r="D89" s="79">
        <f t="shared" ref="D89:N89" si="29">D87+D88</f>
        <v>87</v>
      </c>
      <c r="E89" s="79">
        <f t="shared" si="29"/>
        <v>117</v>
      </c>
      <c r="F89" s="79">
        <f t="shared" si="29"/>
        <v>388</v>
      </c>
      <c r="G89" s="79">
        <f t="shared" si="29"/>
        <v>378</v>
      </c>
      <c r="H89" s="79">
        <f t="shared" si="29"/>
        <v>766</v>
      </c>
      <c r="I89" s="452">
        <f t="shared" si="29"/>
        <v>25</v>
      </c>
      <c r="J89" s="452">
        <f t="shared" si="29"/>
        <v>68</v>
      </c>
      <c r="K89" s="452">
        <f t="shared" si="29"/>
        <v>93</v>
      </c>
      <c r="L89" s="79">
        <f t="shared" si="29"/>
        <v>250</v>
      </c>
      <c r="M89" s="79">
        <f t="shared" si="29"/>
        <v>130</v>
      </c>
      <c r="N89" s="79">
        <f t="shared" si="29"/>
        <v>380</v>
      </c>
      <c r="O89" s="95" t="s">
        <v>8</v>
      </c>
      <c r="P89" s="774"/>
    </row>
    <row r="90" spans="1:16" ht="39" customHeight="1">
      <c r="A90" s="731" t="s">
        <v>1581</v>
      </c>
      <c r="B90" s="732"/>
      <c r="C90" s="732"/>
      <c r="D90" s="732"/>
      <c r="E90" s="732"/>
      <c r="F90" s="732"/>
      <c r="G90" s="733"/>
      <c r="H90" s="734" t="s">
        <v>1582</v>
      </c>
      <c r="I90" s="734"/>
      <c r="J90" s="734"/>
      <c r="K90" s="734"/>
      <c r="L90" s="734"/>
      <c r="M90" s="734"/>
      <c r="N90" s="734"/>
      <c r="O90" s="734"/>
      <c r="P90" s="735"/>
    </row>
    <row r="91" spans="1:16" ht="39" customHeight="1">
      <c r="A91" s="770" t="s">
        <v>71</v>
      </c>
      <c r="B91" s="770" t="s">
        <v>677</v>
      </c>
      <c r="C91" s="773" t="s">
        <v>35</v>
      </c>
      <c r="D91" s="773"/>
      <c r="E91" s="773" t="s">
        <v>158</v>
      </c>
      <c r="F91" s="773" t="s">
        <v>33</v>
      </c>
      <c r="G91" s="773"/>
      <c r="H91" s="773" t="s">
        <v>32</v>
      </c>
      <c r="I91" s="773" t="s">
        <v>31</v>
      </c>
      <c r="J91" s="773"/>
      <c r="K91" s="773" t="s">
        <v>30</v>
      </c>
      <c r="L91" s="773" t="s">
        <v>29</v>
      </c>
      <c r="M91" s="773"/>
      <c r="N91" s="773" t="s">
        <v>28</v>
      </c>
      <c r="O91" s="773" t="s">
        <v>678</v>
      </c>
      <c r="P91" s="773" t="s">
        <v>69</v>
      </c>
    </row>
    <row r="92" spans="1:16" ht="39" customHeight="1">
      <c r="A92" s="771"/>
      <c r="B92" s="771"/>
      <c r="C92" s="773" t="s">
        <v>158</v>
      </c>
      <c r="D92" s="773"/>
      <c r="E92" s="773"/>
      <c r="F92" s="773" t="s">
        <v>1527</v>
      </c>
      <c r="G92" s="773"/>
      <c r="H92" s="773"/>
      <c r="I92" s="773" t="s">
        <v>30</v>
      </c>
      <c r="J92" s="773"/>
      <c r="K92" s="773"/>
      <c r="L92" s="773" t="s">
        <v>28</v>
      </c>
      <c r="M92" s="773"/>
      <c r="N92" s="773"/>
      <c r="O92" s="773"/>
      <c r="P92" s="773"/>
    </row>
    <row r="93" spans="1:16" ht="39" customHeight="1">
      <c r="A93" s="771"/>
      <c r="B93" s="771"/>
      <c r="C93" s="95" t="s">
        <v>188</v>
      </c>
      <c r="D93" s="95" t="s">
        <v>189</v>
      </c>
      <c r="E93" s="95" t="s">
        <v>9</v>
      </c>
      <c r="F93" s="95" t="s">
        <v>188</v>
      </c>
      <c r="G93" s="95" t="s">
        <v>189</v>
      </c>
      <c r="H93" s="95" t="s">
        <v>9</v>
      </c>
      <c r="I93" s="95" t="s">
        <v>188</v>
      </c>
      <c r="J93" s="95" t="s">
        <v>189</v>
      </c>
      <c r="K93" s="95" t="s">
        <v>9</v>
      </c>
      <c r="L93" s="95" t="s">
        <v>188</v>
      </c>
      <c r="M93" s="95" t="s">
        <v>189</v>
      </c>
      <c r="N93" s="95" t="s">
        <v>9</v>
      </c>
      <c r="O93" s="773"/>
      <c r="P93" s="773"/>
    </row>
    <row r="94" spans="1:16" ht="39" customHeight="1">
      <c r="A94" s="772"/>
      <c r="B94" s="772"/>
      <c r="C94" s="95" t="s">
        <v>186</v>
      </c>
      <c r="D94" s="95" t="s">
        <v>187</v>
      </c>
      <c r="E94" s="95" t="s">
        <v>8</v>
      </c>
      <c r="F94" s="95" t="s">
        <v>186</v>
      </c>
      <c r="G94" s="95" t="s">
        <v>187</v>
      </c>
      <c r="H94" s="95" t="s">
        <v>8</v>
      </c>
      <c r="I94" s="95" t="s">
        <v>186</v>
      </c>
      <c r="J94" s="95" t="s">
        <v>187</v>
      </c>
      <c r="K94" s="95" t="s">
        <v>8</v>
      </c>
      <c r="L94" s="95" t="s">
        <v>186</v>
      </c>
      <c r="M94" s="95" t="s">
        <v>187</v>
      </c>
      <c r="N94" s="95" t="s">
        <v>8</v>
      </c>
      <c r="O94" s="773"/>
      <c r="P94" s="773"/>
    </row>
    <row r="95" spans="1:16" s="94" customFormat="1" ht="39" customHeight="1">
      <c r="A95" s="774" t="s">
        <v>586</v>
      </c>
      <c r="B95" s="95" t="s">
        <v>383</v>
      </c>
      <c r="C95" s="453">
        <v>8</v>
      </c>
      <c r="D95" s="453">
        <v>166</v>
      </c>
      <c r="E95" s="453">
        <f>C95+D95</f>
        <v>174</v>
      </c>
      <c r="F95" s="453">
        <v>4</v>
      </c>
      <c r="G95" s="453">
        <v>100</v>
      </c>
      <c r="H95" s="453">
        <f>F95+G95</f>
        <v>104</v>
      </c>
      <c r="I95" s="453">
        <v>22</v>
      </c>
      <c r="J95" s="453">
        <v>217</v>
      </c>
      <c r="K95" s="453">
        <f>I95+J95</f>
        <v>239</v>
      </c>
      <c r="L95" s="453">
        <v>4</v>
      </c>
      <c r="M95" s="453">
        <v>76</v>
      </c>
      <c r="N95" s="453">
        <f>L95+M95</f>
        <v>80</v>
      </c>
      <c r="O95" s="95" t="s">
        <v>601</v>
      </c>
      <c r="P95" s="774" t="s">
        <v>679</v>
      </c>
    </row>
    <row r="96" spans="1:16" s="94" customFormat="1" ht="39" customHeight="1">
      <c r="A96" s="774"/>
      <c r="B96" s="95" t="s">
        <v>382</v>
      </c>
      <c r="C96" s="453">
        <v>0</v>
      </c>
      <c r="D96" s="453">
        <v>143</v>
      </c>
      <c r="E96" s="453">
        <f>C96+D96</f>
        <v>143</v>
      </c>
      <c r="F96" s="453">
        <v>0</v>
      </c>
      <c r="G96" s="453">
        <v>57</v>
      </c>
      <c r="H96" s="453">
        <f>F96+G96</f>
        <v>57</v>
      </c>
      <c r="I96" s="453">
        <v>1</v>
      </c>
      <c r="J96" s="453">
        <v>220</v>
      </c>
      <c r="K96" s="453">
        <f>I96+J96</f>
        <v>221</v>
      </c>
      <c r="L96" s="453">
        <v>0</v>
      </c>
      <c r="M96" s="453">
        <v>76</v>
      </c>
      <c r="N96" s="453">
        <f>L96+M96</f>
        <v>76</v>
      </c>
      <c r="O96" s="95" t="s">
        <v>602</v>
      </c>
      <c r="P96" s="774"/>
    </row>
    <row r="97" spans="1:16" s="94" customFormat="1" ht="39" customHeight="1">
      <c r="A97" s="774"/>
      <c r="B97" s="95" t="s">
        <v>9</v>
      </c>
      <c r="C97" s="452">
        <f>C95+C96</f>
        <v>8</v>
      </c>
      <c r="D97" s="452">
        <f t="shared" ref="D97:N97" si="30">D95+D96</f>
        <v>309</v>
      </c>
      <c r="E97" s="452">
        <f t="shared" si="30"/>
        <v>317</v>
      </c>
      <c r="F97" s="452">
        <f t="shared" si="30"/>
        <v>4</v>
      </c>
      <c r="G97" s="452">
        <f t="shared" si="30"/>
        <v>157</v>
      </c>
      <c r="H97" s="452">
        <f t="shared" si="30"/>
        <v>161</v>
      </c>
      <c r="I97" s="452">
        <f t="shared" si="30"/>
        <v>23</v>
      </c>
      <c r="J97" s="452">
        <f t="shared" si="30"/>
        <v>437</v>
      </c>
      <c r="K97" s="452">
        <f t="shared" si="30"/>
        <v>460</v>
      </c>
      <c r="L97" s="452">
        <f t="shared" si="30"/>
        <v>4</v>
      </c>
      <c r="M97" s="452">
        <f t="shared" si="30"/>
        <v>152</v>
      </c>
      <c r="N97" s="452">
        <f t="shared" si="30"/>
        <v>156</v>
      </c>
      <c r="O97" s="95" t="s">
        <v>8</v>
      </c>
      <c r="P97" s="774"/>
    </row>
    <row r="98" spans="1:16" s="94" customFormat="1" ht="39" customHeight="1">
      <c r="A98" s="774" t="s">
        <v>587</v>
      </c>
      <c r="B98" s="95" t="s">
        <v>383</v>
      </c>
      <c r="C98" s="453">
        <v>44</v>
      </c>
      <c r="D98" s="453">
        <v>156</v>
      </c>
      <c r="E98" s="453">
        <f>C98+D98</f>
        <v>200</v>
      </c>
      <c r="F98" s="453">
        <v>10</v>
      </c>
      <c r="G98" s="453">
        <v>75</v>
      </c>
      <c r="H98" s="453">
        <f>F98+G98</f>
        <v>85</v>
      </c>
      <c r="I98" s="453">
        <v>72</v>
      </c>
      <c r="J98" s="453">
        <v>121</v>
      </c>
      <c r="K98" s="453">
        <f>I98+J98</f>
        <v>193</v>
      </c>
      <c r="L98" s="453">
        <v>48</v>
      </c>
      <c r="M98" s="453">
        <v>140</v>
      </c>
      <c r="N98" s="453">
        <f>L98+M98</f>
        <v>188</v>
      </c>
      <c r="O98" s="95" t="s">
        <v>601</v>
      </c>
      <c r="P98" s="774" t="s">
        <v>591</v>
      </c>
    </row>
    <row r="99" spans="1:16" s="94" customFormat="1" ht="39" customHeight="1">
      <c r="A99" s="774"/>
      <c r="B99" s="95" t="s">
        <v>382</v>
      </c>
      <c r="C99" s="453">
        <v>39</v>
      </c>
      <c r="D99" s="453">
        <v>107</v>
      </c>
      <c r="E99" s="453">
        <f>C99+D99</f>
        <v>146</v>
      </c>
      <c r="F99" s="453">
        <v>3</v>
      </c>
      <c r="G99" s="453">
        <v>23</v>
      </c>
      <c r="H99" s="453">
        <f>F99+G99</f>
        <v>26</v>
      </c>
      <c r="I99" s="453">
        <v>79</v>
      </c>
      <c r="J99" s="453">
        <v>132</v>
      </c>
      <c r="K99" s="453">
        <f>I99+J99</f>
        <v>211</v>
      </c>
      <c r="L99" s="453">
        <v>4</v>
      </c>
      <c r="M99" s="453">
        <v>67</v>
      </c>
      <c r="N99" s="453">
        <f>L99+M99</f>
        <v>71</v>
      </c>
      <c r="O99" s="95" t="s">
        <v>602</v>
      </c>
      <c r="P99" s="774"/>
    </row>
    <row r="100" spans="1:16" s="94" customFormat="1" ht="39" customHeight="1">
      <c r="A100" s="774"/>
      <c r="B100" s="95" t="s">
        <v>9</v>
      </c>
      <c r="C100" s="452">
        <f>C98+C99</f>
        <v>83</v>
      </c>
      <c r="D100" s="452">
        <f t="shared" ref="D100:N100" si="31">D98+D99</f>
        <v>263</v>
      </c>
      <c r="E100" s="452">
        <f t="shared" si="31"/>
        <v>346</v>
      </c>
      <c r="F100" s="452">
        <f t="shared" si="31"/>
        <v>13</v>
      </c>
      <c r="G100" s="452">
        <f t="shared" si="31"/>
        <v>98</v>
      </c>
      <c r="H100" s="452">
        <f t="shared" si="31"/>
        <v>111</v>
      </c>
      <c r="I100" s="452">
        <f t="shared" si="31"/>
        <v>151</v>
      </c>
      <c r="J100" s="452">
        <f t="shared" si="31"/>
        <v>253</v>
      </c>
      <c r="K100" s="452">
        <f t="shared" si="31"/>
        <v>404</v>
      </c>
      <c r="L100" s="452">
        <f t="shared" si="31"/>
        <v>52</v>
      </c>
      <c r="M100" s="452">
        <f t="shared" si="31"/>
        <v>207</v>
      </c>
      <c r="N100" s="452">
        <f t="shared" si="31"/>
        <v>259</v>
      </c>
      <c r="O100" s="95" t="s">
        <v>8</v>
      </c>
      <c r="P100" s="774"/>
    </row>
    <row r="101" spans="1:16" s="94" customFormat="1" ht="39" customHeight="1">
      <c r="A101" s="774" t="s">
        <v>588</v>
      </c>
      <c r="B101" s="95" t="s">
        <v>383</v>
      </c>
      <c r="C101" s="453">
        <f>C95+C98</f>
        <v>52</v>
      </c>
      <c r="D101" s="453">
        <f t="shared" ref="D101:N102" si="32">D95+D98</f>
        <v>322</v>
      </c>
      <c r="E101" s="453">
        <f t="shared" si="32"/>
        <v>374</v>
      </c>
      <c r="F101" s="453">
        <f t="shared" si="32"/>
        <v>14</v>
      </c>
      <c r="G101" s="453">
        <f t="shared" si="32"/>
        <v>175</v>
      </c>
      <c r="H101" s="453">
        <f t="shared" si="32"/>
        <v>189</v>
      </c>
      <c r="I101" s="453">
        <f t="shared" si="32"/>
        <v>94</v>
      </c>
      <c r="J101" s="453">
        <f t="shared" si="32"/>
        <v>338</v>
      </c>
      <c r="K101" s="453">
        <f t="shared" si="32"/>
        <v>432</v>
      </c>
      <c r="L101" s="453">
        <f t="shared" si="32"/>
        <v>52</v>
      </c>
      <c r="M101" s="453">
        <f t="shared" si="32"/>
        <v>216</v>
      </c>
      <c r="N101" s="453">
        <f t="shared" si="32"/>
        <v>268</v>
      </c>
      <c r="O101" s="95" t="s">
        <v>601</v>
      </c>
      <c r="P101" s="774" t="s">
        <v>680</v>
      </c>
    </row>
    <row r="102" spans="1:16" s="94" customFormat="1" ht="39" customHeight="1">
      <c r="A102" s="774"/>
      <c r="B102" s="95" t="s">
        <v>382</v>
      </c>
      <c r="C102" s="453">
        <f>C96+C99</f>
        <v>39</v>
      </c>
      <c r="D102" s="453">
        <f t="shared" si="32"/>
        <v>250</v>
      </c>
      <c r="E102" s="453">
        <f t="shared" si="32"/>
        <v>289</v>
      </c>
      <c r="F102" s="453">
        <f t="shared" si="32"/>
        <v>3</v>
      </c>
      <c r="G102" s="453">
        <f t="shared" si="32"/>
        <v>80</v>
      </c>
      <c r="H102" s="453">
        <f t="shared" si="32"/>
        <v>83</v>
      </c>
      <c r="I102" s="453">
        <f t="shared" si="32"/>
        <v>80</v>
      </c>
      <c r="J102" s="453">
        <f t="shared" si="32"/>
        <v>352</v>
      </c>
      <c r="K102" s="453">
        <f t="shared" si="32"/>
        <v>432</v>
      </c>
      <c r="L102" s="453">
        <f t="shared" si="32"/>
        <v>4</v>
      </c>
      <c r="M102" s="453">
        <f t="shared" si="32"/>
        <v>143</v>
      </c>
      <c r="N102" s="453">
        <f t="shared" si="32"/>
        <v>147</v>
      </c>
      <c r="O102" s="95" t="s">
        <v>602</v>
      </c>
      <c r="P102" s="774"/>
    </row>
    <row r="103" spans="1:16" s="94" customFormat="1" ht="39" customHeight="1">
      <c r="A103" s="774"/>
      <c r="B103" s="95" t="s">
        <v>9</v>
      </c>
      <c r="C103" s="452">
        <f>C101+C102</f>
        <v>91</v>
      </c>
      <c r="D103" s="452">
        <f t="shared" ref="D103:N103" si="33">D101+D102</f>
        <v>572</v>
      </c>
      <c r="E103" s="452">
        <f t="shared" si="33"/>
        <v>663</v>
      </c>
      <c r="F103" s="452">
        <f t="shared" si="33"/>
        <v>17</v>
      </c>
      <c r="G103" s="452">
        <f t="shared" si="33"/>
        <v>255</v>
      </c>
      <c r="H103" s="452">
        <f t="shared" si="33"/>
        <v>272</v>
      </c>
      <c r="I103" s="452">
        <f t="shared" si="33"/>
        <v>174</v>
      </c>
      <c r="J103" s="452">
        <f t="shared" si="33"/>
        <v>690</v>
      </c>
      <c r="K103" s="452">
        <f t="shared" si="33"/>
        <v>864</v>
      </c>
      <c r="L103" s="452">
        <f t="shared" si="33"/>
        <v>56</v>
      </c>
      <c r="M103" s="452">
        <f t="shared" si="33"/>
        <v>359</v>
      </c>
      <c r="N103" s="452">
        <f t="shared" si="33"/>
        <v>415</v>
      </c>
      <c r="O103" s="95" t="s">
        <v>8</v>
      </c>
      <c r="P103" s="774"/>
    </row>
    <row r="104" spans="1:16" ht="39" customHeight="1">
      <c r="A104" s="774" t="s">
        <v>671</v>
      </c>
      <c r="B104" s="95" t="s">
        <v>383</v>
      </c>
      <c r="C104" s="453">
        <v>4</v>
      </c>
      <c r="D104" s="453">
        <v>23</v>
      </c>
      <c r="E104" s="453">
        <f>C104+D104</f>
        <v>27</v>
      </c>
      <c r="F104" s="453">
        <v>2</v>
      </c>
      <c r="G104" s="453">
        <v>25</v>
      </c>
      <c r="H104" s="453">
        <f>F104+G104</f>
        <v>27</v>
      </c>
      <c r="I104" s="453">
        <v>31</v>
      </c>
      <c r="J104" s="453">
        <v>100</v>
      </c>
      <c r="K104" s="453">
        <f>I104+J104</f>
        <v>131</v>
      </c>
      <c r="L104" s="453">
        <v>36</v>
      </c>
      <c r="M104" s="453">
        <v>7</v>
      </c>
      <c r="N104" s="453">
        <f>L104+M104</f>
        <v>43</v>
      </c>
      <c r="O104" s="95" t="s">
        <v>601</v>
      </c>
      <c r="P104" s="774" t="s">
        <v>185</v>
      </c>
    </row>
    <row r="105" spans="1:16" ht="39" customHeight="1">
      <c r="A105" s="774"/>
      <c r="B105" s="95" t="s">
        <v>382</v>
      </c>
      <c r="C105" s="453">
        <v>11</v>
      </c>
      <c r="D105" s="453">
        <v>526</v>
      </c>
      <c r="E105" s="453">
        <f>C105+D105</f>
        <v>537</v>
      </c>
      <c r="F105" s="453">
        <v>6</v>
      </c>
      <c r="G105" s="453">
        <v>212</v>
      </c>
      <c r="H105" s="453">
        <f>F105+G105</f>
        <v>218</v>
      </c>
      <c r="I105" s="453">
        <v>42</v>
      </c>
      <c r="J105" s="453">
        <v>445</v>
      </c>
      <c r="K105" s="453">
        <f>I105+J105</f>
        <v>487</v>
      </c>
      <c r="L105" s="453">
        <v>9</v>
      </c>
      <c r="M105" s="453">
        <v>289</v>
      </c>
      <c r="N105" s="453">
        <f>L105+M105</f>
        <v>298</v>
      </c>
      <c r="O105" s="95" t="s">
        <v>602</v>
      </c>
      <c r="P105" s="774"/>
    </row>
    <row r="106" spans="1:16" ht="39" customHeight="1">
      <c r="A106" s="774"/>
      <c r="B106" s="95" t="s">
        <v>9</v>
      </c>
      <c r="C106" s="452">
        <f>C104+C105</f>
        <v>15</v>
      </c>
      <c r="D106" s="452">
        <f t="shared" ref="D106:N106" si="34">D104+D105</f>
        <v>549</v>
      </c>
      <c r="E106" s="452">
        <f t="shared" si="34"/>
        <v>564</v>
      </c>
      <c r="F106" s="452">
        <f t="shared" si="34"/>
        <v>8</v>
      </c>
      <c r="G106" s="452">
        <f t="shared" si="34"/>
        <v>237</v>
      </c>
      <c r="H106" s="452">
        <f t="shared" si="34"/>
        <v>245</v>
      </c>
      <c r="I106" s="452">
        <f t="shared" si="34"/>
        <v>73</v>
      </c>
      <c r="J106" s="452">
        <f t="shared" si="34"/>
        <v>545</v>
      </c>
      <c r="K106" s="452">
        <f t="shared" si="34"/>
        <v>618</v>
      </c>
      <c r="L106" s="452">
        <f t="shared" si="34"/>
        <v>45</v>
      </c>
      <c r="M106" s="452">
        <f t="shared" si="34"/>
        <v>296</v>
      </c>
      <c r="N106" s="452">
        <f t="shared" si="34"/>
        <v>341</v>
      </c>
      <c r="O106" s="95" t="s">
        <v>8</v>
      </c>
      <c r="P106" s="774"/>
    </row>
    <row r="107" spans="1:16" ht="39" customHeight="1">
      <c r="A107" s="774" t="s">
        <v>672</v>
      </c>
      <c r="B107" s="95" t="s">
        <v>383</v>
      </c>
      <c r="C107" s="453">
        <v>0</v>
      </c>
      <c r="D107" s="453">
        <v>0</v>
      </c>
      <c r="E107" s="453">
        <f>C107+D107</f>
        <v>0</v>
      </c>
      <c r="F107" s="453">
        <v>0</v>
      </c>
      <c r="G107" s="453">
        <v>0</v>
      </c>
      <c r="H107" s="453">
        <f>F107+G107</f>
        <v>0</v>
      </c>
      <c r="I107" s="453">
        <v>0</v>
      </c>
      <c r="J107" s="453">
        <v>0</v>
      </c>
      <c r="K107" s="453">
        <f>I107+J107</f>
        <v>0</v>
      </c>
      <c r="L107" s="453">
        <v>0</v>
      </c>
      <c r="M107" s="453">
        <v>0</v>
      </c>
      <c r="N107" s="453">
        <f>L107+M107</f>
        <v>0</v>
      </c>
      <c r="O107" s="95" t="s">
        <v>601</v>
      </c>
      <c r="P107" s="774" t="s">
        <v>674</v>
      </c>
    </row>
    <row r="108" spans="1:16" ht="39" customHeight="1">
      <c r="A108" s="774"/>
      <c r="B108" s="95" t="s">
        <v>382</v>
      </c>
      <c r="C108" s="453">
        <v>0</v>
      </c>
      <c r="D108" s="453">
        <v>48</v>
      </c>
      <c r="E108" s="453">
        <f>C108+D108</f>
        <v>48</v>
      </c>
      <c r="F108" s="453">
        <v>1</v>
      </c>
      <c r="G108" s="453">
        <v>22</v>
      </c>
      <c r="H108" s="453">
        <f>F108+G108</f>
        <v>23</v>
      </c>
      <c r="I108" s="453">
        <v>2</v>
      </c>
      <c r="J108" s="453">
        <v>16</v>
      </c>
      <c r="K108" s="453">
        <f>I108+J108</f>
        <v>18</v>
      </c>
      <c r="L108" s="453">
        <v>0</v>
      </c>
      <c r="M108" s="453">
        <v>7</v>
      </c>
      <c r="N108" s="453">
        <f>L108+M108</f>
        <v>7</v>
      </c>
      <c r="O108" s="95" t="s">
        <v>602</v>
      </c>
      <c r="P108" s="774"/>
    </row>
    <row r="109" spans="1:16" ht="39" customHeight="1">
      <c r="A109" s="774"/>
      <c r="B109" s="95" t="s">
        <v>9</v>
      </c>
      <c r="C109" s="452">
        <f>C107+C108</f>
        <v>0</v>
      </c>
      <c r="D109" s="452">
        <f t="shared" ref="D109:N109" si="35">D107+D108</f>
        <v>48</v>
      </c>
      <c r="E109" s="452">
        <f t="shared" si="35"/>
        <v>48</v>
      </c>
      <c r="F109" s="452">
        <f t="shared" si="35"/>
        <v>1</v>
      </c>
      <c r="G109" s="452">
        <f t="shared" si="35"/>
        <v>22</v>
      </c>
      <c r="H109" s="452">
        <f t="shared" si="35"/>
        <v>23</v>
      </c>
      <c r="I109" s="452">
        <f t="shared" si="35"/>
        <v>2</v>
      </c>
      <c r="J109" s="452">
        <f t="shared" si="35"/>
        <v>16</v>
      </c>
      <c r="K109" s="452">
        <f t="shared" si="35"/>
        <v>18</v>
      </c>
      <c r="L109" s="452">
        <f t="shared" si="35"/>
        <v>0</v>
      </c>
      <c r="M109" s="452">
        <f t="shared" si="35"/>
        <v>7</v>
      </c>
      <c r="N109" s="452">
        <f t="shared" si="35"/>
        <v>7</v>
      </c>
      <c r="O109" s="95" t="s">
        <v>8</v>
      </c>
      <c r="P109" s="774"/>
    </row>
    <row r="110" spans="1:16" ht="39" customHeight="1">
      <c r="A110" s="774" t="s">
        <v>673</v>
      </c>
      <c r="B110" s="95" t="s">
        <v>383</v>
      </c>
      <c r="C110" s="453">
        <f>C104+C107</f>
        <v>4</v>
      </c>
      <c r="D110" s="453">
        <f t="shared" ref="D110:N111" si="36">D104+D107</f>
        <v>23</v>
      </c>
      <c r="E110" s="453">
        <f t="shared" si="36"/>
        <v>27</v>
      </c>
      <c r="F110" s="453">
        <f t="shared" si="36"/>
        <v>2</v>
      </c>
      <c r="G110" s="453">
        <f t="shared" si="36"/>
        <v>25</v>
      </c>
      <c r="H110" s="453">
        <f t="shared" si="36"/>
        <v>27</v>
      </c>
      <c r="I110" s="453">
        <f t="shared" si="36"/>
        <v>31</v>
      </c>
      <c r="J110" s="453">
        <f t="shared" si="36"/>
        <v>100</v>
      </c>
      <c r="K110" s="453">
        <f t="shared" si="36"/>
        <v>131</v>
      </c>
      <c r="L110" s="453">
        <f t="shared" si="36"/>
        <v>36</v>
      </c>
      <c r="M110" s="453">
        <f t="shared" si="36"/>
        <v>7</v>
      </c>
      <c r="N110" s="453">
        <f t="shared" si="36"/>
        <v>43</v>
      </c>
      <c r="O110" s="95" t="s">
        <v>601</v>
      </c>
      <c r="P110" s="774" t="s">
        <v>675</v>
      </c>
    </row>
    <row r="111" spans="1:16" ht="39" customHeight="1">
      <c r="A111" s="774"/>
      <c r="B111" s="95" t="s">
        <v>382</v>
      </c>
      <c r="C111" s="453">
        <f>C105+C108</f>
        <v>11</v>
      </c>
      <c r="D111" s="453">
        <f t="shared" si="36"/>
        <v>574</v>
      </c>
      <c r="E111" s="453">
        <f t="shared" si="36"/>
        <v>585</v>
      </c>
      <c r="F111" s="453">
        <f t="shared" si="36"/>
        <v>7</v>
      </c>
      <c r="G111" s="453">
        <f t="shared" si="36"/>
        <v>234</v>
      </c>
      <c r="H111" s="453">
        <f t="shared" si="36"/>
        <v>241</v>
      </c>
      <c r="I111" s="453">
        <f t="shared" si="36"/>
        <v>44</v>
      </c>
      <c r="J111" s="453">
        <f t="shared" si="36"/>
        <v>461</v>
      </c>
      <c r="K111" s="453">
        <f t="shared" si="36"/>
        <v>505</v>
      </c>
      <c r="L111" s="453">
        <f t="shared" si="36"/>
        <v>9</v>
      </c>
      <c r="M111" s="453">
        <f t="shared" si="36"/>
        <v>296</v>
      </c>
      <c r="N111" s="453">
        <f t="shared" si="36"/>
        <v>305</v>
      </c>
      <c r="O111" s="95" t="s">
        <v>602</v>
      </c>
      <c r="P111" s="774"/>
    </row>
    <row r="112" spans="1:16" ht="39" customHeight="1">
      <c r="A112" s="774"/>
      <c r="B112" s="95" t="s">
        <v>9</v>
      </c>
      <c r="C112" s="452">
        <f>C110+C111</f>
        <v>15</v>
      </c>
      <c r="D112" s="452">
        <f t="shared" ref="D112:N112" si="37">D110+D111</f>
        <v>597</v>
      </c>
      <c r="E112" s="452">
        <f t="shared" si="37"/>
        <v>612</v>
      </c>
      <c r="F112" s="452">
        <f t="shared" si="37"/>
        <v>9</v>
      </c>
      <c r="G112" s="452">
        <f t="shared" si="37"/>
        <v>259</v>
      </c>
      <c r="H112" s="452">
        <f t="shared" si="37"/>
        <v>268</v>
      </c>
      <c r="I112" s="452">
        <f t="shared" si="37"/>
        <v>75</v>
      </c>
      <c r="J112" s="452">
        <f t="shared" si="37"/>
        <v>561</v>
      </c>
      <c r="K112" s="452">
        <f t="shared" si="37"/>
        <v>636</v>
      </c>
      <c r="L112" s="452">
        <f t="shared" si="37"/>
        <v>45</v>
      </c>
      <c r="M112" s="452">
        <f t="shared" si="37"/>
        <v>303</v>
      </c>
      <c r="N112" s="452">
        <f t="shared" si="37"/>
        <v>348</v>
      </c>
      <c r="O112" s="95" t="s">
        <v>8</v>
      </c>
      <c r="P112" s="774"/>
    </row>
    <row r="113" spans="1:16" ht="39" customHeight="1">
      <c r="A113" s="774" t="s">
        <v>589</v>
      </c>
      <c r="B113" s="95" t="s">
        <v>383</v>
      </c>
      <c r="C113" s="453">
        <v>0</v>
      </c>
      <c r="D113" s="453">
        <v>4</v>
      </c>
      <c r="E113" s="453">
        <f>C113+D113</f>
        <v>4</v>
      </c>
      <c r="F113" s="453">
        <v>0</v>
      </c>
      <c r="G113" s="453">
        <v>2</v>
      </c>
      <c r="H113" s="453">
        <f>F113+G113</f>
        <v>2</v>
      </c>
      <c r="I113" s="453">
        <v>1</v>
      </c>
      <c r="J113" s="453">
        <v>8</v>
      </c>
      <c r="K113" s="453">
        <f>I113+J113</f>
        <v>9</v>
      </c>
      <c r="L113" s="453">
        <v>0</v>
      </c>
      <c r="M113" s="453">
        <v>1</v>
      </c>
      <c r="N113" s="453">
        <f>L113+M113</f>
        <v>1</v>
      </c>
      <c r="O113" s="95" t="s">
        <v>601</v>
      </c>
      <c r="P113" s="774" t="s">
        <v>681</v>
      </c>
    </row>
    <row r="114" spans="1:16" ht="39" customHeight="1">
      <c r="A114" s="774"/>
      <c r="B114" s="95" t="s">
        <v>382</v>
      </c>
      <c r="C114" s="453">
        <v>0</v>
      </c>
      <c r="D114" s="453">
        <v>2</v>
      </c>
      <c r="E114" s="453">
        <f>C114+D114</f>
        <v>2</v>
      </c>
      <c r="F114" s="453">
        <v>0</v>
      </c>
      <c r="G114" s="453">
        <v>0</v>
      </c>
      <c r="H114" s="453">
        <f>F114+G114</f>
        <v>0</v>
      </c>
      <c r="I114" s="453">
        <v>3</v>
      </c>
      <c r="J114" s="453">
        <v>4</v>
      </c>
      <c r="K114" s="453">
        <f>I114+J114</f>
        <v>7</v>
      </c>
      <c r="L114" s="453">
        <v>0</v>
      </c>
      <c r="M114" s="453">
        <v>2</v>
      </c>
      <c r="N114" s="453">
        <f>L114+M114</f>
        <v>2</v>
      </c>
      <c r="O114" s="95" t="s">
        <v>602</v>
      </c>
      <c r="P114" s="774"/>
    </row>
    <row r="115" spans="1:16" ht="39" customHeight="1">
      <c r="A115" s="774"/>
      <c r="B115" s="95" t="s">
        <v>9</v>
      </c>
      <c r="C115" s="452">
        <f>C113+C114</f>
        <v>0</v>
      </c>
      <c r="D115" s="452">
        <f t="shared" ref="D115:N115" si="38">D113+D114</f>
        <v>6</v>
      </c>
      <c r="E115" s="452">
        <f t="shared" si="38"/>
        <v>6</v>
      </c>
      <c r="F115" s="452">
        <f t="shared" si="38"/>
        <v>0</v>
      </c>
      <c r="G115" s="452">
        <f t="shared" si="38"/>
        <v>2</v>
      </c>
      <c r="H115" s="452">
        <f t="shared" si="38"/>
        <v>2</v>
      </c>
      <c r="I115" s="452">
        <f t="shared" si="38"/>
        <v>4</v>
      </c>
      <c r="J115" s="452">
        <f t="shared" si="38"/>
        <v>12</v>
      </c>
      <c r="K115" s="452">
        <f t="shared" si="38"/>
        <v>16</v>
      </c>
      <c r="L115" s="452">
        <f t="shared" si="38"/>
        <v>0</v>
      </c>
      <c r="M115" s="452">
        <f t="shared" si="38"/>
        <v>3</v>
      </c>
      <c r="N115" s="452">
        <f t="shared" si="38"/>
        <v>3</v>
      </c>
      <c r="O115" s="95" t="s">
        <v>8</v>
      </c>
      <c r="P115" s="774"/>
    </row>
    <row r="116" spans="1:16" ht="39" customHeight="1">
      <c r="A116" s="774" t="s">
        <v>184</v>
      </c>
      <c r="B116" s="95" t="s">
        <v>383</v>
      </c>
      <c r="C116" s="453">
        <v>37</v>
      </c>
      <c r="D116" s="453">
        <v>71</v>
      </c>
      <c r="E116" s="453">
        <f>C116+D116</f>
        <v>108</v>
      </c>
      <c r="F116" s="453">
        <v>10</v>
      </c>
      <c r="G116" s="453">
        <v>43</v>
      </c>
      <c r="H116" s="453">
        <f>F116+G116</f>
        <v>53</v>
      </c>
      <c r="I116" s="453">
        <v>70</v>
      </c>
      <c r="J116" s="453">
        <v>64</v>
      </c>
      <c r="K116" s="453">
        <f>I116+J116</f>
        <v>134</v>
      </c>
      <c r="L116" s="453">
        <v>46</v>
      </c>
      <c r="M116" s="453">
        <v>50</v>
      </c>
      <c r="N116" s="453">
        <f>L116+M116</f>
        <v>96</v>
      </c>
      <c r="O116" s="95" t="s">
        <v>601</v>
      </c>
      <c r="P116" s="774" t="s">
        <v>682</v>
      </c>
    </row>
    <row r="117" spans="1:16" ht="39" customHeight="1">
      <c r="A117" s="774"/>
      <c r="B117" s="95" t="s">
        <v>382</v>
      </c>
      <c r="C117" s="453">
        <v>150</v>
      </c>
      <c r="D117" s="453">
        <v>57</v>
      </c>
      <c r="E117" s="453">
        <f>C117+D117</f>
        <v>207</v>
      </c>
      <c r="F117" s="453">
        <v>54</v>
      </c>
      <c r="G117" s="453">
        <v>36</v>
      </c>
      <c r="H117" s="453">
        <f>F117+G117</f>
        <v>90</v>
      </c>
      <c r="I117" s="453">
        <v>340</v>
      </c>
      <c r="J117" s="453">
        <v>94</v>
      </c>
      <c r="K117" s="453">
        <f>I117+J117</f>
        <v>434</v>
      </c>
      <c r="L117" s="453">
        <v>22</v>
      </c>
      <c r="M117" s="453">
        <v>52</v>
      </c>
      <c r="N117" s="453">
        <f>L117+M117</f>
        <v>74</v>
      </c>
      <c r="O117" s="95" t="s">
        <v>602</v>
      </c>
      <c r="P117" s="774"/>
    </row>
    <row r="118" spans="1:16" ht="39" customHeight="1">
      <c r="A118" s="774"/>
      <c r="B118" s="95" t="s">
        <v>9</v>
      </c>
      <c r="C118" s="452">
        <f>C116+C117</f>
        <v>187</v>
      </c>
      <c r="D118" s="452">
        <f t="shared" ref="D118:N118" si="39">D116+D117</f>
        <v>128</v>
      </c>
      <c r="E118" s="452">
        <f t="shared" si="39"/>
        <v>315</v>
      </c>
      <c r="F118" s="452">
        <f t="shared" si="39"/>
        <v>64</v>
      </c>
      <c r="G118" s="452">
        <f t="shared" si="39"/>
        <v>79</v>
      </c>
      <c r="H118" s="452">
        <f t="shared" si="39"/>
        <v>143</v>
      </c>
      <c r="I118" s="452">
        <f t="shared" si="39"/>
        <v>410</v>
      </c>
      <c r="J118" s="452">
        <f t="shared" si="39"/>
        <v>158</v>
      </c>
      <c r="K118" s="452">
        <f t="shared" si="39"/>
        <v>568</v>
      </c>
      <c r="L118" s="452">
        <f t="shared" si="39"/>
        <v>68</v>
      </c>
      <c r="M118" s="452">
        <f t="shared" si="39"/>
        <v>102</v>
      </c>
      <c r="N118" s="452">
        <f t="shared" si="39"/>
        <v>170</v>
      </c>
      <c r="O118" s="95" t="s">
        <v>8</v>
      </c>
      <c r="P118" s="774"/>
    </row>
    <row r="119" spans="1:16" ht="39" customHeight="1">
      <c r="A119" s="731" t="s">
        <v>1581</v>
      </c>
      <c r="B119" s="732"/>
      <c r="C119" s="732"/>
      <c r="D119" s="732"/>
      <c r="E119" s="732"/>
      <c r="F119" s="732"/>
      <c r="G119" s="733"/>
      <c r="H119" s="734" t="s">
        <v>1582</v>
      </c>
      <c r="I119" s="734"/>
      <c r="J119" s="734"/>
      <c r="K119" s="734"/>
      <c r="L119" s="734"/>
      <c r="M119" s="734"/>
      <c r="N119" s="734"/>
      <c r="O119" s="734"/>
      <c r="P119" s="735"/>
    </row>
    <row r="120" spans="1:16" ht="39" customHeight="1">
      <c r="A120" s="770" t="s">
        <v>71</v>
      </c>
      <c r="B120" s="770" t="s">
        <v>677</v>
      </c>
      <c r="C120" s="773" t="s">
        <v>27</v>
      </c>
      <c r="D120" s="773"/>
      <c r="E120" s="773" t="s">
        <v>297</v>
      </c>
      <c r="F120" s="773" t="s">
        <v>25</v>
      </c>
      <c r="G120" s="773"/>
      <c r="H120" s="773" t="s">
        <v>156</v>
      </c>
      <c r="I120" s="773" t="s">
        <v>23</v>
      </c>
      <c r="J120" s="773"/>
      <c r="K120" s="773" t="s">
        <v>22</v>
      </c>
      <c r="L120" s="773" t="s">
        <v>21</v>
      </c>
      <c r="M120" s="773"/>
      <c r="N120" s="773" t="s">
        <v>20</v>
      </c>
      <c r="O120" s="773" t="s">
        <v>678</v>
      </c>
      <c r="P120" s="773" t="s">
        <v>69</v>
      </c>
    </row>
    <row r="121" spans="1:16" ht="39" customHeight="1">
      <c r="A121" s="771"/>
      <c r="B121" s="771"/>
      <c r="C121" s="773" t="s">
        <v>26</v>
      </c>
      <c r="D121" s="773"/>
      <c r="E121" s="773"/>
      <c r="F121" s="773" t="s">
        <v>24</v>
      </c>
      <c r="G121" s="773"/>
      <c r="H121" s="773"/>
      <c r="I121" s="773" t="s">
        <v>22</v>
      </c>
      <c r="J121" s="773"/>
      <c r="K121" s="773"/>
      <c r="L121" s="773" t="s">
        <v>20</v>
      </c>
      <c r="M121" s="773"/>
      <c r="N121" s="773"/>
      <c r="O121" s="773"/>
      <c r="P121" s="773"/>
    </row>
    <row r="122" spans="1:16" ht="39" customHeight="1">
      <c r="A122" s="771"/>
      <c r="B122" s="771"/>
      <c r="C122" s="95" t="s">
        <v>188</v>
      </c>
      <c r="D122" s="95" t="s">
        <v>189</v>
      </c>
      <c r="E122" s="95" t="s">
        <v>9</v>
      </c>
      <c r="F122" s="95" t="s">
        <v>188</v>
      </c>
      <c r="G122" s="95" t="s">
        <v>189</v>
      </c>
      <c r="H122" s="95" t="s">
        <v>9</v>
      </c>
      <c r="I122" s="95" t="s">
        <v>188</v>
      </c>
      <c r="J122" s="95" t="s">
        <v>189</v>
      </c>
      <c r="K122" s="95" t="s">
        <v>9</v>
      </c>
      <c r="L122" s="95" t="s">
        <v>188</v>
      </c>
      <c r="M122" s="95" t="s">
        <v>189</v>
      </c>
      <c r="N122" s="95" t="s">
        <v>9</v>
      </c>
      <c r="O122" s="773"/>
      <c r="P122" s="773"/>
    </row>
    <row r="123" spans="1:16" ht="39" customHeight="1">
      <c r="A123" s="772"/>
      <c r="B123" s="772"/>
      <c r="C123" s="95" t="s">
        <v>186</v>
      </c>
      <c r="D123" s="95" t="s">
        <v>187</v>
      </c>
      <c r="E123" s="95" t="s">
        <v>8</v>
      </c>
      <c r="F123" s="95" t="s">
        <v>186</v>
      </c>
      <c r="G123" s="95" t="s">
        <v>187</v>
      </c>
      <c r="H123" s="95" t="s">
        <v>8</v>
      </c>
      <c r="I123" s="95" t="s">
        <v>186</v>
      </c>
      <c r="J123" s="95" t="s">
        <v>187</v>
      </c>
      <c r="K123" s="95" t="s">
        <v>8</v>
      </c>
      <c r="L123" s="95" t="s">
        <v>186</v>
      </c>
      <c r="M123" s="95" t="s">
        <v>187</v>
      </c>
      <c r="N123" s="95" t="s">
        <v>8</v>
      </c>
      <c r="O123" s="773"/>
      <c r="P123" s="773"/>
    </row>
    <row r="124" spans="1:16" s="94" customFormat="1" ht="39" customHeight="1">
      <c r="A124" s="774" t="s">
        <v>586</v>
      </c>
      <c r="B124" s="454" t="s">
        <v>383</v>
      </c>
      <c r="C124" s="453">
        <v>6</v>
      </c>
      <c r="D124" s="453">
        <v>44</v>
      </c>
      <c r="E124" s="453">
        <f>C124+D124</f>
        <v>50</v>
      </c>
      <c r="F124" s="453">
        <v>12</v>
      </c>
      <c r="G124" s="453">
        <v>66</v>
      </c>
      <c r="H124" s="453">
        <f>F124+G124</f>
        <v>78</v>
      </c>
      <c r="I124" s="453">
        <v>4</v>
      </c>
      <c r="J124" s="453">
        <v>35</v>
      </c>
      <c r="K124" s="453">
        <f>I124+J124</f>
        <v>39</v>
      </c>
      <c r="L124" s="453">
        <v>2</v>
      </c>
      <c r="M124" s="453">
        <v>53</v>
      </c>
      <c r="N124" s="453">
        <f>L124+M124</f>
        <v>55</v>
      </c>
      <c r="O124" s="95" t="s">
        <v>601</v>
      </c>
      <c r="P124" s="774" t="s">
        <v>679</v>
      </c>
    </row>
    <row r="125" spans="1:16" s="94" customFormat="1" ht="39" customHeight="1">
      <c r="A125" s="774"/>
      <c r="B125" s="454" t="s">
        <v>382</v>
      </c>
      <c r="C125" s="453">
        <v>1</v>
      </c>
      <c r="D125" s="453">
        <v>54</v>
      </c>
      <c r="E125" s="453">
        <f>C125+D125</f>
        <v>55</v>
      </c>
      <c r="F125" s="453">
        <v>1</v>
      </c>
      <c r="G125" s="453">
        <v>43</v>
      </c>
      <c r="H125" s="453">
        <f>F125+G125</f>
        <v>44</v>
      </c>
      <c r="I125" s="453">
        <v>0</v>
      </c>
      <c r="J125" s="453">
        <v>29</v>
      </c>
      <c r="K125" s="453">
        <f>I125+J125</f>
        <v>29</v>
      </c>
      <c r="L125" s="453">
        <v>0</v>
      </c>
      <c r="M125" s="453">
        <v>29</v>
      </c>
      <c r="N125" s="453">
        <f>L125+M125</f>
        <v>29</v>
      </c>
      <c r="O125" s="95" t="s">
        <v>602</v>
      </c>
      <c r="P125" s="774"/>
    </row>
    <row r="126" spans="1:16" s="94" customFormat="1" ht="39" customHeight="1">
      <c r="A126" s="774"/>
      <c r="B126" s="454" t="s">
        <v>9</v>
      </c>
      <c r="C126" s="452">
        <f>C124+C125</f>
        <v>7</v>
      </c>
      <c r="D126" s="452">
        <f t="shared" ref="D126:N126" si="40">D124+D125</f>
        <v>98</v>
      </c>
      <c r="E126" s="452">
        <f t="shared" si="40"/>
        <v>105</v>
      </c>
      <c r="F126" s="452">
        <f t="shared" si="40"/>
        <v>13</v>
      </c>
      <c r="G126" s="452">
        <f t="shared" si="40"/>
        <v>109</v>
      </c>
      <c r="H126" s="452">
        <f t="shared" si="40"/>
        <v>122</v>
      </c>
      <c r="I126" s="452">
        <f t="shared" si="40"/>
        <v>4</v>
      </c>
      <c r="J126" s="452">
        <f t="shared" si="40"/>
        <v>64</v>
      </c>
      <c r="K126" s="452">
        <f t="shared" si="40"/>
        <v>68</v>
      </c>
      <c r="L126" s="452">
        <f t="shared" si="40"/>
        <v>2</v>
      </c>
      <c r="M126" s="452">
        <f t="shared" si="40"/>
        <v>82</v>
      </c>
      <c r="N126" s="452">
        <f t="shared" si="40"/>
        <v>84</v>
      </c>
      <c r="O126" s="95" t="s">
        <v>8</v>
      </c>
      <c r="P126" s="774"/>
    </row>
    <row r="127" spans="1:16" s="94" customFormat="1" ht="39" customHeight="1">
      <c r="A127" s="774" t="s">
        <v>587</v>
      </c>
      <c r="B127" s="454" t="s">
        <v>383</v>
      </c>
      <c r="C127" s="453">
        <v>21</v>
      </c>
      <c r="D127" s="453">
        <v>57</v>
      </c>
      <c r="E127" s="453">
        <f>C127+D127</f>
        <v>78</v>
      </c>
      <c r="F127" s="453">
        <v>26</v>
      </c>
      <c r="G127" s="453">
        <v>75</v>
      </c>
      <c r="H127" s="453">
        <f>F127+G127</f>
        <v>101</v>
      </c>
      <c r="I127" s="453">
        <v>19</v>
      </c>
      <c r="J127" s="453">
        <v>49</v>
      </c>
      <c r="K127" s="453">
        <f>I127+J127</f>
        <v>68</v>
      </c>
      <c r="L127" s="453">
        <v>11</v>
      </c>
      <c r="M127" s="453">
        <v>37</v>
      </c>
      <c r="N127" s="453">
        <f>L127+M127</f>
        <v>48</v>
      </c>
      <c r="O127" s="95" t="s">
        <v>601</v>
      </c>
      <c r="P127" s="774" t="s">
        <v>591</v>
      </c>
    </row>
    <row r="128" spans="1:16" s="94" customFormat="1" ht="39" customHeight="1">
      <c r="A128" s="774"/>
      <c r="B128" s="454" t="s">
        <v>382</v>
      </c>
      <c r="C128" s="453">
        <v>8</v>
      </c>
      <c r="D128" s="453">
        <v>74</v>
      </c>
      <c r="E128" s="453">
        <f>C128+D128</f>
        <v>82</v>
      </c>
      <c r="F128" s="453">
        <v>7</v>
      </c>
      <c r="G128" s="453">
        <v>27</v>
      </c>
      <c r="H128" s="453">
        <f>F128+G128</f>
        <v>34</v>
      </c>
      <c r="I128" s="453">
        <v>4</v>
      </c>
      <c r="J128" s="453">
        <v>5</v>
      </c>
      <c r="K128" s="453">
        <f>I128+J128</f>
        <v>9</v>
      </c>
      <c r="L128" s="453">
        <v>2</v>
      </c>
      <c r="M128" s="453">
        <v>26</v>
      </c>
      <c r="N128" s="453">
        <f>L128+M128</f>
        <v>28</v>
      </c>
      <c r="O128" s="95" t="s">
        <v>602</v>
      </c>
      <c r="P128" s="774"/>
    </row>
    <row r="129" spans="1:16" s="94" customFormat="1" ht="39" customHeight="1">
      <c r="A129" s="774"/>
      <c r="B129" s="454" t="s">
        <v>9</v>
      </c>
      <c r="C129" s="452">
        <f>C127+C128</f>
        <v>29</v>
      </c>
      <c r="D129" s="452">
        <f t="shared" ref="D129:N129" si="41">D127+D128</f>
        <v>131</v>
      </c>
      <c r="E129" s="452">
        <f t="shared" si="41"/>
        <v>160</v>
      </c>
      <c r="F129" s="452">
        <f t="shared" si="41"/>
        <v>33</v>
      </c>
      <c r="G129" s="452">
        <f t="shared" si="41"/>
        <v>102</v>
      </c>
      <c r="H129" s="452">
        <f t="shared" si="41"/>
        <v>135</v>
      </c>
      <c r="I129" s="452">
        <f t="shared" si="41"/>
        <v>23</v>
      </c>
      <c r="J129" s="452">
        <f t="shared" si="41"/>
        <v>54</v>
      </c>
      <c r="K129" s="452">
        <f t="shared" si="41"/>
        <v>77</v>
      </c>
      <c r="L129" s="452">
        <f t="shared" si="41"/>
        <v>13</v>
      </c>
      <c r="M129" s="452">
        <f t="shared" si="41"/>
        <v>63</v>
      </c>
      <c r="N129" s="452">
        <f t="shared" si="41"/>
        <v>76</v>
      </c>
      <c r="O129" s="95" t="s">
        <v>8</v>
      </c>
      <c r="P129" s="774"/>
    </row>
    <row r="130" spans="1:16" s="94" customFormat="1" ht="39" customHeight="1">
      <c r="A130" s="774" t="s">
        <v>588</v>
      </c>
      <c r="B130" s="454" t="s">
        <v>383</v>
      </c>
      <c r="C130" s="453">
        <f>C124+C127</f>
        <v>27</v>
      </c>
      <c r="D130" s="453">
        <f t="shared" ref="D130:N131" si="42">D124+D127</f>
        <v>101</v>
      </c>
      <c r="E130" s="453">
        <f t="shared" si="42"/>
        <v>128</v>
      </c>
      <c r="F130" s="453">
        <f t="shared" si="42"/>
        <v>38</v>
      </c>
      <c r="G130" s="453">
        <f t="shared" si="42"/>
        <v>141</v>
      </c>
      <c r="H130" s="453">
        <f t="shared" si="42"/>
        <v>179</v>
      </c>
      <c r="I130" s="453">
        <f t="shared" si="42"/>
        <v>23</v>
      </c>
      <c r="J130" s="453">
        <f t="shared" si="42"/>
        <v>84</v>
      </c>
      <c r="K130" s="453">
        <f t="shared" si="42"/>
        <v>107</v>
      </c>
      <c r="L130" s="453">
        <f t="shared" si="42"/>
        <v>13</v>
      </c>
      <c r="M130" s="453">
        <f t="shared" si="42"/>
        <v>90</v>
      </c>
      <c r="N130" s="453">
        <f t="shared" si="42"/>
        <v>103</v>
      </c>
      <c r="O130" s="95" t="s">
        <v>601</v>
      </c>
      <c r="P130" s="774" t="s">
        <v>680</v>
      </c>
    </row>
    <row r="131" spans="1:16" s="94" customFormat="1" ht="39" customHeight="1">
      <c r="A131" s="774"/>
      <c r="B131" s="454" t="s">
        <v>382</v>
      </c>
      <c r="C131" s="453">
        <f>C125+C128</f>
        <v>9</v>
      </c>
      <c r="D131" s="453">
        <f t="shared" si="42"/>
        <v>128</v>
      </c>
      <c r="E131" s="453">
        <f t="shared" si="42"/>
        <v>137</v>
      </c>
      <c r="F131" s="453">
        <f t="shared" si="42"/>
        <v>8</v>
      </c>
      <c r="G131" s="453">
        <f t="shared" si="42"/>
        <v>70</v>
      </c>
      <c r="H131" s="453">
        <f t="shared" si="42"/>
        <v>78</v>
      </c>
      <c r="I131" s="453">
        <f t="shared" si="42"/>
        <v>4</v>
      </c>
      <c r="J131" s="453">
        <f t="shared" si="42"/>
        <v>34</v>
      </c>
      <c r="K131" s="453">
        <f t="shared" si="42"/>
        <v>38</v>
      </c>
      <c r="L131" s="453">
        <f t="shared" si="42"/>
        <v>2</v>
      </c>
      <c r="M131" s="453">
        <f t="shared" si="42"/>
        <v>55</v>
      </c>
      <c r="N131" s="453">
        <f t="shared" si="42"/>
        <v>57</v>
      </c>
      <c r="O131" s="95" t="s">
        <v>602</v>
      </c>
      <c r="P131" s="774"/>
    </row>
    <row r="132" spans="1:16" s="94" customFormat="1" ht="39" customHeight="1">
      <c r="A132" s="774"/>
      <c r="B132" s="454" t="s">
        <v>9</v>
      </c>
      <c r="C132" s="452">
        <f>C130+C131</f>
        <v>36</v>
      </c>
      <c r="D132" s="452">
        <f t="shared" ref="D132:N132" si="43">D130+D131</f>
        <v>229</v>
      </c>
      <c r="E132" s="452">
        <f t="shared" si="43"/>
        <v>265</v>
      </c>
      <c r="F132" s="452">
        <f t="shared" si="43"/>
        <v>46</v>
      </c>
      <c r="G132" s="452">
        <f t="shared" si="43"/>
        <v>211</v>
      </c>
      <c r="H132" s="452">
        <f t="shared" si="43"/>
        <v>257</v>
      </c>
      <c r="I132" s="452">
        <f t="shared" si="43"/>
        <v>27</v>
      </c>
      <c r="J132" s="452">
        <f t="shared" si="43"/>
        <v>118</v>
      </c>
      <c r="K132" s="452">
        <f t="shared" si="43"/>
        <v>145</v>
      </c>
      <c r="L132" s="452">
        <f t="shared" si="43"/>
        <v>15</v>
      </c>
      <c r="M132" s="452">
        <f t="shared" si="43"/>
        <v>145</v>
      </c>
      <c r="N132" s="452">
        <f t="shared" si="43"/>
        <v>160</v>
      </c>
      <c r="O132" s="95" t="s">
        <v>8</v>
      </c>
      <c r="P132" s="774"/>
    </row>
    <row r="133" spans="1:16" ht="39" customHeight="1">
      <c r="A133" s="774" t="s">
        <v>671</v>
      </c>
      <c r="B133" s="454" t="s">
        <v>383</v>
      </c>
      <c r="C133" s="453">
        <v>1</v>
      </c>
      <c r="D133" s="453">
        <v>3</v>
      </c>
      <c r="E133" s="453">
        <f>C133+D133</f>
        <v>4</v>
      </c>
      <c r="F133" s="453">
        <v>0</v>
      </c>
      <c r="G133" s="453">
        <v>4</v>
      </c>
      <c r="H133" s="453">
        <f>F133+G133</f>
        <v>4</v>
      </c>
      <c r="I133" s="453">
        <v>2</v>
      </c>
      <c r="J133" s="453">
        <v>4</v>
      </c>
      <c r="K133" s="453">
        <f>I133+J133</f>
        <v>6</v>
      </c>
      <c r="L133" s="453">
        <v>3</v>
      </c>
      <c r="M133" s="453">
        <v>8</v>
      </c>
      <c r="N133" s="453">
        <f>L133+M133</f>
        <v>11</v>
      </c>
      <c r="O133" s="95" t="s">
        <v>601</v>
      </c>
      <c r="P133" s="774" t="s">
        <v>185</v>
      </c>
    </row>
    <row r="134" spans="1:16" ht="39" customHeight="1">
      <c r="A134" s="774"/>
      <c r="B134" s="454" t="s">
        <v>382</v>
      </c>
      <c r="C134" s="453">
        <v>3</v>
      </c>
      <c r="D134" s="453">
        <v>146</v>
      </c>
      <c r="E134" s="453">
        <f>C134+D134</f>
        <v>149</v>
      </c>
      <c r="F134" s="453">
        <v>3</v>
      </c>
      <c r="G134" s="453">
        <v>209</v>
      </c>
      <c r="H134" s="453">
        <f>F134+G134</f>
        <v>212</v>
      </c>
      <c r="I134" s="453">
        <v>8</v>
      </c>
      <c r="J134" s="453">
        <v>76</v>
      </c>
      <c r="K134" s="453">
        <f>I134+J134</f>
        <v>84</v>
      </c>
      <c r="L134" s="453">
        <v>0</v>
      </c>
      <c r="M134" s="453">
        <v>139</v>
      </c>
      <c r="N134" s="453">
        <f>L134+M134</f>
        <v>139</v>
      </c>
      <c r="O134" s="95" t="s">
        <v>602</v>
      </c>
      <c r="P134" s="774"/>
    </row>
    <row r="135" spans="1:16" ht="39" customHeight="1">
      <c r="A135" s="774"/>
      <c r="B135" s="454" t="s">
        <v>9</v>
      </c>
      <c r="C135" s="452">
        <f>C133+C134</f>
        <v>4</v>
      </c>
      <c r="D135" s="452">
        <f t="shared" ref="D135:N135" si="44">D133+D134</f>
        <v>149</v>
      </c>
      <c r="E135" s="452">
        <f t="shared" si="44"/>
        <v>153</v>
      </c>
      <c r="F135" s="452">
        <f t="shared" si="44"/>
        <v>3</v>
      </c>
      <c r="G135" s="452">
        <f t="shared" si="44"/>
        <v>213</v>
      </c>
      <c r="H135" s="452">
        <f t="shared" si="44"/>
        <v>216</v>
      </c>
      <c r="I135" s="452">
        <f t="shared" si="44"/>
        <v>10</v>
      </c>
      <c r="J135" s="452">
        <f t="shared" si="44"/>
        <v>80</v>
      </c>
      <c r="K135" s="452">
        <f t="shared" si="44"/>
        <v>90</v>
      </c>
      <c r="L135" s="452">
        <f t="shared" si="44"/>
        <v>3</v>
      </c>
      <c r="M135" s="452">
        <f t="shared" si="44"/>
        <v>147</v>
      </c>
      <c r="N135" s="452">
        <f t="shared" si="44"/>
        <v>150</v>
      </c>
      <c r="O135" s="95" t="s">
        <v>8</v>
      </c>
      <c r="P135" s="774"/>
    </row>
    <row r="136" spans="1:16" ht="39" customHeight="1">
      <c r="A136" s="774" t="s">
        <v>672</v>
      </c>
      <c r="B136" s="454" t="s">
        <v>383</v>
      </c>
      <c r="C136" s="453">
        <v>0</v>
      </c>
      <c r="D136" s="453">
        <v>0</v>
      </c>
      <c r="E136" s="453">
        <f>C136+D136</f>
        <v>0</v>
      </c>
      <c r="F136" s="453">
        <v>0</v>
      </c>
      <c r="G136" s="453">
        <v>0</v>
      </c>
      <c r="H136" s="453">
        <f>F136+G136</f>
        <v>0</v>
      </c>
      <c r="I136" s="453">
        <v>0</v>
      </c>
      <c r="J136" s="453">
        <v>0</v>
      </c>
      <c r="K136" s="453">
        <f>I136+J136</f>
        <v>0</v>
      </c>
      <c r="L136" s="453">
        <v>0</v>
      </c>
      <c r="M136" s="453">
        <v>0</v>
      </c>
      <c r="N136" s="453">
        <f>L136+M136</f>
        <v>0</v>
      </c>
      <c r="O136" s="95" t="s">
        <v>601</v>
      </c>
      <c r="P136" s="774" t="s">
        <v>674</v>
      </c>
    </row>
    <row r="137" spans="1:16" ht="39" customHeight="1">
      <c r="A137" s="774"/>
      <c r="B137" s="454" t="s">
        <v>382</v>
      </c>
      <c r="C137" s="453">
        <v>1</v>
      </c>
      <c r="D137" s="453">
        <v>7</v>
      </c>
      <c r="E137" s="453">
        <f>C137+D137</f>
        <v>8</v>
      </c>
      <c r="F137" s="453">
        <v>1</v>
      </c>
      <c r="G137" s="453">
        <v>6</v>
      </c>
      <c r="H137" s="453">
        <f>F137+G137</f>
        <v>7</v>
      </c>
      <c r="I137" s="453">
        <v>0</v>
      </c>
      <c r="J137" s="453">
        <v>6</v>
      </c>
      <c r="K137" s="453">
        <f>I137+J137</f>
        <v>6</v>
      </c>
      <c r="L137" s="453">
        <v>0</v>
      </c>
      <c r="M137" s="453">
        <v>3</v>
      </c>
      <c r="N137" s="453">
        <f>L137+M137</f>
        <v>3</v>
      </c>
      <c r="O137" s="95" t="s">
        <v>602</v>
      </c>
      <c r="P137" s="774"/>
    </row>
    <row r="138" spans="1:16" ht="39" customHeight="1">
      <c r="A138" s="774"/>
      <c r="B138" s="454" t="s">
        <v>9</v>
      </c>
      <c r="C138" s="452">
        <f>C136+C137</f>
        <v>1</v>
      </c>
      <c r="D138" s="452">
        <f t="shared" ref="D138:N138" si="45">D136+D137</f>
        <v>7</v>
      </c>
      <c r="E138" s="452">
        <f t="shared" si="45"/>
        <v>8</v>
      </c>
      <c r="F138" s="452">
        <f t="shared" si="45"/>
        <v>1</v>
      </c>
      <c r="G138" s="452">
        <f t="shared" si="45"/>
        <v>6</v>
      </c>
      <c r="H138" s="452">
        <f t="shared" si="45"/>
        <v>7</v>
      </c>
      <c r="I138" s="452">
        <f t="shared" si="45"/>
        <v>0</v>
      </c>
      <c r="J138" s="452">
        <f t="shared" si="45"/>
        <v>6</v>
      </c>
      <c r="K138" s="452">
        <f t="shared" si="45"/>
        <v>6</v>
      </c>
      <c r="L138" s="452">
        <f t="shared" si="45"/>
        <v>0</v>
      </c>
      <c r="M138" s="452">
        <f t="shared" si="45"/>
        <v>3</v>
      </c>
      <c r="N138" s="452">
        <f t="shared" si="45"/>
        <v>3</v>
      </c>
      <c r="O138" s="95" t="s">
        <v>8</v>
      </c>
      <c r="P138" s="774"/>
    </row>
    <row r="139" spans="1:16" ht="39" customHeight="1">
      <c r="A139" s="774" t="s">
        <v>673</v>
      </c>
      <c r="B139" s="454" t="s">
        <v>383</v>
      </c>
      <c r="C139" s="453">
        <f>C133+C136</f>
        <v>1</v>
      </c>
      <c r="D139" s="453">
        <f t="shared" ref="D139:N140" si="46">D133+D136</f>
        <v>3</v>
      </c>
      <c r="E139" s="453">
        <f t="shared" si="46"/>
        <v>4</v>
      </c>
      <c r="F139" s="453">
        <f t="shared" si="46"/>
        <v>0</v>
      </c>
      <c r="G139" s="453">
        <f t="shared" si="46"/>
        <v>4</v>
      </c>
      <c r="H139" s="453">
        <f t="shared" si="46"/>
        <v>4</v>
      </c>
      <c r="I139" s="453">
        <f t="shared" si="46"/>
        <v>2</v>
      </c>
      <c r="J139" s="453">
        <f t="shared" si="46"/>
        <v>4</v>
      </c>
      <c r="K139" s="453">
        <f t="shared" si="46"/>
        <v>6</v>
      </c>
      <c r="L139" s="453">
        <f t="shared" si="46"/>
        <v>3</v>
      </c>
      <c r="M139" s="453">
        <f t="shared" si="46"/>
        <v>8</v>
      </c>
      <c r="N139" s="453">
        <f t="shared" si="46"/>
        <v>11</v>
      </c>
      <c r="O139" s="95" t="s">
        <v>601</v>
      </c>
      <c r="P139" s="774" t="s">
        <v>675</v>
      </c>
    </row>
    <row r="140" spans="1:16" ht="39" customHeight="1">
      <c r="A140" s="774"/>
      <c r="B140" s="454" t="s">
        <v>382</v>
      </c>
      <c r="C140" s="453">
        <f>C134+C137</f>
        <v>4</v>
      </c>
      <c r="D140" s="453">
        <f t="shared" si="46"/>
        <v>153</v>
      </c>
      <c r="E140" s="453">
        <f t="shared" si="46"/>
        <v>157</v>
      </c>
      <c r="F140" s="453">
        <f t="shared" si="46"/>
        <v>4</v>
      </c>
      <c r="G140" s="453">
        <f t="shared" si="46"/>
        <v>215</v>
      </c>
      <c r="H140" s="453">
        <f t="shared" si="46"/>
        <v>219</v>
      </c>
      <c r="I140" s="453">
        <f t="shared" si="46"/>
        <v>8</v>
      </c>
      <c r="J140" s="453">
        <f t="shared" si="46"/>
        <v>82</v>
      </c>
      <c r="K140" s="453">
        <f t="shared" si="46"/>
        <v>90</v>
      </c>
      <c r="L140" s="453">
        <f t="shared" si="46"/>
        <v>0</v>
      </c>
      <c r="M140" s="453">
        <f t="shared" si="46"/>
        <v>142</v>
      </c>
      <c r="N140" s="453">
        <f t="shared" si="46"/>
        <v>142</v>
      </c>
      <c r="O140" s="95" t="s">
        <v>602</v>
      </c>
      <c r="P140" s="774"/>
    </row>
    <row r="141" spans="1:16" ht="39" customHeight="1">
      <c r="A141" s="774"/>
      <c r="B141" s="454" t="s">
        <v>9</v>
      </c>
      <c r="C141" s="452">
        <f>C139+C140</f>
        <v>5</v>
      </c>
      <c r="D141" s="452">
        <f t="shared" ref="D141:N141" si="47">D139+D140</f>
        <v>156</v>
      </c>
      <c r="E141" s="452">
        <f t="shared" si="47"/>
        <v>161</v>
      </c>
      <c r="F141" s="452">
        <f t="shared" si="47"/>
        <v>4</v>
      </c>
      <c r="G141" s="452">
        <f t="shared" si="47"/>
        <v>219</v>
      </c>
      <c r="H141" s="452">
        <f t="shared" si="47"/>
        <v>223</v>
      </c>
      <c r="I141" s="452">
        <f t="shared" si="47"/>
        <v>10</v>
      </c>
      <c r="J141" s="452">
        <f t="shared" si="47"/>
        <v>86</v>
      </c>
      <c r="K141" s="452">
        <f t="shared" si="47"/>
        <v>96</v>
      </c>
      <c r="L141" s="452">
        <f t="shared" si="47"/>
        <v>3</v>
      </c>
      <c r="M141" s="452">
        <f t="shared" si="47"/>
        <v>150</v>
      </c>
      <c r="N141" s="452">
        <f t="shared" si="47"/>
        <v>153</v>
      </c>
      <c r="O141" s="95" t="s">
        <v>8</v>
      </c>
      <c r="P141" s="774"/>
    </row>
    <row r="142" spans="1:16" ht="39" customHeight="1">
      <c r="A142" s="774" t="s">
        <v>589</v>
      </c>
      <c r="B142" s="454" t="s">
        <v>383</v>
      </c>
      <c r="C142" s="453">
        <v>0</v>
      </c>
      <c r="D142" s="453">
        <v>1</v>
      </c>
      <c r="E142" s="453">
        <f>C142+D142</f>
        <v>1</v>
      </c>
      <c r="F142" s="453">
        <v>0</v>
      </c>
      <c r="G142" s="453">
        <v>2</v>
      </c>
      <c r="H142" s="453">
        <f>F142+G142</f>
        <v>2</v>
      </c>
      <c r="I142" s="453">
        <v>0</v>
      </c>
      <c r="J142" s="453">
        <v>0</v>
      </c>
      <c r="K142" s="453">
        <f>I142+J142</f>
        <v>0</v>
      </c>
      <c r="L142" s="453">
        <v>0</v>
      </c>
      <c r="M142" s="453">
        <v>0</v>
      </c>
      <c r="N142" s="453">
        <f>L142+M142</f>
        <v>0</v>
      </c>
      <c r="O142" s="95" t="s">
        <v>601</v>
      </c>
      <c r="P142" s="774" t="s">
        <v>681</v>
      </c>
    </row>
    <row r="143" spans="1:16" ht="39" customHeight="1">
      <c r="A143" s="774"/>
      <c r="B143" s="454" t="s">
        <v>382</v>
      </c>
      <c r="C143" s="453">
        <v>0</v>
      </c>
      <c r="D143" s="453">
        <v>1</v>
      </c>
      <c r="E143" s="453">
        <f>C143+D143</f>
        <v>1</v>
      </c>
      <c r="F143" s="453">
        <v>0</v>
      </c>
      <c r="G143" s="453">
        <v>0</v>
      </c>
      <c r="H143" s="453">
        <f>F143+G143</f>
        <v>0</v>
      </c>
      <c r="I143" s="453">
        <v>0</v>
      </c>
      <c r="J143" s="453">
        <v>0</v>
      </c>
      <c r="K143" s="453">
        <f>I143+J143</f>
        <v>0</v>
      </c>
      <c r="L143" s="453">
        <v>0</v>
      </c>
      <c r="M143" s="453">
        <v>0</v>
      </c>
      <c r="N143" s="453">
        <f>L143+M143</f>
        <v>0</v>
      </c>
      <c r="O143" s="95" t="s">
        <v>602</v>
      </c>
      <c r="P143" s="774"/>
    </row>
    <row r="144" spans="1:16" ht="39" customHeight="1">
      <c r="A144" s="774"/>
      <c r="B144" s="454" t="s">
        <v>9</v>
      </c>
      <c r="C144" s="452">
        <f>C142+C143</f>
        <v>0</v>
      </c>
      <c r="D144" s="452">
        <f t="shared" ref="D144:N144" si="48">D142+D143</f>
        <v>2</v>
      </c>
      <c r="E144" s="452">
        <f t="shared" si="48"/>
        <v>2</v>
      </c>
      <c r="F144" s="452">
        <f t="shared" si="48"/>
        <v>0</v>
      </c>
      <c r="G144" s="452">
        <f t="shared" si="48"/>
        <v>2</v>
      </c>
      <c r="H144" s="452">
        <f t="shared" si="48"/>
        <v>2</v>
      </c>
      <c r="I144" s="452">
        <f t="shared" si="48"/>
        <v>0</v>
      </c>
      <c r="J144" s="452">
        <f t="shared" si="48"/>
        <v>0</v>
      </c>
      <c r="K144" s="452">
        <f t="shared" si="48"/>
        <v>0</v>
      </c>
      <c r="L144" s="452">
        <f t="shared" si="48"/>
        <v>0</v>
      </c>
      <c r="M144" s="452">
        <f t="shared" si="48"/>
        <v>0</v>
      </c>
      <c r="N144" s="452">
        <f t="shared" si="48"/>
        <v>0</v>
      </c>
      <c r="O144" s="95" t="s">
        <v>8</v>
      </c>
      <c r="P144" s="774"/>
    </row>
    <row r="145" spans="1:16" ht="39" customHeight="1">
      <c r="A145" s="774" t="s">
        <v>184</v>
      </c>
      <c r="B145" s="454" t="s">
        <v>383</v>
      </c>
      <c r="C145" s="453">
        <v>26</v>
      </c>
      <c r="D145" s="453">
        <v>30</v>
      </c>
      <c r="E145" s="453">
        <f>C145+D145</f>
        <v>56</v>
      </c>
      <c r="F145" s="453">
        <v>11</v>
      </c>
      <c r="G145" s="453">
        <v>39</v>
      </c>
      <c r="H145" s="453">
        <f>F145+G145</f>
        <v>50</v>
      </c>
      <c r="I145" s="453">
        <v>10</v>
      </c>
      <c r="J145" s="453">
        <v>17</v>
      </c>
      <c r="K145" s="453">
        <f>I145+J145</f>
        <v>27</v>
      </c>
      <c r="L145" s="453">
        <v>8</v>
      </c>
      <c r="M145" s="453">
        <v>26</v>
      </c>
      <c r="N145" s="453">
        <f>L145+M145</f>
        <v>34</v>
      </c>
      <c r="O145" s="95" t="s">
        <v>601</v>
      </c>
      <c r="P145" s="774" t="s">
        <v>682</v>
      </c>
    </row>
    <row r="146" spans="1:16" ht="39" customHeight="1">
      <c r="A146" s="774"/>
      <c r="B146" s="454" t="s">
        <v>382</v>
      </c>
      <c r="C146" s="453">
        <v>70</v>
      </c>
      <c r="D146" s="453">
        <v>34</v>
      </c>
      <c r="E146" s="453">
        <f>C146+D146</f>
        <v>104</v>
      </c>
      <c r="F146" s="453">
        <v>44</v>
      </c>
      <c r="G146" s="453">
        <v>37</v>
      </c>
      <c r="H146" s="453">
        <f>F146+G146</f>
        <v>81</v>
      </c>
      <c r="I146" s="453">
        <v>42</v>
      </c>
      <c r="J146" s="453">
        <v>3</v>
      </c>
      <c r="K146" s="453">
        <f>I146+J146</f>
        <v>45</v>
      </c>
      <c r="L146" s="453">
        <v>12</v>
      </c>
      <c r="M146" s="453">
        <v>15</v>
      </c>
      <c r="N146" s="453">
        <f>L146+M146</f>
        <v>27</v>
      </c>
      <c r="O146" s="95" t="s">
        <v>602</v>
      </c>
      <c r="P146" s="774"/>
    </row>
    <row r="147" spans="1:16" ht="39" customHeight="1">
      <c r="A147" s="774"/>
      <c r="B147" s="454" t="s">
        <v>9</v>
      </c>
      <c r="C147" s="452">
        <f>C145+C146</f>
        <v>96</v>
      </c>
      <c r="D147" s="452">
        <f t="shared" ref="D147:N147" si="49">D145+D146</f>
        <v>64</v>
      </c>
      <c r="E147" s="452">
        <f t="shared" si="49"/>
        <v>160</v>
      </c>
      <c r="F147" s="452">
        <f t="shared" si="49"/>
        <v>55</v>
      </c>
      <c r="G147" s="452">
        <f t="shared" si="49"/>
        <v>76</v>
      </c>
      <c r="H147" s="452">
        <f t="shared" si="49"/>
        <v>131</v>
      </c>
      <c r="I147" s="452">
        <f t="shared" si="49"/>
        <v>52</v>
      </c>
      <c r="J147" s="452">
        <f t="shared" si="49"/>
        <v>20</v>
      </c>
      <c r="K147" s="452">
        <f t="shared" si="49"/>
        <v>72</v>
      </c>
      <c r="L147" s="452">
        <f t="shared" si="49"/>
        <v>20</v>
      </c>
      <c r="M147" s="452">
        <f t="shared" si="49"/>
        <v>41</v>
      </c>
      <c r="N147" s="452">
        <f t="shared" si="49"/>
        <v>61</v>
      </c>
      <c r="O147" s="95" t="s">
        <v>8</v>
      </c>
      <c r="P147" s="774"/>
    </row>
    <row r="148" spans="1:16" ht="39" customHeight="1">
      <c r="A148" s="731" t="s">
        <v>1581</v>
      </c>
      <c r="B148" s="732"/>
      <c r="C148" s="732"/>
      <c r="D148" s="732"/>
      <c r="E148" s="732"/>
      <c r="F148" s="732"/>
      <c r="G148" s="733"/>
      <c r="H148" s="734" t="s">
        <v>1582</v>
      </c>
      <c r="I148" s="734"/>
      <c r="J148" s="734"/>
      <c r="K148" s="734"/>
      <c r="L148" s="734"/>
      <c r="M148" s="734"/>
      <c r="N148" s="734"/>
      <c r="O148" s="734"/>
      <c r="P148" s="735"/>
    </row>
    <row r="149" spans="1:16" ht="39" customHeight="1">
      <c r="A149" s="770" t="s">
        <v>71</v>
      </c>
      <c r="B149" s="770" t="s">
        <v>677</v>
      </c>
      <c r="C149" s="775" t="s">
        <v>19</v>
      </c>
      <c r="D149" s="776"/>
      <c r="E149" s="776"/>
      <c r="F149" s="776"/>
      <c r="G149" s="776"/>
      <c r="H149" s="776"/>
      <c r="I149" s="776"/>
      <c r="J149" s="776"/>
      <c r="K149" s="776"/>
      <c r="L149" s="776"/>
      <c r="M149" s="776"/>
      <c r="N149" s="777"/>
      <c r="O149" s="773" t="s">
        <v>678</v>
      </c>
      <c r="P149" s="773" t="s">
        <v>69</v>
      </c>
    </row>
    <row r="150" spans="1:16" ht="39" customHeight="1">
      <c r="A150" s="771"/>
      <c r="B150" s="771"/>
      <c r="C150" s="775" t="s">
        <v>8</v>
      </c>
      <c r="D150" s="776"/>
      <c r="E150" s="776"/>
      <c r="F150" s="776"/>
      <c r="G150" s="776"/>
      <c r="H150" s="776"/>
      <c r="I150" s="776"/>
      <c r="J150" s="776"/>
      <c r="K150" s="776"/>
      <c r="L150" s="776"/>
      <c r="M150" s="776"/>
      <c r="N150" s="777"/>
      <c r="O150" s="773"/>
      <c r="P150" s="773"/>
    </row>
    <row r="151" spans="1:16" ht="39" customHeight="1">
      <c r="A151" s="771"/>
      <c r="B151" s="771"/>
      <c r="C151" s="744" t="s">
        <v>188</v>
      </c>
      <c r="D151" s="745"/>
      <c r="E151" s="745"/>
      <c r="F151" s="746"/>
      <c r="G151" s="744" t="s">
        <v>189</v>
      </c>
      <c r="H151" s="745"/>
      <c r="I151" s="745"/>
      <c r="J151" s="746"/>
      <c r="K151" s="744" t="s">
        <v>9</v>
      </c>
      <c r="L151" s="745"/>
      <c r="M151" s="745"/>
      <c r="N151" s="746"/>
      <c r="O151" s="773"/>
      <c r="P151" s="773"/>
    </row>
    <row r="152" spans="1:16" ht="39" customHeight="1">
      <c r="A152" s="772"/>
      <c r="B152" s="772"/>
      <c r="C152" s="744" t="s">
        <v>595</v>
      </c>
      <c r="D152" s="745"/>
      <c r="E152" s="745"/>
      <c r="F152" s="746"/>
      <c r="G152" s="744" t="s">
        <v>596</v>
      </c>
      <c r="H152" s="745"/>
      <c r="I152" s="745"/>
      <c r="J152" s="746"/>
      <c r="K152" s="744" t="s">
        <v>8</v>
      </c>
      <c r="L152" s="745"/>
      <c r="M152" s="745"/>
      <c r="N152" s="746"/>
      <c r="O152" s="773"/>
      <c r="P152" s="773"/>
    </row>
    <row r="153" spans="1:16" s="94" customFormat="1" ht="39" customHeight="1">
      <c r="A153" s="774" t="s">
        <v>586</v>
      </c>
      <c r="B153" s="95" t="s">
        <v>383</v>
      </c>
      <c r="C153" s="584">
        <f>C8+F8+I8+L8+C37+F37+I37+L37+C66+F66+I66+L66+C95+F95+I95+L95+C124+F124+I124+L124</f>
        <v>2212</v>
      </c>
      <c r="D153" s="739"/>
      <c r="E153" s="739"/>
      <c r="F153" s="585"/>
      <c r="G153" s="584">
        <f>D8+G8+J8+M8+D37+G37+J37+M37+D66+G66+J66+M66+D95+G95+J95+M95+D124+G124+J124+M124</f>
        <v>7906</v>
      </c>
      <c r="H153" s="739"/>
      <c r="I153" s="739"/>
      <c r="J153" s="585"/>
      <c r="K153" s="584">
        <f>E8+H8+K8+N8+E37+H37+K37+N37+E66+H66+K66+N66+E95+H95+K95+N95+E124+H124+K124+N124</f>
        <v>10118</v>
      </c>
      <c r="L153" s="739"/>
      <c r="M153" s="739"/>
      <c r="N153" s="585"/>
      <c r="O153" s="95" t="s">
        <v>601</v>
      </c>
      <c r="P153" s="774" t="s">
        <v>679</v>
      </c>
    </row>
    <row r="154" spans="1:16" s="94" customFormat="1" ht="39" customHeight="1">
      <c r="A154" s="774"/>
      <c r="B154" s="95" t="s">
        <v>382</v>
      </c>
      <c r="C154" s="584">
        <f t="shared" ref="C154:C176" si="50">C9+F9+I9+L9+C38+F38+I38+L38+C67+F67+I67+L67+C96+F96+I96+L96+C125+F125+I125+L125</f>
        <v>863</v>
      </c>
      <c r="D154" s="739"/>
      <c r="E154" s="739"/>
      <c r="F154" s="585"/>
      <c r="G154" s="584">
        <f t="shared" ref="G154:G176" si="51">D9+G9+J9+M9+D38+G38+J38+M38+D67+G67+J67+M67+D96+G96+J96+M96+D125+G125+J125+M125</f>
        <v>6288</v>
      </c>
      <c r="H154" s="739"/>
      <c r="I154" s="739"/>
      <c r="J154" s="585"/>
      <c r="K154" s="584">
        <f t="shared" ref="K154:K176" si="52">E9+H9+K9+N9+E38+H38+K38+N38+E67+H67+K67+N67+E96+H96+K96+N96+E125+H125+K125+N125</f>
        <v>7151</v>
      </c>
      <c r="L154" s="739"/>
      <c r="M154" s="739"/>
      <c r="N154" s="585"/>
      <c r="O154" s="95" t="s">
        <v>602</v>
      </c>
      <c r="P154" s="774"/>
    </row>
    <row r="155" spans="1:16" s="94" customFormat="1" ht="39" customHeight="1">
      <c r="A155" s="774"/>
      <c r="B155" s="95" t="s">
        <v>9</v>
      </c>
      <c r="C155" s="747">
        <f t="shared" si="50"/>
        <v>3075</v>
      </c>
      <c r="D155" s="748"/>
      <c r="E155" s="748"/>
      <c r="F155" s="749"/>
      <c r="G155" s="747">
        <f t="shared" si="51"/>
        <v>14194</v>
      </c>
      <c r="H155" s="748"/>
      <c r="I155" s="748"/>
      <c r="J155" s="749"/>
      <c r="K155" s="747">
        <f t="shared" si="52"/>
        <v>17269</v>
      </c>
      <c r="L155" s="748"/>
      <c r="M155" s="748"/>
      <c r="N155" s="749"/>
      <c r="O155" s="95" t="s">
        <v>8</v>
      </c>
      <c r="P155" s="774"/>
    </row>
    <row r="156" spans="1:16" s="94" customFormat="1" ht="39" customHeight="1">
      <c r="A156" s="774" t="s">
        <v>587</v>
      </c>
      <c r="B156" s="95" t="s">
        <v>383</v>
      </c>
      <c r="C156" s="584">
        <f t="shared" si="50"/>
        <v>2768</v>
      </c>
      <c r="D156" s="739"/>
      <c r="E156" s="739"/>
      <c r="F156" s="585"/>
      <c r="G156" s="584">
        <f t="shared" si="51"/>
        <v>6335</v>
      </c>
      <c r="H156" s="739"/>
      <c r="I156" s="739"/>
      <c r="J156" s="585"/>
      <c r="K156" s="584">
        <f t="shared" si="52"/>
        <v>9103</v>
      </c>
      <c r="L156" s="739"/>
      <c r="M156" s="739"/>
      <c r="N156" s="585"/>
      <c r="O156" s="95" t="s">
        <v>601</v>
      </c>
      <c r="P156" s="774" t="s">
        <v>591</v>
      </c>
    </row>
    <row r="157" spans="1:16" s="94" customFormat="1" ht="39" customHeight="1">
      <c r="A157" s="774"/>
      <c r="B157" s="95" t="s">
        <v>382</v>
      </c>
      <c r="C157" s="584">
        <f t="shared" si="50"/>
        <v>2397</v>
      </c>
      <c r="D157" s="739"/>
      <c r="E157" s="739"/>
      <c r="F157" s="585"/>
      <c r="G157" s="584">
        <f t="shared" si="51"/>
        <v>4262</v>
      </c>
      <c r="H157" s="739"/>
      <c r="I157" s="739"/>
      <c r="J157" s="585"/>
      <c r="K157" s="584">
        <f t="shared" si="52"/>
        <v>6659</v>
      </c>
      <c r="L157" s="739"/>
      <c r="M157" s="739"/>
      <c r="N157" s="585"/>
      <c r="O157" s="95" t="s">
        <v>602</v>
      </c>
      <c r="P157" s="774"/>
    </row>
    <row r="158" spans="1:16" s="94" customFormat="1" ht="39" customHeight="1">
      <c r="A158" s="774"/>
      <c r="B158" s="95" t="s">
        <v>9</v>
      </c>
      <c r="C158" s="747">
        <f t="shared" si="50"/>
        <v>5165</v>
      </c>
      <c r="D158" s="748"/>
      <c r="E158" s="748"/>
      <c r="F158" s="749"/>
      <c r="G158" s="747">
        <f t="shared" si="51"/>
        <v>10597</v>
      </c>
      <c r="H158" s="748"/>
      <c r="I158" s="748"/>
      <c r="J158" s="749"/>
      <c r="K158" s="747">
        <f t="shared" si="52"/>
        <v>15762</v>
      </c>
      <c r="L158" s="748"/>
      <c r="M158" s="748"/>
      <c r="N158" s="749"/>
      <c r="O158" s="95" t="s">
        <v>8</v>
      </c>
      <c r="P158" s="774"/>
    </row>
    <row r="159" spans="1:16" s="94" customFormat="1" ht="39" customHeight="1">
      <c r="A159" s="774" t="s">
        <v>588</v>
      </c>
      <c r="B159" s="95" t="s">
        <v>383</v>
      </c>
      <c r="C159" s="584">
        <f t="shared" si="50"/>
        <v>4980</v>
      </c>
      <c r="D159" s="739"/>
      <c r="E159" s="739"/>
      <c r="F159" s="585"/>
      <c r="G159" s="584">
        <f t="shared" si="51"/>
        <v>14241</v>
      </c>
      <c r="H159" s="739"/>
      <c r="I159" s="739"/>
      <c r="J159" s="585"/>
      <c r="K159" s="584">
        <f t="shared" si="52"/>
        <v>19221</v>
      </c>
      <c r="L159" s="739"/>
      <c r="M159" s="739"/>
      <c r="N159" s="585"/>
      <c r="O159" s="95" t="s">
        <v>601</v>
      </c>
      <c r="P159" s="774" t="s">
        <v>680</v>
      </c>
    </row>
    <row r="160" spans="1:16" s="94" customFormat="1" ht="39" customHeight="1">
      <c r="A160" s="774"/>
      <c r="B160" s="95" t="s">
        <v>382</v>
      </c>
      <c r="C160" s="584">
        <f t="shared" si="50"/>
        <v>3260</v>
      </c>
      <c r="D160" s="739"/>
      <c r="E160" s="739"/>
      <c r="F160" s="585"/>
      <c r="G160" s="584">
        <f t="shared" si="51"/>
        <v>10550</v>
      </c>
      <c r="H160" s="739"/>
      <c r="I160" s="739"/>
      <c r="J160" s="585"/>
      <c r="K160" s="584">
        <f t="shared" si="52"/>
        <v>13810</v>
      </c>
      <c r="L160" s="739"/>
      <c r="M160" s="739"/>
      <c r="N160" s="585"/>
      <c r="O160" s="95" t="s">
        <v>602</v>
      </c>
      <c r="P160" s="774"/>
    </row>
    <row r="161" spans="1:16" s="94" customFormat="1" ht="39" customHeight="1">
      <c r="A161" s="774"/>
      <c r="B161" s="95" t="s">
        <v>9</v>
      </c>
      <c r="C161" s="747">
        <f t="shared" si="50"/>
        <v>8240</v>
      </c>
      <c r="D161" s="748"/>
      <c r="E161" s="748"/>
      <c r="F161" s="749"/>
      <c r="G161" s="747">
        <f t="shared" si="51"/>
        <v>24791</v>
      </c>
      <c r="H161" s="748"/>
      <c r="I161" s="748"/>
      <c r="J161" s="749"/>
      <c r="K161" s="747">
        <f t="shared" si="52"/>
        <v>33031</v>
      </c>
      <c r="L161" s="748"/>
      <c r="M161" s="748"/>
      <c r="N161" s="749"/>
      <c r="O161" s="95" t="s">
        <v>8</v>
      </c>
      <c r="P161" s="774"/>
    </row>
    <row r="162" spans="1:16" ht="39" customHeight="1">
      <c r="A162" s="774" t="s">
        <v>671</v>
      </c>
      <c r="B162" s="95" t="s">
        <v>383</v>
      </c>
      <c r="C162" s="584">
        <f t="shared" si="50"/>
        <v>586</v>
      </c>
      <c r="D162" s="739"/>
      <c r="E162" s="739"/>
      <c r="F162" s="585"/>
      <c r="G162" s="584">
        <f t="shared" si="51"/>
        <v>3393</v>
      </c>
      <c r="H162" s="739"/>
      <c r="I162" s="739"/>
      <c r="J162" s="585"/>
      <c r="K162" s="584">
        <f t="shared" si="52"/>
        <v>3979</v>
      </c>
      <c r="L162" s="739"/>
      <c r="M162" s="739"/>
      <c r="N162" s="585"/>
      <c r="O162" s="95" t="s">
        <v>601</v>
      </c>
      <c r="P162" s="774" t="s">
        <v>185</v>
      </c>
    </row>
    <row r="163" spans="1:16" ht="39" customHeight="1">
      <c r="A163" s="774"/>
      <c r="B163" s="95" t="s">
        <v>382</v>
      </c>
      <c r="C163" s="584">
        <f t="shared" si="50"/>
        <v>988</v>
      </c>
      <c r="D163" s="739"/>
      <c r="E163" s="739"/>
      <c r="F163" s="585"/>
      <c r="G163" s="584">
        <f t="shared" si="51"/>
        <v>24615</v>
      </c>
      <c r="H163" s="739"/>
      <c r="I163" s="739"/>
      <c r="J163" s="585"/>
      <c r="K163" s="584">
        <f t="shared" si="52"/>
        <v>25603</v>
      </c>
      <c r="L163" s="739"/>
      <c r="M163" s="739"/>
      <c r="N163" s="585"/>
      <c r="O163" s="95" t="s">
        <v>602</v>
      </c>
      <c r="P163" s="774"/>
    </row>
    <row r="164" spans="1:16" ht="39" customHeight="1">
      <c r="A164" s="774"/>
      <c r="B164" s="95" t="s">
        <v>9</v>
      </c>
      <c r="C164" s="747">
        <f t="shared" si="50"/>
        <v>1574</v>
      </c>
      <c r="D164" s="748"/>
      <c r="E164" s="748"/>
      <c r="F164" s="749"/>
      <c r="G164" s="747">
        <f t="shared" si="51"/>
        <v>28008</v>
      </c>
      <c r="H164" s="748"/>
      <c r="I164" s="748"/>
      <c r="J164" s="749"/>
      <c r="K164" s="747">
        <f t="shared" si="52"/>
        <v>29582</v>
      </c>
      <c r="L164" s="748"/>
      <c r="M164" s="748"/>
      <c r="N164" s="749"/>
      <c r="O164" s="95" t="s">
        <v>8</v>
      </c>
      <c r="P164" s="774"/>
    </row>
    <row r="165" spans="1:16" ht="39" customHeight="1">
      <c r="A165" s="774" t="s">
        <v>672</v>
      </c>
      <c r="B165" s="95" t="s">
        <v>383</v>
      </c>
      <c r="C165" s="584">
        <f t="shared" si="50"/>
        <v>0</v>
      </c>
      <c r="D165" s="739"/>
      <c r="E165" s="739"/>
      <c r="F165" s="585"/>
      <c r="G165" s="584">
        <f t="shared" si="51"/>
        <v>0</v>
      </c>
      <c r="H165" s="739"/>
      <c r="I165" s="739"/>
      <c r="J165" s="585"/>
      <c r="K165" s="584">
        <f t="shared" si="52"/>
        <v>0</v>
      </c>
      <c r="L165" s="739"/>
      <c r="M165" s="739"/>
      <c r="N165" s="585"/>
      <c r="O165" s="95" t="s">
        <v>601</v>
      </c>
      <c r="P165" s="774" t="s">
        <v>674</v>
      </c>
    </row>
    <row r="166" spans="1:16" ht="39" customHeight="1">
      <c r="A166" s="774"/>
      <c r="B166" s="95" t="s">
        <v>382</v>
      </c>
      <c r="C166" s="584">
        <f t="shared" si="50"/>
        <v>15</v>
      </c>
      <c r="D166" s="739"/>
      <c r="E166" s="739"/>
      <c r="F166" s="585"/>
      <c r="G166" s="584">
        <f t="shared" si="51"/>
        <v>999</v>
      </c>
      <c r="H166" s="739"/>
      <c r="I166" s="739"/>
      <c r="J166" s="585"/>
      <c r="K166" s="584">
        <f t="shared" si="52"/>
        <v>1014</v>
      </c>
      <c r="L166" s="739"/>
      <c r="M166" s="739"/>
      <c r="N166" s="585"/>
      <c r="O166" s="95" t="s">
        <v>602</v>
      </c>
      <c r="P166" s="774"/>
    </row>
    <row r="167" spans="1:16" ht="39" customHeight="1">
      <c r="A167" s="774"/>
      <c r="B167" s="95" t="s">
        <v>9</v>
      </c>
      <c r="C167" s="747">
        <f t="shared" si="50"/>
        <v>15</v>
      </c>
      <c r="D167" s="748"/>
      <c r="E167" s="748"/>
      <c r="F167" s="749"/>
      <c r="G167" s="747">
        <f t="shared" si="51"/>
        <v>999</v>
      </c>
      <c r="H167" s="748"/>
      <c r="I167" s="748"/>
      <c r="J167" s="749"/>
      <c r="K167" s="747">
        <f t="shared" si="52"/>
        <v>1014</v>
      </c>
      <c r="L167" s="748"/>
      <c r="M167" s="748"/>
      <c r="N167" s="749"/>
      <c r="O167" s="95" t="s">
        <v>8</v>
      </c>
      <c r="P167" s="774"/>
    </row>
    <row r="168" spans="1:16" ht="39" customHeight="1">
      <c r="A168" s="774" t="s">
        <v>673</v>
      </c>
      <c r="B168" s="95" t="s">
        <v>383</v>
      </c>
      <c r="C168" s="584">
        <f t="shared" si="50"/>
        <v>586</v>
      </c>
      <c r="D168" s="739"/>
      <c r="E168" s="739"/>
      <c r="F168" s="585"/>
      <c r="G168" s="584">
        <f t="shared" si="51"/>
        <v>3393</v>
      </c>
      <c r="H168" s="739"/>
      <c r="I168" s="739"/>
      <c r="J168" s="585"/>
      <c r="K168" s="584">
        <f t="shared" si="52"/>
        <v>3979</v>
      </c>
      <c r="L168" s="739"/>
      <c r="M168" s="739"/>
      <c r="N168" s="585"/>
      <c r="O168" s="95" t="s">
        <v>601</v>
      </c>
      <c r="P168" s="774" t="s">
        <v>675</v>
      </c>
    </row>
    <row r="169" spans="1:16" ht="39" customHeight="1">
      <c r="A169" s="774"/>
      <c r="B169" s="95" t="s">
        <v>382</v>
      </c>
      <c r="C169" s="584">
        <f t="shared" si="50"/>
        <v>1003</v>
      </c>
      <c r="D169" s="739"/>
      <c r="E169" s="739"/>
      <c r="F169" s="585"/>
      <c r="G169" s="584">
        <f t="shared" si="51"/>
        <v>25614</v>
      </c>
      <c r="H169" s="739"/>
      <c r="I169" s="739"/>
      <c r="J169" s="585"/>
      <c r="K169" s="584">
        <f t="shared" si="52"/>
        <v>26617</v>
      </c>
      <c r="L169" s="739"/>
      <c r="M169" s="739"/>
      <c r="N169" s="585"/>
      <c r="O169" s="95" t="s">
        <v>602</v>
      </c>
      <c r="P169" s="774"/>
    </row>
    <row r="170" spans="1:16" ht="39" customHeight="1">
      <c r="A170" s="774"/>
      <c r="B170" s="95" t="s">
        <v>9</v>
      </c>
      <c r="C170" s="747">
        <f t="shared" si="50"/>
        <v>1589</v>
      </c>
      <c r="D170" s="748"/>
      <c r="E170" s="748"/>
      <c r="F170" s="749"/>
      <c r="G170" s="747">
        <f t="shared" si="51"/>
        <v>29007</v>
      </c>
      <c r="H170" s="748"/>
      <c r="I170" s="748"/>
      <c r="J170" s="749"/>
      <c r="K170" s="747">
        <f t="shared" si="52"/>
        <v>30596</v>
      </c>
      <c r="L170" s="748"/>
      <c r="M170" s="748"/>
      <c r="N170" s="749"/>
      <c r="O170" s="95" t="s">
        <v>8</v>
      </c>
      <c r="P170" s="774"/>
    </row>
    <row r="171" spans="1:16" ht="39" customHeight="1">
      <c r="A171" s="774" t="s">
        <v>589</v>
      </c>
      <c r="B171" s="95" t="s">
        <v>383</v>
      </c>
      <c r="C171" s="584">
        <f t="shared" si="50"/>
        <v>55</v>
      </c>
      <c r="D171" s="739"/>
      <c r="E171" s="739"/>
      <c r="F171" s="585"/>
      <c r="G171" s="584">
        <f t="shared" si="51"/>
        <v>135</v>
      </c>
      <c r="H171" s="739"/>
      <c r="I171" s="739"/>
      <c r="J171" s="585"/>
      <c r="K171" s="584">
        <f t="shared" si="52"/>
        <v>190</v>
      </c>
      <c r="L171" s="739"/>
      <c r="M171" s="739"/>
      <c r="N171" s="585"/>
      <c r="O171" s="95" t="s">
        <v>601</v>
      </c>
      <c r="P171" s="774" t="s">
        <v>681</v>
      </c>
    </row>
    <row r="172" spans="1:16" ht="39" customHeight="1">
      <c r="A172" s="774"/>
      <c r="B172" s="95" t="s">
        <v>382</v>
      </c>
      <c r="C172" s="584">
        <f t="shared" si="50"/>
        <v>85</v>
      </c>
      <c r="D172" s="739"/>
      <c r="E172" s="739"/>
      <c r="F172" s="585"/>
      <c r="G172" s="584">
        <f t="shared" si="51"/>
        <v>57</v>
      </c>
      <c r="H172" s="739"/>
      <c r="I172" s="739"/>
      <c r="J172" s="585"/>
      <c r="K172" s="584">
        <f t="shared" si="52"/>
        <v>142</v>
      </c>
      <c r="L172" s="739"/>
      <c r="M172" s="739"/>
      <c r="N172" s="585"/>
      <c r="O172" s="95" t="s">
        <v>602</v>
      </c>
      <c r="P172" s="774"/>
    </row>
    <row r="173" spans="1:16" ht="39" customHeight="1">
      <c r="A173" s="774"/>
      <c r="B173" s="95" t="s">
        <v>9</v>
      </c>
      <c r="C173" s="747">
        <f t="shared" si="50"/>
        <v>140</v>
      </c>
      <c r="D173" s="748"/>
      <c r="E173" s="748"/>
      <c r="F173" s="749"/>
      <c r="G173" s="747">
        <f t="shared" si="51"/>
        <v>192</v>
      </c>
      <c r="H173" s="748"/>
      <c r="I173" s="748"/>
      <c r="J173" s="749"/>
      <c r="K173" s="747">
        <f t="shared" si="52"/>
        <v>332</v>
      </c>
      <c r="L173" s="748"/>
      <c r="M173" s="748"/>
      <c r="N173" s="749"/>
      <c r="O173" s="95" t="s">
        <v>8</v>
      </c>
      <c r="P173" s="774"/>
    </row>
    <row r="174" spans="1:16" ht="39" customHeight="1">
      <c r="A174" s="774" t="s">
        <v>184</v>
      </c>
      <c r="B174" s="95" t="s">
        <v>383</v>
      </c>
      <c r="C174" s="584">
        <f t="shared" si="50"/>
        <v>1800</v>
      </c>
      <c r="D174" s="739"/>
      <c r="E174" s="739"/>
      <c r="F174" s="585"/>
      <c r="G174" s="584">
        <f t="shared" si="51"/>
        <v>2733</v>
      </c>
      <c r="H174" s="739"/>
      <c r="I174" s="739"/>
      <c r="J174" s="585"/>
      <c r="K174" s="584">
        <f t="shared" si="52"/>
        <v>4533</v>
      </c>
      <c r="L174" s="739"/>
      <c r="M174" s="739"/>
      <c r="N174" s="585"/>
      <c r="O174" s="95" t="s">
        <v>601</v>
      </c>
      <c r="P174" s="774" t="s">
        <v>682</v>
      </c>
    </row>
    <row r="175" spans="1:16" ht="39" customHeight="1">
      <c r="A175" s="774"/>
      <c r="B175" s="95" t="s">
        <v>382</v>
      </c>
      <c r="C175" s="584">
        <f t="shared" si="50"/>
        <v>5795</v>
      </c>
      <c r="D175" s="739"/>
      <c r="E175" s="739"/>
      <c r="F175" s="585"/>
      <c r="G175" s="584">
        <f t="shared" si="51"/>
        <v>3676</v>
      </c>
      <c r="H175" s="739"/>
      <c r="I175" s="739"/>
      <c r="J175" s="585"/>
      <c r="K175" s="584">
        <f t="shared" si="52"/>
        <v>9471</v>
      </c>
      <c r="L175" s="739"/>
      <c r="M175" s="739"/>
      <c r="N175" s="585"/>
      <c r="O175" s="95" t="s">
        <v>602</v>
      </c>
      <c r="P175" s="774"/>
    </row>
    <row r="176" spans="1:16" ht="39" customHeight="1">
      <c r="A176" s="774"/>
      <c r="B176" s="95" t="s">
        <v>9</v>
      </c>
      <c r="C176" s="747">
        <f t="shared" si="50"/>
        <v>7595</v>
      </c>
      <c r="D176" s="748"/>
      <c r="E176" s="748"/>
      <c r="F176" s="749"/>
      <c r="G176" s="747">
        <f t="shared" si="51"/>
        <v>6409</v>
      </c>
      <c r="H176" s="748"/>
      <c r="I176" s="748"/>
      <c r="J176" s="749"/>
      <c r="K176" s="747">
        <f t="shared" si="52"/>
        <v>14004</v>
      </c>
      <c r="L176" s="748"/>
      <c r="M176" s="748"/>
      <c r="N176" s="749"/>
      <c r="O176" s="95" t="s">
        <v>8</v>
      </c>
      <c r="P176" s="774"/>
    </row>
  </sheetData>
  <mergeCells count="254">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2:G32"/>
    <mergeCell ref="H32:P32"/>
    <mergeCell ref="A17:A19"/>
    <mergeCell ref="P17:P19"/>
    <mergeCell ref="A20:A22"/>
    <mergeCell ref="P20:P22"/>
    <mergeCell ref="A23:A25"/>
    <mergeCell ref="P23:P25"/>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55:A57"/>
    <mergeCell ref="P55:P57"/>
    <mergeCell ref="A58:A60"/>
    <mergeCell ref="P58:P60"/>
    <mergeCell ref="A61:G61"/>
    <mergeCell ref="H61:P61"/>
    <mergeCell ref="A46:A48"/>
    <mergeCell ref="P46:P48"/>
    <mergeCell ref="A49:A51"/>
    <mergeCell ref="P49:P51"/>
    <mergeCell ref="A52:A54"/>
    <mergeCell ref="P52:P54"/>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84:A86"/>
    <mergeCell ref="P84:P86"/>
    <mergeCell ref="A87:A89"/>
    <mergeCell ref="P87:P89"/>
    <mergeCell ref="A90:G90"/>
    <mergeCell ref="H90:P90"/>
    <mergeCell ref="A75:A77"/>
    <mergeCell ref="P75:P77"/>
    <mergeCell ref="A78:A80"/>
    <mergeCell ref="P78:P80"/>
    <mergeCell ref="A81:A83"/>
    <mergeCell ref="P81:P83"/>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113:A115"/>
    <mergeCell ref="P113:P115"/>
    <mergeCell ref="A116:A118"/>
    <mergeCell ref="P116:P118"/>
    <mergeCell ref="A119:G119"/>
    <mergeCell ref="H119:P119"/>
    <mergeCell ref="A104:A106"/>
    <mergeCell ref="P104:P106"/>
    <mergeCell ref="A107:A109"/>
    <mergeCell ref="P107:P109"/>
    <mergeCell ref="A110:A112"/>
    <mergeCell ref="P110:P11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33:A135"/>
    <mergeCell ref="P133:P135"/>
    <mergeCell ref="A136:A138"/>
    <mergeCell ref="P136:P138"/>
    <mergeCell ref="A139:A141"/>
    <mergeCell ref="P139:P141"/>
    <mergeCell ref="A124:A126"/>
    <mergeCell ref="P124:P126"/>
    <mergeCell ref="A127:A129"/>
    <mergeCell ref="P127:P129"/>
    <mergeCell ref="A130:A132"/>
    <mergeCell ref="P130:P132"/>
    <mergeCell ref="A142:A144"/>
    <mergeCell ref="P142:P144"/>
    <mergeCell ref="A145:A147"/>
    <mergeCell ref="P145:P147"/>
    <mergeCell ref="A148:G148"/>
    <mergeCell ref="H148:P148"/>
    <mergeCell ref="C154:F154"/>
    <mergeCell ref="G154:J154"/>
    <mergeCell ref="K154:N154"/>
    <mergeCell ref="G152:J152"/>
    <mergeCell ref="K152:N152"/>
    <mergeCell ref="A153:A155"/>
    <mergeCell ref="C153:F153"/>
    <mergeCell ref="G153:J153"/>
    <mergeCell ref="K153:N153"/>
    <mergeCell ref="A149:A152"/>
    <mergeCell ref="B149:B152"/>
    <mergeCell ref="C149:N149"/>
    <mergeCell ref="O149:O152"/>
    <mergeCell ref="C152:F152"/>
    <mergeCell ref="P153:P155"/>
    <mergeCell ref="C155:F155"/>
    <mergeCell ref="G155:J155"/>
    <mergeCell ref="K155:N155"/>
    <mergeCell ref="P149:P152"/>
    <mergeCell ref="C150:N150"/>
    <mergeCell ref="C151:F151"/>
    <mergeCell ref="G151:J151"/>
    <mergeCell ref="K151:N151"/>
    <mergeCell ref="A162:A164"/>
    <mergeCell ref="C162:F162"/>
    <mergeCell ref="G162:J162"/>
    <mergeCell ref="K162:N162"/>
    <mergeCell ref="K158:N158"/>
    <mergeCell ref="A159:A161"/>
    <mergeCell ref="C159:F159"/>
    <mergeCell ref="G159:J159"/>
    <mergeCell ref="K159:N159"/>
    <mergeCell ref="C160:F160"/>
    <mergeCell ref="G160:J160"/>
    <mergeCell ref="K160:N160"/>
    <mergeCell ref="C161:F161"/>
    <mergeCell ref="A156:A158"/>
    <mergeCell ref="C156:F156"/>
    <mergeCell ref="G156:J156"/>
    <mergeCell ref="K156:N156"/>
    <mergeCell ref="C157:F157"/>
    <mergeCell ref="G157:J157"/>
    <mergeCell ref="K157:N157"/>
    <mergeCell ref="C158:F158"/>
    <mergeCell ref="G158:J158"/>
    <mergeCell ref="G161:J161"/>
    <mergeCell ref="K161:N161"/>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P159:P161"/>
    <mergeCell ref="P156:P158"/>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71:P173"/>
    <mergeCell ref="C172:F172"/>
    <mergeCell ref="G172:J172"/>
    <mergeCell ref="K172:N172"/>
    <mergeCell ref="C173:F173"/>
    <mergeCell ref="G173:J173"/>
    <mergeCell ref="K173:N173"/>
    <mergeCell ref="G170:J170"/>
    <mergeCell ref="K170:N170"/>
    <mergeCell ref="P168:P170"/>
    <mergeCell ref="K176:N176"/>
    <mergeCell ref="A174:A176"/>
    <mergeCell ref="C174:F174"/>
    <mergeCell ref="G174:J174"/>
    <mergeCell ref="K174:N174"/>
    <mergeCell ref="P174:P176"/>
    <mergeCell ref="C175:F175"/>
    <mergeCell ref="G175:J175"/>
    <mergeCell ref="K175:N175"/>
    <mergeCell ref="C176:F176"/>
    <mergeCell ref="G176:J176"/>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AE131"/>
  <sheetViews>
    <sheetView rightToLeft="1" topLeftCell="H1" zoomScale="90" zoomScaleNormal="90" workbookViewId="0">
      <selection activeCell="AN8" sqref="AN8"/>
    </sheetView>
  </sheetViews>
  <sheetFormatPr defaultColWidth="7.7109375" defaultRowHeight="12.75"/>
  <cols>
    <col min="1" max="1" width="39.28515625" style="151" bestFit="1" customWidth="1"/>
    <col min="2" max="4" width="8.28515625" style="151" bestFit="1" customWidth="1"/>
    <col min="5" max="5" width="9.7109375" style="151" bestFit="1" customWidth="1"/>
    <col min="6" max="6" width="8.28515625" style="153" bestFit="1" customWidth="1"/>
    <col min="7" max="7" width="8.28515625" style="151" bestFit="1" customWidth="1"/>
    <col min="8" max="8" width="7.42578125" style="151" bestFit="1" customWidth="1"/>
    <col min="9" max="9" width="8.28515625" style="151" bestFit="1" customWidth="1"/>
    <col min="10" max="10" width="8.28515625" style="153" bestFit="1" customWidth="1"/>
    <col min="11" max="13" width="8.28515625" style="151" bestFit="1" customWidth="1"/>
    <col min="14" max="14" width="7.42578125" style="153" bestFit="1" customWidth="1"/>
    <col min="15" max="17" width="7.42578125" style="151" bestFit="1" customWidth="1"/>
    <col min="18" max="18" width="7.42578125" style="153" bestFit="1" customWidth="1"/>
    <col min="19" max="19" width="8.28515625" style="151" bestFit="1" customWidth="1"/>
    <col min="20" max="20" width="7.42578125" style="151" bestFit="1" customWidth="1"/>
    <col min="21" max="21" width="8.28515625" style="151" bestFit="1" customWidth="1"/>
    <col min="22" max="22" width="7.42578125" style="153" bestFit="1" customWidth="1"/>
    <col min="23" max="24" width="7.42578125" style="151" bestFit="1" customWidth="1"/>
    <col min="25" max="25" width="8.28515625" style="151" bestFit="1" customWidth="1"/>
    <col min="26" max="26" width="9.5703125" style="153" bestFit="1" customWidth="1"/>
    <col min="27" max="27" width="9.5703125" style="151" bestFit="1" customWidth="1"/>
    <col min="28" max="28" width="8.28515625" style="151" bestFit="1" customWidth="1"/>
    <col min="29" max="29" width="9.5703125" style="151" bestFit="1" customWidth="1"/>
    <col min="30" max="30" width="35.7109375" style="151" customWidth="1"/>
    <col min="31" max="230" width="7.7109375" style="151"/>
    <col min="231" max="231" width="25.85546875" style="151" customWidth="1"/>
    <col min="232" max="232" width="18.28515625" style="151" customWidth="1"/>
    <col min="233" max="257" width="5" style="151" customWidth="1"/>
    <col min="258" max="258" width="6.28515625" style="151" customWidth="1"/>
    <col min="259" max="260" width="5" style="151" customWidth="1"/>
    <col min="261" max="486" width="7.7109375" style="151"/>
    <col min="487" max="487" width="25.85546875" style="151" customWidth="1"/>
    <col min="488" max="488" width="18.28515625" style="151" customWidth="1"/>
    <col min="489" max="513" width="5" style="151" customWidth="1"/>
    <col min="514" max="514" width="6.28515625" style="151" customWidth="1"/>
    <col min="515" max="516" width="5" style="151" customWidth="1"/>
    <col min="517" max="742" width="7.7109375" style="151"/>
    <col min="743" max="743" width="25.85546875" style="151" customWidth="1"/>
    <col min="744" max="744" width="18.28515625" style="151" customWidth="1"/>
    <col min="745" max="769" width="5" style="151" customWidth="1"/>
    <col min="770" max="770" width="6.28515625" style="151" customWidth="1"/>
    <col min="771" max="772" width="5" style="151" customWidth="1"/>
    <col min="773" max="998" width="7.7109375" style="151"/>
    <col min="999" max="999" width="25.85546875" style="151" customWidth="1"/>
    <col min="1000" max="1000" width="18.28515625" style="151" customWidth="1"/>
    <col min="1001" max="1025" width="5" style="151" customWidth="1"/>
    <col min="1026" max="1026" width="6.28515625" style="151" customWidth="1"/>
    <col min="1027" max="1028" width="5" style="151" customWidth="1"/>
    <col min="1029" max="1254" width="7.7109375" style="151"/>
    <col min="1255" max="1255" width="25.85546875" style="151" customWidth="1"/>
    <col min="1256" max="1256" width="18.28515625" style="151" customWidth="1"/>
    <col min="1257" max="1281" width="5" style="151" customWidth="1"/>
    <col min="1282" max="1282" width="6.28515625" style="151" customWidth="1"/>
    <col min="1283" max="1284" width="5" style="151" customWidth="1"/>
    <col min="1285" max="1510" width="7.7109375" style="151"/>
    <col min="1511" max="1511" width="25.85546875" style="151" customWidth="1"/>
    <col min="1512" max="1512" width="18.28515625" style="151" customWidth="1"/>
    <col min="1513" max="1537" width="5" style="151" customWidth="1"/>
    <col min="1538" max="1538" width="6.28515625" style="151" customWidth="1"/>
    <col min="1539" max="1540" width="5" style="151" customWidth="1"/>
    <col min="1541" max="1766" width="7.7109375" style="151"/>
    <col min="1767" max="1767" width="25.85546875" style="151" customWidth="1"/>
    <col min="1768" max="1768" width="18.28515625" style="151" customWidth="1"/>
    <col min="1769" max="1793" width="5" style="151" customWidth="1"/>
    <col min="1794" max="1794" width="6.28515625" style="151" customWidth="1"/>
    <col min="1795" max="1796" width="5" style="151" customWidth="1"/>
    <col min="1797" max="2022" width="7.7109375" style="151"/>
    <col min="2023" max="2023" width="25.85546875" style="151" customWidth="1"/>
    <col min="2024" max="2024" width="18.28515625" style="151" customWidth="1"/>
    <col min="2025" max="2049" width="5" style="151" customWidth="1"/>
    <col min="2050" max="2050" width="6.28515625" style="151" customWidth="1"/>
    <col min="2051" max="2052" width="5" style="151" customWidth="1"/>
    <col min="2053" max="2278" width="7.7109375" style="151"/>
    <col min="2279" max="2279" width="25.85546875" style="151" customWidth="1"/>
    <col min="2280" max="2280" width="18.28515625" style="151" customWidth="1"/>
    <col min="2281" max="2305" width="5" style="151" customWidth="1"/>
    <col min="2306" max="2306" width="6.28515625" style="151" customWidth="1"/>
    <col min="2307" max="2308" width="5" style="151" customWidth="1"/>
    <col min="2309" max="2534" width="7.7109375" style="151"/>
    <col min="2535" max="2535" width="25.85546875" style="151" customWidth="1"/>
    <col min="2536" max="2536" width="18.28515625" style="151" customWidth="1"/>
    <col min="2537" max="2561" width="5" style="151" customWidth="1"/>
    <col min="2562" max="2562" width="6.28515625" style="151" customWidth="1"/>
    <col min="2563" max="2564" width="5" style="151" customWidth="1"/>
    <col min="2565" max="2790" width="7.7109375" style="151"/>
    <col min="2791" max="2791" width="25.85546875" style="151" customWidth="1"/>
    <col min="2792" max="2792" width="18.28515625" style="151" customWidth="1"/>
    <col min="2793" max="2817" width="5" style="151" customWidth="1"/>
    <col min="2818" max="2818" width="6.28515625" style="151" customWidth="1"/>
    <col min="2819" max="2820" width="5" style="151" customWidth="1"/>
    <col min="2821" max="3046" width="7.7109375" style="151"/>
    <col min="3047" max="3047" width="25.85546875" style="151" customWidth="1"/>
    <col min="3048" max="3048" width="18.28515625" style="151" customWidth="1"/>
    <col min="3049" max="3073" width="5" style="151" customWidth="1"/>
    <col min="3074" max="3074" width="6.28515625" style="151" customWidth="1"/>
    <col min="3075" max="3076" width="5" style="151" customWidth="1"/>
    <col min="3077" max="3302" width="7.7109375" style="151"/>
    <col min="3303" max="3303" width="25.85546875" style="151" customWidth="1"/>
    <col min="3304" max="3304" width="18.28515625" style="151" customWidth="1"/>
    <col min="3305" max="3329" width="5" style="151" customWidth="1"/>
    <col min="3330" max="3330" width="6.28515625" style="151" customWidth="1"/>
    <col min="3331" max="3332" width="5" style="151" customWidth="1"/>
    <col min="3333" max="3558" width="7.7109375" style="151"/>
    <col min="3559" max="3559" width="25.85546875" style="151" customWidth="1"/>
    <col min="3560" max="3560" width="18.28515625" style="151" customWidth="1"/>
    <col min="3561" max="3585" width="5" style="151" customWidth="1"/>
    <col min="3586" max="3586" width="6.28515625" style="151" customWidth="1"/>
    <col min="3587" max="3588" width="5" style="151" customWidth="1"/>
    <col min="3589" max="3814" width="7.7109375" style="151"/>
    <col min="3815" max="3815" width="25.85546875" style="151" customWidth="1"/>
    <col min="3816" max="3816" width="18.28515625" style="151" customWidth="1"/>
    <col min="3817" max="3841" width="5" style="151" customWidth="1"/>
    <col min="3842" max="3842" width="6.28515625" style="151" customWidth="1"/>
    <col min="3843" max="3844" width="5" style="151" customWidth="1"/>
    <col min="3845" max="4070" width="7.7109375" style="151"/>
    <col min="4071" max="4071" width="25.85546875" style="151" customWidth="1"/>
    <col min="4072" max="4072" width="18.28515625" style="151" customWidth="1"/>
    <col min="4073" max="4097" width="5" style="151" customWidth="1"/>
    <col min="4098" max="4098" width="6.28515625" style="151" customWidth="1"/>
    <col min="4099" max="4100" width="5" style="151" customWidth="1"/>
    <col min="4101" max="4326" width="7.7109375" style="151"/>
    <col min="4327" max="4327" width="25.85546875" style="151" customWidth="1"/>
    <col min="4328" max="4328" width="18.28515625" style="151" customWidth="1"/>
    <col min="4329" max="4353" width="5" style="151" customWidth="1"/>
    <col min="4354" max="4354" width="6.28515625" style="151" customWidth="1"/>
    <col min="4355" max="4356" width="5" style="151" customWidth="1"/>
    <col min="4357" max="4582" width="7.7109375" style="151"/>
    <col min="4583" max="4583" width="25.85546875" style="151" customWidth="1"/>
    <col min="4584" max="4584" width="18.28515625" style="151" customWidth="1"/>
    <col min="4585" max="4609" width="5" style="151" customWidth="1"/>
    <col min="4610" max="4610" width="6.28515625" style="151" customWidth="1"/>
    <col min="4611" max="4612" width="5" style="151" customWidth="1"/>
    <col min="4613" max="4838" width="7.7109375" style="151"/>
    <col min="4839" max="4839" width="25.85546875" style="151" customWidth="1"/>
    <col min="4840" max="4840" width="18.28515625" style="151" customWidth="1"/>
    <col min="4841" max="4865" width="5" style="151" customWidth="1"/>
    <col min="4866" max="4866" width="6.28515625" style="151" customWidth="1"/>
    <col min="4867" max="4868" width="5" style="151" customWidth="1"/>
    <col min="4869" max="5094" width="7.7109375" style="151"/>
    <col min="5095" max="5095" width="25.85546875" style="151" customWidth="1"/>
    <col min="5096" max="5096" width="18.28515625" style="151" customWidth="1"/>
    <col min="5097" max="5121" width="5" style="151" customWidth="1"/>
    <col min="5122" max="5122" width="6.28515625" style="151" customWidth="1"/>
    <col min="5123" max="5124" width="5" style="151" customWidth="1"/>
    <col min="5125" max="5350" width="7.7109375" style="151"/>
    <col min="5351" max="5351" width="25.85546875" style="151" customWidth="1"/>
    <col min="5352" max="5352" width="18.28515625" style="151" customWidth="1"/>
    <col min="5353" max="5377" width="5" style="151" customWidth="1"/>
    <col min="5378" max="5378" width="6.28515625" style="151" customWidth="1"/>
    <col min="5379" max="5380" width="5" style="151" customWidth="1"/>
    <col min="5381" max="5606" width="7.7109375" style="151"/>
    <col min="5607" max="5607" width="25.85546875" style="151" customWidth="1"/>
    <col min="5608" max="5608" width="18.28515625" style="151" customWidth="1"/>
    <col min="5609" max="5633" width="5" style="151" customWidth="1"/>
    <col min="5634" max="5634" width="6.28515625" style="151" customWidth="1"/>
    <col min="5635" max="5636" width="5" style="151" customWidth="1"/>
    <col min="5637" max="5862" width="7.7109375" style="151"/>
    <col min="5863" max="5863" width="25.85546875" style="151" customWidth="1"/>
    <col min="5864" max="5864" width="18.28515625" style="151" customWidth="1"/>
    <col min="5865" max="5889" width="5" style="151" customWidth="1"/>
    <col min="5890" max="5890" width="6.28515625" style="151" customWidth="1"/>
    <col min="5891" max="5892" width="5" style="151" customWidth="1"/>
    <col min="5893" max="6118" width="7.7109375" style="151"/>
    <col min="6119" max="6119" width="25.85546875" style="151" customWidth="1"/>
    <col min="6120" max="6120" width="18.28515625" style="151" customWidth="1"/>
    <col min="6121" max="6145" width="5" style="151" customWidth="1"/>
    <col min="6146" max="6146" width="6.28515625" style="151" customWidth="1"/>
    <col min="6147" max="6148" width="5" style="151" customWidth="1"/>
    <col min="6149" max="6374" width="7.7109375" style="151"/>
    <col min="6375" max="6375" width="25.85546875" style="151" customWidth="1"/>
    <col min="6376" max="6376" width="18.28515625" style="151" customWidth="1"/>
    <col min="6377" max="6401" width="5" style="151" customWidth="1"/>
    <col min="6402" max="6402" width="6.28515625" style="151" customWidth="1"/>
    <col min="6403" max="6404" width="5" style="151" customWidth="1"/>
    <col min="6405" max="6630" width="7.7109375" style="151"/>
    <col min="6631" max="6631" width="25.85546875" style="151" customWidth="1"/>
    <col min="6632" max="6632" width="18.28515625" style="151" customWidth="1"/>
    <col min="6633" max="6657" width="5" style="151" customWidth="1"/>
    <col min="6658" max="6658" width="6.28515625" style="151" customWidth="1"/>
    <col min="6659" max="6660" width="5" style="151" customWidth="1"/>
    <col min="6661" max="6886" width="7.7109375" style="151"/>
    <col min="6887" max="6887" width="25.85546875" style="151" customWidth="1"/>
    <col min="6888" max="6888" width="18.28515625" style="151" customWidth="1"/>
    <col min="6889" max="6913" width="5" style="151" customWidth="1"/>
    <col min="6914" max="6914" width="6.28515625" style="151" customWidth="1"/>
    <col min="6915" max="6916" width="5" style="151" customWidth="1"/>
    <col min="6917" max="7142" width="7.7109375" style="151"/>
    <col min="7143" max="7143" width="25.85546875" style="151" customWidth="1"/>
    <col min="7144" max="7144" width="18.28515625" style="151" customWidth="1"/>
    <col min="7145" max="7169" width="5" style="151" customWidth="1"/>
    <col min="7170" max="7170" width="6.28515625" style="151" customWidth="1"/>
    <col min="7171" max="7172" width="5" style="151" customWidth="1"/>
    <col min="7173" max="7398" width="7.7109375" style="151"/>
    <col min="7399" max="7399" width="25.85546875" style="151" customWidth="1"/>
    <col min="7400" max="7400" width="18.28515625" style="151" customWidth="1"/>
    <col min="7401" max="7425" width="5" style="151" customWidth="1"/>
    <col min="7426" max="7426" width="6.28515625" style="151" customWidth="1"/>
    <col min="7427" max="7428" width="5" style="151" customWidth="1"/>
    <col min="7429" max="7654" width="7.7109375" style="151"/>
    <col min="7655" max="7655" width="25.85546875" style="151" customWidth="1"/>
    <col min="7656" max="7656" width="18.28515625" style="151" customWidth="1"/>
    <col min="7657" max="7681" width="5" style="151" customWidth="1"/>
    <col min="7682" max="7682" width="6.28515625" style="151" customWidth="1"/>
    <col min="7683" max="7684" width="5" style="151" customWidth="1"/>
    <col min="7685" max="7910" width="7.7109375" style="151"/>
    <col min="7911" max="7911" width="25.85546875" style="151" customWidth="1"/>
    <col min="7912" max="7912" width="18.28515625" style="151" customWidth="1"/>
    <col min="7913" max="7937" width="5" style="151" customWidth="1"/>
    <col min="7938" max="7938" width="6.28515625" style="151" customWidth="1"/>
    <col min="7939" max="7940" width="5" style="151" customWidth="1"/>
    <col min="7941" max="8166" width="7.7109375" style="151"/>
    <col min="8167" max="8167" width="25.85546875" style="151" customWidth="1"/>
    <col min="8168" max="8168" width="18.28515625" style="151" customWidth="1"/>
    <col min="8169" max="8193" width="5" style="151" customWidth="1"/>
    <col min="8194" max="8194" width="6.28515625" style="151" customWidth="1"/>
    <col min="8195" max="8196" width="5" style="151" customWidth="1"/>
    <col min="8197" max="8422" width="7.7109375" style="151"/>
    <col min="8423" max="8423" width="25.85546875" style="151" customWidth="1"/>
    <col min="8424" max="8424" width="18.28515625" style="151" customWidth="1"/>
    <col min="8425" max="8449" width="5" style="151" customWidth="1"/>
    <col min="8450" max="8450" width="6.28515625" style="151" customWidth="1"/>
    <col min="8451" max="8452" width="5" style="151" customWidth="1"/>
    <col min="8453" max="8678" width="7.7109375" style="151"/>
    <col min="8679" max="8679" width="25.85546875" style="151" customWidth="1"/>
    <col min="8680" max="8680" width="18.28515625" style="151" customWidth="1"/>
    <col min="8681" max="8705" width="5" style="151" customWidth="1"/>
    <col min="8706" max="8706" width="6.28515625" style="151" customWidth="1"/>
    <col min="8707" max="8708" width="5" style="151" customWidth="1"/>
    <col min="8709" max="8934" width="7.7109375" style="151"/>
    <col min="8935" max="8935" width="25.85546875" style="151" customWidth="1"/>
    <col min="8936" max="8936" width="18.28515625" style="151" customWidth="1"/>
    <col min="8937" max="8961" width="5" style="151" customWidth="1"/>
    <col min="8962" max="8962" width="6.28515625" style="151" customWidth="1"/>
    <col min="8963" max="8964" width="5" style="151" customWidth="1"/>
    <col min="8965" max="9190" width="7.7109375" style="151"/>
    <col min="9191" max="9191" width="25.85546875" style="151" customWidth="1"/>
    <col min="9192" max="9192" width="18.28515625" style="151" customWidth="1"/>
    <col min="9193" max="9217" width="5" style="151" customWidth="1"/>
    <col min="9218" max="9218" width="6.28515625" style="151" customWidth="1"/>
    <col min="9219" max="9220" width="5" style="151" customWidth="1"/>
    <col min="9221" max="9446" width="7.7109375" style="151"/>
    <col min="9447" max="9447" width="25.85546875" style="151" customWidth="1"/>
    <col min="9448" max="9448" width="18.28515625" style="151" customWidth="1"/>
    <col min="9449" max="9473" width="5" style="151" customWidth="1"/>
    <col min="9474" max="9474" width="6.28515625" style="151" customWidth="1"/>
    <col min="9475" max="9476" width="5" style="151" customWidth="1"/>
    <col min="9477" max="9702" width="7.7109375" style="151"/>
    <col min="9703" max="9703" width="25.85546875" style="151" customWidth="1"/>
    <col min="9704" max="9704" width="18.28515625" style="151" customWidth="1"/>
    <col min="9705" max="9729" width="5" style="151" customWidth="1"/>
    <col min="9730" max="9730" width="6.28515625" style="151" customWidth="1"/>
    <col min="9731" max="9732" width="5" style="151" customWidth="1"/>
    <col min="9733" max="9958" width="7.7109375" style="151"/>
    <col min="9959" max="9959" width="25.85546875" style="151" customWidth="1"/>
    <col min="9960" max="9960" width="18.28515625" style="151" customWidth="1"/>
    <col min="9961" max="9985" width="5" style="151" customWidth="1"/>
    <col min="9986" max="9986" width="6.28515625" style="151" customWidth="1"/>
    <col min="9987" max="9988" width="5" style="151" customWidth="1"/>
    <col min="9989" max="10214" width="7.7109375" style="151"/>
    <col min="10215" max="10215" width="25.85546875" style="151" customWidth="1"/>
    <col min="10216" max="10216" width="18.28515625" style="151" customWidth="1"/>
    <col min="10217" max="10241" width="5" style="151" customWidth="1"/>
    <col min="10242" max="10242" width="6.28515625" style="151" customWidth="1"/>
    <col min="10243" max="10244" width="5" style="151" customWidth="1"/>
    <col min="10245" max="10470" width="7.7109375" style="151"/>
    <col min="10471" max="10471" width="25.85546875" style="151" customWidth="1"/>
    <col min="10472" max="10472" width="18.28515625" style="151" customWidth="1"/>
    <col min="10473" max="10497" width="5" style="151" customWidth="1"/>
    <col min="10498" max="10498" width="6.28515625" style="151" customWidth="1"/>
    <col min="10499" max="10500" width="5" style="151" customWidth="1"/>
    <col min="10501" max="10726" width="7.7109375" style="151"/>
    <col min="10727" max="10727" width="25.85546875" style="151" customWidth="1"/>
    <col min="10728" max="10728" width="18.28515625" style="151" customWidth="1"/>
    <col min="10729" max="10753" width="5" style="151" customWidth="1"/>
    <col min="10754" max="10754" width="6.28515625" style="151" customWidth="1"/>
    <col min="10755" max="10756" width="5" style="151" customWidth="1"/>
    <col min="10757" max="10982" width="7.7109375" style="151"/>
    <col min="10983" max="10983" width="25.85546875" style="151" customWidth="1"/>
    <col min="10984" max="10984" width="18.28515625" style="151" customWidth="1"/>
    <col min="10985" max="11009" width="5" style="151" customWidth="1"/>
    <col min="11010" max="11010" width="6.28515625" style="151" customWidth="1"/>
    <col min="11011" max="11012" width="5" style="151" customWidth="1"/>
    <col min="11013" max="11238" width="7.7109375" style="151"/>
    <col min="11239" max="11239" width="25.85546875" style="151" customWidth="1"/>
    <col min="11240" max="11240" width="18.28515625" style="151" customWidth="1"/>
    <col min="11241" max="11265" width="5" style="151" customWidth="1"/>
    <col min="11266" max="11266" width="6.28515625" style="151" customWidth="1"/>
    <col min="11267" max="11268" width="5" style="151" customWidth="1"/>
    <col min="11269" max="11494" width="7.7109375" style="151"/>
    <col min="11495" max="11495" width="25.85546875" style="151" customWidth="1"/>
    <col min="11496" max="11496" width="18.28515625" style="151" customWidth="1"/>
    <col min="11497" max="11521" width="5" style="151" customWidth="1"/>
    <col min="11522" max="11522" width="6.28515625" style="151" customWidth="1"/>
    <col min="11523" max="11524" width="5" style="151" customWidth="1"/>
    <col min="11525" max="11750" width="7.7109375" style="151"/>
    <col min="11751" max="11751" width="25.85546875" style="151" customWidth="1"/>
    <col min="11752" max="11752" width="18.28515625" style="151" customWidth="1"/>
    <col min="11753" max="11777" width="5" style="151" customWidth="1"/>
    <col min="11778" max="11778" width="6.28515625" style="151" customWidth="1"/>
    <col min="11779" max="11780" width="5" style="151" customWidth="1"/>
    <col min="11781" max="12006" width="7.7109375" style="151"/>
    <col min="12007" max="12007" width="25.85546875" style="151" customWidth="1"/>
    <col min="12008" max="12008" width="18.28515625" style="151" customWidth="1"/>
    <col min="12009" max="12033" width="5" style="151" customWidth="1"/>
    <col min="12034" max="12034" width="6.28515625" style="151" customWidth="1"/>
    <col min="12035" max="12036" width="5" style="151" customWidth="1"/>
    <col min="12037" max="12262" width="7.7109375" style="151"/>
    <col min="12263" max="12263" width="25.85546875" style="151" customWidth="1"/>
    <col min="12264" max="12264" width="18.28515625" style="151" customWidth="1"/>
    <col min="12265" max="12289" width="5" style="151" customWidth="1"/>
    <col min="12290" max="12290" width="6.28515625" style="151" customWidth="1"/>
    <col min="12291" max="12292" width="5" style="151" customWidth="1"/>
    <col min="12293" max="12518" width="7.7109375" style="151"/>
    <col min="12519" max="12519" width="25.85546875" style="151" customWidth="1"/>
    <col min="12520" max="12520" width="18.28515625" style="151" customWidth="1"/>
    <col min="12521" max="12545" width="5" style="151" customWidth="1"/>
    <col min="12546" max="12546" width="6.28515625" style="151" customWidth="1"/>
    <col min="12547" max="12548" width="5" style="151" customWidth="1"/>
    <col min="12549" max="12774" width="7.7109375" style="151"/>
    <col min="12775" max="12775" width="25.85546875" style="151" customWidth="1"/>
    <col min="12776" max="12776" width="18.28515625" style="151" customWidth="1"/>
    <col min="12777" max="12801" width="5" style="151" customWidth="1"/>
    <col min="12802" max="12802" width="6.28515625" style="151" customWidth="1"/>
    <col min="12803" max="12804" width="5" style="151" customWidth="1"/>
    <col min="12805" max="13030" width="7.7109375" style="151"/>
    <col min="13031" max="13031" width="25.85546875" style="151" customWidth="1"/>
    <col min="13032" max="13032" width="18.28515625" style="151" customWidth="1"/>
    <col min="13033" max="13057" width="5" style="151" customWidth="1"/>
    <col min="13058" max="13058" width="6.28515625" style="151" customWidth="1"/>
    <col min="13059" max="13060" width="5" style="151" customWidth="1"/>
    <col min="13061" max="13286" width="7.7109375" style="151"/>
    <col min="13287" max="13287" width="25.85546875" style="151" customWidth="1"/>
    <col min="13288" max="13288" width="18.28515625" style="151" customWidth="1"/>
    <col min="13289" max="13313" width="5" style="151" customWidth="1"/>
    <col min="13314" max="13314" width="6.28515625" style="151" customWidth="1"/>
    <col min="13315" max="13316" width="5" style="151" customWidth="1"/>
    <col min="13317" max="13542" width="7.7109375" style="151"/>
    <col min="13543" max="13543" width="25.85546875" style="151" customWidth="1"/>
    <col min="13544" max="13544" width="18.28515625" style="151" customWidth="1"/>
    <col min="13545" max="13569" width="5" style="151" customWidth="1"/>
    <col min="13570" max="13570" width="6.28515625" style="151" customWidth="1"/>
    <col min="13571" max="13572" width="5" style="151" customWidth="1"/>
    <col min="13573" max="13798" width="7.7109375" style="151"/>
    <col min="13799" max="13799" width="25.85546875" style="151" customWidth="1"/>
    <col min="13800" max="13800" width="18.28515625" style="151" customWidth="1"/>
    <col min="13801" max="13825" width="5" style="151" customWidth="1"/>
    <col min="13826" max="13826" width="6.28515625" style="151" customWidth="1"/>
    <col min="13827" max="13828" width="5" style="151" customWidth="1"/>
    <col min="13829" max="14054" width="7.7109375" style="151"/>
    <col min="14055" max="14055" width="25.85546875" style="151" customWidth="1"/>
    <col min="14056" max="14056" width="18.28515625" style="151" customWidth="1"/>
    <col min="14057" max="14081" width="5" style="151" customWidth="1"/>
    <col min="14082" max="14082" width="6.28515625" style="151" customWidth="1"/>
    <col min="14083" max="14084" width="5" style="151" customWidth="1"/>
    <col min="14085" max="14310" width="7.7109375" style="151"/>
    <col min="14311" max="14311" width="25.85546875" style="151" customWidth="1"/>
    <col min="14312" max="14312" width="18.28515625" style="151" customWidth="1"/>
    <col min="14313" max="14337" width="5" style="151" customWidth="1"/>
    <col min="14338" max="14338" width="6.28515625" style="151" customWidth="1"/>
    <col min="14339" max="14340" width="5" style="151" customWidth="1"/>
    <col min="14341" max="14566" width="7.7109375" style="151"/>
    <col min="14567" max="14567" width="25.85546875" style="151" customWidth="1"/>
    <col min="14568" max="14568" width="18.28515625" style="151" customWidth="1"/>
    <col min="14569" max="14593" width="5" style="151" customWidth="1"/>
    <col min="14594" max="14594" width="6.28515625" style="151" customWidth="1"/>
    <col min="14595" max="14596" width="5" style="151" customWidth="1"/>
    <col min="14597" max="14822" width="7.7109375" style="151"/>
    <col min="14823" max="14823" width="25.85546875" style="151" customWidth="1"/>
    <col min="14824" max="14824" width="18.28515625" style="151" customWidth="1"/>
    <col min="14825" max="14849" width="5" style="151" customWidth="1"/>
    <col min="14850" max="14850" width="6.28515625" style="151" customWidth="1"/>
    <col min="14851" max="14852" width="5" style="151" customWidth="1"/>
    <col min="14853" max="15078" width="7.7109375" style="151"/>
    <col min="15079" max="15079" width="25.85546875" style="151" customWidth="1"/>
    <col min="15080" max="15080" width="18.28515625" style="151" customWidth="1"/>
    <col min="15081" max="15105" width="5" style="151" customWidth="1"/>
    <col min="15106" max="15106" width="6.28515625" style="151" customWidth="1"/>
    <col min="15107" max="15108" width="5" style="151" customWidth="1"/>
    <col min="15109" max="15334" width="7.7109375" style="151"/>
    <col min="15335" max="15335" width="25.85546875" style="151" customWidth="1"/>
    <col min="15336" max="15336" width="18.28515625" style="151" customWidth="1"/>
    <col min="15337" max="15361" width="5" style="151" customWidth="1"/>
    <col min="15362" max="15362" width="6.28515625" style="151" customWidth="1"/>
    <col min="15363" max="15364" width="5" style="151" customWidth="1"/>
    <col min="15365" max="15590" width="7.7109375" style="151"/>
    <col min="15591" max="15591" width="25.85546875" style="151" customWidth="1"/>
    <col min="15592" max="15592" width="18.28515625" style="151" customWidth="1"/>
    <col min="15593" max="15617" width="5" style="151" customWidth="1"/>
    <col min="15618" max="15618" width="6.28515625" style="151" customWidth="1"/>
    <col min="15619" max="15620" width="5" style="151" customWidth="1"/>
    <col min="15621" max="15846" width="7.7109375" style="151"/>
    <col min="15847" max="15847" width="25.85546875" style="151" customWidth="1"/>
    <col min="15848" max="15848" width="18.28515625" style="151" customWidth="1"/>
    <col min="15849" max="15873" width="5" style="151" customWidth="1"/>
    <col min="15874" max="15874" width="6.28515625" style="151" customWidth="1"/>
    <col min="15875" max="15876" width="5" style="151" customWidth="1"/>
    <col min="15877" max="16102" width="7.7109375" style="151"/>
    <col min="16103" max="16103" width="25.85546875" style="151" customWidth="1"/>
    <col min="16104" max="16104" width="18.28515625" style="151" customWidth="1"/>
    <col min="16105" max="16129" width="5" style="151" customWidth="1"/>
    <col min="16130" max="16130" width="6.28515625" style="151" customWidth="1"/>
    <col min="16131" max="16132" width="5" style="151" customWidth="1"/>
    <col min="16133" max="16384" width="7.7109375" style="151"/>
  </cols>
  <sheetData>
    <row r="1" spans="1:31" ht="27.75">
      <c r="A1" s="594" t="s">
        <v>1193</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167"/>
    </row>
    <row r="2" spans="1:31" ht="26.25">
      <c r="A2" s="607" t="s">
        <v>1194</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167"/>
    </row>
    <row r="3" spans="1:31" ht="23.25">
      <c r="A3" s="569" t="s">
        <v>1583</v>
      </c>
      <c r="B3" s="569"/>
      <c r="C3" s="569"/>
      <c r="D3" s="569"/>
      <c r="E3" s="569"/>
      <c r="F3" s="569"/>
      <c r="G3" s="569"/>
      <c r="H3" s="569"/>
      <c r="I3" s="569"/>
      <c r="J3" s="569"/>
      <c r="K3" s="569"/>
      <c r="L3" s="569"/>
      <c r="M3" s="569"/>
      <c r="N3" s="569"/>
      <c r="O3" s="595"/>
      <c r="P3" s="586" t="s">
        <v>1584</v>
      </c>
      <c r="Q3" s="570"/>
      <c r="R3" s="570"/>
      <c r="S3" s="570"/>
      <c r="T3" s="570"/>
      <c r="U3" s="570"/>
      <c r="V3" s="570"/>
      <c r="W3" s="570"/>
      <c r="X3" s="570"/>
      <c r="Y3" s="570"/>
      <c r="Z3" s="570"/>
      <c r="AA3" s="570"/>
      <c r="AB3" s="570"/>
      <c r="AC3" s="570"/>
      <c r="AD3" s="570"/>
      <c r="AE3" s="167"/>
    </row>
    <row r="4" spans="1:31" ht="23.25">
      <c r="A4" s="590" t="s">
        <v>232</v>
      </c>
      <c r="B4" s="837" t="s">
        <v>57</v>
      </c>
      <c r="C4" s="838"/>
      <c r="D4" s="838"/>
      <c r="E4" s="839"/>
      <c r="F4" s="837" t="s">
        <v>585</v>
      </c>
      <c r="G4" s="838"/>
      <c r="H4" s="838"/>
      <c r="I4" s="839"/>
      <c r="J4" s="837" t="s">
        <v>55</v>
      </c>
      <c r="K4" s="838"/>
      <c r="L4" s="838"/>
      <c r="M4" s="839"/>
      <c r="N4" s="837" t="s">
        <v>53</v>
      </c>
      <c r="O4" s="838"/>
      <c r="P4" s="838"/>
      <c r="Q4" s="839"/>
      <c r="R4" s="837" t="s">
        <v>51</v>
      </c>
      <c r="S4" s="838"/>
      <c r="T4" s="838"/>
      <c r="U4" s="839"/>
      <c r="V4" s="837" t="s">
        <v>49</v>
      </c>
      <c r="W4" s="838"/>
      <c r="X4" s="838"/>
      <c r="Y4" s="839"/>
      <c r="Z4" s="837" t="s">
        <v>47</v>
      </c>
      <c r="AA4" s="838"/>
      <c r="AB4" s="838"/>
      <c r="AC4" s="839"/>
      <c r="AD4" s="590" t="s">
        <v>597</v>
      </c>
      <c r="AE4" s="167"/>
    </row>
    <row r="5" spans="1:31" ht="23.25">
      <c r="A5" s="590"/>
      <c r="B5" s="837" t="s">
        <v>56</v>
      </c>
      <c r="C5" s="838"/>
      <c r="D5" s="838"/>
      <c r="E5" s="839"/>
      <c r="F5" s="837" t="s">
        <v>808</v>
      </c>
      <c r="G5" s="838"/>
      <c r="H5" s="838"/>
      <c r="I5" s="839"/>
      <c r="J5" s="837" t="s">
        <v>54</v>
      </c>
      <c r="K5" s="838"/>
      <c r="L5" s="838"/>
      <c r="M5" s="839"/>
      <c r="N5" s="837" t="s">
        <v>161</v>
      </c>
      <c r="O5" s="838"/>
      <c r="P5" s="838"/>
      <c r="Q5" s="839"/>
      <c r="R5" s="837" t="s">
        <v>50</v>
      </c>
      <c r="S5" s="838"/>
      <c r="T5" s="838"/>
      <c r="U5" s="839"/>
      <c r="V5" s="837" t="s">
        <v>48</v>
      </c>
      <c r="W5" s="838"/>
      <c r="X5" s="838"/>
      <c r="Y5" s="839"/>
      <c r="Z5" s="837" t="s">
        <v>46</v>
      </c>
      <c r="AA5" s="838"/>
      <c r="AB5" s="838"/>
      <c r="AC5" s="839"/>
      <c r="AD5" s="590"/>
      <c r="AE5" s="167"/>
    </row>
    <row r="6" spans="1:31" ht="51">
      <c r="A6" s="590"/>
      <c r="B6" s="132" t="s">
        <v>150</v>
      </c>
      <c r="C6" s="132" t="s">
        <v>149</v>
      </c>
      <c r="D6" s="132" t="s">
        <v>148</v>
      </c>
      <c r="E6" s="132" t="s">
        <v>9</v>
      </c>
      <c r="F6" s="132" t="s">
        <v>150</v>
      </c>
      <c r="G6" s="132" t="s">
        <v>149</v>
      </c>
      <c r="H6" s="132" t="s">
        <v>148</v>
      </c>
      <c r="I6" s="132" t="s">
        <v>9</v>
      </c>
      <c r="J6" s="132" t="s">
        <v>150</v>
      </c>
      <c r="K6" s="132" t="s">
        <v>149</v>
      </c>
      <c r="L6" s="132" t="s">
        <v>148</v>
      </c>
      <c r="M6" s="132" t="s">
        <v>9</v>
      </c>
      <c r="N6" s="132" t="s">
        <v>150</v>
      </c>
      <c r="O6" s="132" t="s">
        <v>149</v>
      </c>
      <c r="P6" s="132" t="s">
        <v>148</v>
      </c>
      <c r="Q6" s="132" t="s">
        <v>9</v>
      </c>
      <c r="R6" s="132" t="s">
        <v>150</v>
      </c>
      <c r="S6" s="132" t="s">
        <v>149</v>
      </c>
      <c r="T6" s="132" t="s">
        <v>148</v>
      </c>
      <c r="U6" s="132" t="s">
        <v>9</v>
      </c>
      <c r="V6" s="132" t="s">
        <v>150</v>
      </c>
      <c r="W6" s="132" t="s">
        <v>149</v>
      </c>
      <c r="X6" s="132" t="s">
        <v>148</v>
      </c>
      <c r="Y6" s="132" t="s">
        <v>9</v>
      </c>
      <c r="Z6" s="132" t="s">
        <v>150</v>
      </c>
      <c r="AA6" s="132" t="s">
        <v>149</v>
      </c>
      <c r="AB6" s="132" t="s">
        <v>148</v>
      </c>
      <c r="AC6" s="132" t="s">
        <v>9</v>
      </c>
      <c r="AD6" s="590"/>
      <c r="AE6" s="167"/>
    </row>
    <row r="7" spans="1:31" ht="66.75">
      <c r="A7" s="590"/>
      <c r="B7" s="132" t="s">
        <v>147</v>
      </c>
      <c r="C7" s="132" t="s">
        <v>146</v>
      </c>
      <c r="D7" s="132" t="s">
        <v>145</v>
      </c>
      <c r="E7" s="132" t="s">
        <v>8</v>
      </c>
      <c r="F7" s="132" t="s">
        <v>147</v>
      </c>
      <c r="G7" s="132" t="s">
        <v>146</v>
      </c>
      <c r="H7" s="132" t="s">
        <v>145</v>
      </c>
      <c r="I7" s="132" t="s">
        <v>8</v>
      </c>
      <c r="J7" s="132" t="s">
        <v>147</v>
      </c>
      <c r="K7" s="132" t="s">
        <v>146</v>
      </c>
      <c r="L7" s="132" t="s">
        <v>145</v>
      </c>
      <c r="M7" s="132" t="s">
        <v>8</v>
      </c>
      <c r="N7" s="132" t="s">
        <v>147</v>
      </c>
      <c r="O7" s="132" t="s">
        <v>146</v>
      </c>
      <c r="P7" s="132" t="s">
        <v>145</v>
      </c>
      <c r="Q7" s="132" t="s">
        <v>8</v>
      </c>
      <c r="R7" s="132" t="s">
        <v>147</v>
      </c>
      <c r="S7" s="132" t="s">
        <v>146</v>
      </c>
      <c r="T7" s="132" t="s">
        <v>145</v>
      </c>
      <c r="U7" s="132" t="s">
        <v>8</v>
      </c>
      <c r="V7" s="132" t="s">
        <v>147</v>
      </c>
      <c r="W7" s="132" t="s">
        <v>146</v>
      </c>
      <c r="X7" s="132" t="s">
        <v>145</v>
      </c>
      <c r="Y7" s="132" t="s">
        <v>8</v>
      </c>
      <c r="Z7" s="132" t="s">
        <v>147</v>
      </c>
      <c r="AA7" s="132" t="s">
        <v>146</v>
      </c>
      <c r="AB7" s="132" t="s">
        <v>145</v>
      </c>
      <c r="AC7" s="132" t="s">
        <v>8</v>
      </c>
      <c r="AD7" s="590"/>
      <c r="AE7" s="167"/>
    </row>
    <row r="8" spans="1:31" ht="20.25">
      <c r="A8" s="129" t="s">
        <v>144</v>
      </c>
      <c r="B8" s="341">
        <v>2034</v>
      </c>
      <c r="C8" s="341">
        <v>0</v>
      </c>
      <c r="D8" s="341">
        <v>0</v>
      </c>
      <c r="E8" s="341">
        <f t="shared" ref="E8:E43" si="0">SUM(B8:D8)</f>
        <v>2034</v>
      </c>
      <c r="F8" s="341">
        <v>339</v>
      </c>
      <c r="G8" s="341">
        <v>0</v>
      </c>
      <c r="H8" s="341">
        <v>0</v>
      </c>
      <c r="I8" s="341">
        <f t="shared" ref="I8:I43" si="1">SUM(F8:H8)</f>
        <v>339</v>
      </c>
      <c r="J8" s="341">
        <v>1229</v>
      </c>
      <c r="K8" s="341">
        <v>0</v>
      </c>
      <c r="L8" s="341">
        <v>0</v>
      </c>
      <c r="M8" s="341">
        <f t="shared" ref="M8:M43" si="2">SUM(J8:L8)</f>
        <v>1229</v>
      </c>
      <c r="N8" s="341">
        <v>138</v>
      </c>
      <c r="O8" s="341">
        <v>0</v>
      </c>
      <c r="P8" s="341">
        <v>0</v>
      </c>
      <c r="Q8" s="341">
        <f t="shared" ref="Q8:Q43" si="3">SUM(N8:P8)</f>
        <v>138</v>
      </c>
      <c r="R8" s="341">
        <v>261</v>
      </c>
      <c r="S8" s="341">
        <v>0</v>
      </c>
      <c r="T8" s="341">
        <v>0</v>
      </c>
      <c r="U8" s="341">
        <f t="shared" ref="U8:U43" si="4">SUM(R8:T8)</f>
        <v>261</v>
      </c>
      <c r="V8" s="341">
        <v>177</v>
      </c>
      <c r="W8" s="341">
        <v>0</v>
      </c>
      <c r="X8" s="341">
        <v>0</v>
      </c>
      <c r="Y8" s="341">
        <f t="shared" ref="Y8:Y43" si="5">SUM(V8:X8)</f>
        <v>177</v>
      </c>
      <c r="Z8" s="341">
        <v>1134</v>
      </c>
      <c r="AA8" s="341">
        <v>0</v>
      </c>
      <c r="AB8" s="341">
        <v>0</v>
      </c>
      <c r="AC8" s="341">
        <f t="shared" ref="AC8:AC43" si="6">SUM(Z8:AB8)</f>
        <v>1134</v>
      </c>
      <c r="AD8" s="129" t="s">
        <v>143</v>
      </c>
      <c r="AE8" s="167"/>
    </row>
    <row r="9" spans="1:31" ht="20.25">
      <c r="A9" s="129" t="s">
        <v>142</v>
      </c>
      <c r="B9" s="320">
        <v>3762</v>
      </c>
      <c r="C9" s="320">
        <v>915</v>
      </c>
      <c r="D9" s="320">
        <v>459</v>
      </c>
      <c r="E9" s="320">
        <f t="shared" si="0"/>
        <v>5136</v>
      </c>
      <c r="F9" s="321">
        <v>591</v>
      </c>
      <c r="G9" s="320">
        <v>149</v>
      </c>
      <c r="H9" s="320">
        <v>61</v>
      </c>
      <c r="I9" s="320">
        <f t="shared" si="1"/>
        <v>801</v>
      </c>
      <c r="J9" s="321">
        <v>1874</v>
      </c>
      <c r="K9" s="320">
        <v>536</v>
      </c>
      <c r="L9" s="320">
        <v>301</v>
      </c>
      <c r="M9" s="320">
        <f t="shared" si="2"/>
        <v>2711</v>
      </c>
      <c r="N9" s="321">
        <v>395</v>
      </c>
      <c r="O9" s="320">
        <v>124</v>
      </c>
      <c r="P9" s="320">
        <v>11</v>
      </c>
      <c r="Q9" s="320">
        <f t="shared" si="3"/>
        <v>530</v>
      </c>
      <c r="R9" s="321">
        <v>757</v>
      </c>
      <c r="S9" s="320">
        <v>202</v>
      </c>
      <c r="T9" s="320">
        <v>87</v>
      </c>
      <c r="U9" s="320">
        <f t="shared" si="4"/>
        <v>1046</v>
      </c>
      <c r="V9" s="321">
        <v>503</v>
      </c>
      <c r="W9" s="320">
        <v>202</v>
      </c>
      <c r="X9" s="320">
        <v>25</v>
      </c>
      <c r="Y9" s="320">
        <f t="shared" si="5"/>
        <v>730</v>
      </c>
      <c r="Z9" s="321">
        <v>1351</v>
      </c>
      <c r="AA9" s="320">
        <v>459</v>
      </c>
      <c r="AB9" s="320">
        <v>98</v>
      </c>
      <c r="AC9" s="320">
        <f t="shared" si="6"/>
        <v>1908</v>
      </c>
      <c r="AD9" s="129" t="s">
        <v>141</v>
      </c>
    </row>
    <row r="10" spans="1:31" ht="20.25">
      <c r="A10" s="129" t="s">
        <v>140</v>
      </c>
      <c r="B10" s="341">
        <v>120</v>
      </c>
      <c r="C10" s="341">
        <v>474</v>
      </c>
      <c r="D10" s="341">
        <v>508</v>
      </c>
      <c r="E10" s="341">
        <f t="shared" si="0"/>
        <v>1102</v>
      </c>
      <c r="F10" s="341">
        <v>11</v>
      </c>
      <c r="G10" s="341">
        <v>112</v>
      </c>
      <c r="H10" s="341">
        <v>92</v>
      </c>
      <c r="I10" s="341">
        <f t="shared" si="1"/>
        <v>215</v>
      </c>
      <c r="J10" s="341">
        <v>67</v>
      </c>
      <c r="K10" s="341">
        <v>338</v>
      </c>
      <c r="L10" s="341">
        <v>347</v>
      </c>
      <c r="M10" s="341">
        <f t="shared" si="2"/>
        <v>752</v>
      </c>
      <c r="N10" s="341">
        <v>6</v>
      </c>
      <c r="O10" s="341">
        <v>48</v>
      </c>
      <c r="P10" s="341">
        <v>18</v>
      </c>
      <c r="Q10" s="341">
        <f t="shared" si="3"/>
        <v>72</v>
      </c>
      <c r="R10" s="341">
        <v>20</v>
      </c>
      <c r="S10" s="341">
        <v>89</v>
      </c>
      <c r="T10" s="341">
        <v>60</v>
      </c>
      <c r="U10" s="341">
        <f t="shared" si="4"/>
        <v>169</v>
      </c>
      <c r="V10" s="341">
        <v>16</v>
      </c>
      <c r="W10" s="341">
        <v>56</v>
      </c>
      <c r="X10" s="341">
        <v>33</v>
      </c>
      <c r="Y10" s="341">
        <f t="shared" si="5"/>
        <v>105</v>
      </c>
      <c r="Z10" s="341">
        <v>53</v>
      </c>
      <c r="AA10" s="341">
        <v>261</v>
      </c>
      <c r="AB10" s="341">
        <v>222</v>
      </c>
      <c r="AC10" s="341">
        <f t="shared" si="6"/>
        <v>536</v>
      </c>
      <c r="AD10" s="129" t="s">
        <v>139</v>
      </c>
    </row>
    <row r="11" spans="1:31" ht="20.25">
      <c r="A11" s="129" t="s">
        <v>138</v>
      </c>
      <c r="B11" s="320">
        <v>28</v>
      </c>
      <c r="C11" s="320">
        <v>206</v>
      </c>
      <c r="D11" s="320">
        <v>242</v>
      </c>
      <c r="E11" s="320">
        <f t="shared" si="0"/>
        <v>476</v>
      </c>
      <c r="F11" s="321">
        <v>6</v>
      </c>
      <c r="G11" s="320">
        <v>43</v>
      </c>
      <c r="H11" s="320">
        <v>52</v>
      </c>
      <c r="I11" s="320">
        <f t="shared" si="1"/>
        <v>101</v>
      </c>
      <c r="J11" s="321">
        <v>17</v>
      </c>
      <c r="K11" s="320">
        <v>161</v>
      </c>
      <c r="L11" s="320">
        <v>197</v>
      </c>
      <c r="M11" s="320">
        <f t="shared" si="2"/>
        <v>375</v>
      </c>
      <c r="N11" s="321">
        <v>2</v>
      </c>
      <c r="O11" s="320">
        <v>12</v>
      </c>
      <c r="P11" s="320">
        <v>14</v>
      </c>
      <c r="Q11" s="320">
        <f t="shared" si="3"/>
        <v>28</v>
      </c>
      <c r="R11" s="321">
        <v>4</v>
      </c>
      <c r="S11" s="320">
        <v>37</v>
      </c>
      <c r="T11" s="320">
        <v>41</v>
      </c>
      <c r="U11" s="320">
        <f t="shared" si="4"/>
        <v>82</v>
      </c>
      <c r="V11" s="321">
        <v>2</v>
      </c>
      <c r="W11" s="320">
        <v>13</v>
      </c>
      <c r="X11" s="320">
        <v>21</v>
      </c>
      <c r="Y11" s="320">
        <f t="shared" si="5"/>
        <v>36</v>
      </c>
      <c r="Z11" s="321">
        <v>28</v>
      </c>
      <c r="AA11" s="320">
        <v>131</v>
      </c>
      <c r="AB11" s="320">
        <v>132</v>
      </c>
      <c r="AC11" s="320">
        <f t="shared" si="6"/>
        <v>291</v>
      </c>
      <c r="AD11" s="129" t="s">
        <v>137</v>
      </c>
    </row>
    <row r="12" spans="1:31" ht="20.25">
      <c r="A12" s="129" t="s">
        <v>136</v>
      </c>
      <c r="B12" s="341">
        <v>45</v>
      </c>
      <c r="C12" s="341">
        <v>264</v>
      </c>
      <c r="D12" s="341">
        <v>209</v>
      </c>
      <c r="E12" s="341">
        <f t="shared" si="0"/>
        <v>518</v>
      </c>
      <c r="F12" s="341">
        <v>1</v>
      </c>
      <c r="G12" s="341">
        <v>52</v>
      </c>
      <c r="H12" s="341">
        <v>39</v>
      </c>
      <c r="I12" s="341">
        <f t="shared" si="1"/>
        <v>92</v>
      </c>
      <c r="J12" s="341">
        <v>17</v>
      </c>
      <c r="K12" s="341">
        <v>181</v>
      </c>
      <c r="L12" s="341">
        <v>155</v>
      </c>
      <c r="M12" s="341">
        <f t="shared" si="2"/>
        <v>353</v>
      </c>
      <c r="N12" s="341">
        <v>0</v>
      </c>
      <c r="O12" s="341">
        <v>15</v>
      </c>
      <c r="P12" s="341">
        <v>5</v>
      </c>
      <c r="Q12" s="341">
        <f t="shared" si="3"/>
        <v>20</v>
      </c>
      <c r="R12" s="341">
        <v>2</v>
      </c>
      <c r="S12" s="341">
        <v>31</v>
      </c>
      <c r="T12" s="341">
        <v>37</v>
      </c>
      <c r="U12" s="341">
        <f t="shared" si="4"/>
        <v>70</v>
      </c>
      <c r="V12" s="341">
        <v>2</v>
      </c>
      <c r="W12" s="341">
        <v>25</v>
      </c>
      <c r="X12" s="341">
        <v>14</v>
      </c>
      <c r="Y12" s="341">
        <f t="shared" si="5"/>
        <v>41</v>
      </c>
      <c r="Z12" s="341">
        <v>17</v>
      </c>
      <c r="AA12" s="341">
        <v>133</v>
      </c>
      <c r="AB12" s="341">
        <v>76</v>
      </c>
      <c r="AC12" s="341">
        <f t="shared" si="6"/>
        <v>226</v>
      </c>
      <c r="AD12" s="129" t="s">
        <v>135</v>
      </c>
    </row>
    <row r="13" spans="1:31" ht="20.25">
      <c r="A13" s="129" t="s">
        <v>134</v>
      </c>
      <c r="B13" s="320">
        <v>7</v>
      </c>
      <c r="C13" s="320">
        <v>100</v>
      </c>
      <c r="D13" s="320">
        <v>110</v>
      </c>
      <c r="E13" s="320">
        <f t="shared" si="0"/>
        <v>217</v>
      </c>
      <c r="F13" s="321">
        <v>0</v>
      </c>
      <c r="G13" s="320">
        <v>26</v>
      </c>
      <c r="H13" s="320">
        <v>14</v>
      </c>
      <c r="I13" s="320">
        <f t="shared" si="1"/>
        <v>40</v>
      </c>
      <c r="J13" s="321">
        <v>4</v>
      </c>
      <c r="K13" s="320">
        <v>54</v>
      </c>
      <c r="L13" s="320">
        <v>73</v>
      </c>
      <c r="M13" s="320">
        <f t="shared" si="2"/>
        <v>131</v>
      </c>
      <c r="N13" s="321">
        <v>1</v>
      </c>
      <c r="O13" s="320">
        <v>6</v>
      </c>
      <c r="P13" s="320">
        <v>3</v>
      </c>
      <c r="Q13" s="320">
        <f t="shared" si="3"/>
        <v>10</v>
      </c>
      <c r="R13" s="321">
        <v>1</v>
      </c>
      <c r="S13" s="320">
        <v>13</v>
      </c>
      <c r="T13" s="320">
        <v>19</v>
      </c>
      <c r="U13" s="320">
        <f t="shared" si="4"/>
        <v>33</v>
      </c>
      <c r="V13" s="321">
        <v>1</v>
      </c>
      <c r="W13" s="320">
        <v>16</v>
      </c>
      <c r="X13" s="320">
        <v>6</v>
      </c>
      <c r="Y13" s="320">
        <f t="shared" si="5"/>
        <v>23</v>
      </c>
      <c r="Z13" s="321">
        <v>5</v>
      </c>
      <c r="AA13" s="320">
        <v>38</v>
      </c>
      <c r="AB13" s="320">
        <v>48</v>
      </c>
      <c r="AC13" s="320">
        <f t="shared" si="6"/>
        <v>91</v>
      </c>
      <c r="AD13" s="129" t="s">
        <v>133</v>
      </c>
      <c r="AE13" s="167"/>
    </row>
    <row r="14" spans="1:31" ht="20.25">
      <c r="A14" s="129" t="s">
        <v>132</v>
      </c>
      <c r="B14" s="341">
        <v>1</v>
      </c>
      <c r="C14" s="341">
        <v>5</v>
      </c>
      <c r="D14" s="341">
        <v>9</v>
      </c>
      <c r="E14" s="341">
        <f t="shared" si="0"/>
        <v>15</v>
      </c>
      <c r="F14" s="341">
        <v>0</v>
      </c>
      <c r="G14" s="341">
        <v>1</v>
      </c>
      <c r="H14" s="341">
        <v>2</v>
      </c>
      <c r="I14" s="341">
        <f t="shared" si="1"/>
        <v>3</v>
      </c>
      <c r="J14" s="341">
        <v>2</v>
      </c>
      <c r="K14" s="341">
        <v>7</v>
      </c>
      <c r="L14" s="341">
        <v>22</v>
      </c>
      <c r="M14" s="341">
        <f t="shared" si="2"/>
        <v>31</v>
      </c>
      <c r="N14" s="341">
        <v>0</v>
      </c>
      <c r="O14" s="341">
        <v>1</v>
      </c>
      <c r="P14" s="341">
        <v>1</v>
      </c>
      <c r="Q14" s="341">
        <f t="shared" si="3"/>
        <v>2</v>
      </c>
      <c r="R14" s="341">
        <v>0</v>
      </c>
      <c r="S14" s="341">
        <v>0</v>
      </c>
      <c r="T14" s="341">
        <v>4</v>
      </c>
      <c r="U14" s="341">
        <f t="shared" si="4"/>
        <v>4</v>
      </c>
      <c r="V14" s="341">
        <v>0</v>
      </c>
      <c r="W14" s="341">
        <v>0</v>
      </c>
      <c r="X14" s="341">
        <v>0</v>
      </c>
      <c r="Y14" s="341">
        <f t="shared" si="5"/>
        <v>0</v>
      </c>
      <c r="Z14" s="341">
        <v>0</v>
      </c>
      <c r="AA14" s="341">
        <v>5</v>
      </c>
      <c r="AB14" s="341">
        <v>13</v>
      </c>
      <c r="AC14" s="341">
        <f t="shared" si="6"/>
        <v>18</v>
      </c>
      <c r="AD14" s="129" t="s">
        <v>131</v>
      </c>
    </row>
    <row r="15" spans="1:31" ht="20.25">
      <c r="A15" s="129" t="s">
        <v>130</v>
      </c>
      <c r="B15" s="320">
        <v>2</v>
      </c>
      <c r="C15" s="320">
        <v>12</v>
      </c>
      <c r="D15" s="320">
        <v>56</v>
      </c>
      <c r="E15" s="320">
        <f t="shared" si="0"/>
        <v>70</v>
      </c>
      <c r="F15" s="321">
        <v>0</v>
      </c>
      <c r="G15" s="320">
        <v>1</v>
      </c>
      <c r="H15" s="320">
        <v>5</v>
      </c>
      <c r="I15" s="320">
        <f t="shared" si="1"/>
        <v>6</v>
      </c>
      <c r="J15" s="321">
        <v>2</v>
      </c>
      <c r="K15" s="320">
        <v>9</v>
      </c>
      <c r="L15" s="320">
        <v>29</v>
      </c>
      <c r="M15" s="320">
        <f t="shared" si="2"/>
        <v>40</v>
      </c>
      <c r="N15" s="321">
        <v>0</v>
      </c>
      <c r="O15" s="320">
        <v>0</v>
      </c>
      <c r="P15" s="320">
        <v>1</v>
      </c>
      <c r="Q15" s="320">
        <f t="shared" si="3"/>
        <v>1</v>
      </c>
      <c r="R15" s="321">
        <v>4</v>
      </c>
      <c r="S15" s="320">
        <v>5</v>
      </c>
      <c r="T15" s="320">
        <v>8</v>
      </c>
      <c r="U15" s="320">
        <f t="shared" si="4"/>
        <v>17</v>
      </c>
      <c r="V15" s="321">
        <v>1</v>
      </c>
      <c r="W15" s="320">
        <v>0</v>
      </c>
      <c r="X15" s="320">
        <v>6</v>
      </c>
      <c r="Y15" s="320">
        <f t="shared" si="5"/>
        <v>7</v>
      </c>
      <c r="Z15" s="321">
        <v>2</v>
      </c>
      <c r="AA15" s="320">
        <v>15</v>
      </c>
      <c r="AB15" s="320">
        <v>25</v>
      </c>
      <c r="AC15" s="320">
        <f t="shared" si="6"/>
        <v>42</v>
      </c>
      <c r="AD15" s="129" t="s">
        <v>129</v>
      </c>
      <c r="AE15" s="167"/>
    </row>
    <row r="16" spans="1:31" ht="20.25">
      <c r="A16" s="129" t="s">
        <v>128</v>
      </c>
      <c r="B16" s="341">
        <v>2</v>
      </c>
      <c r="C16" s="341">
        <v>90</v>
      </c>
      <c r="D16" s="341">
        <v>169</v>
      </c>
      <c r="E16" s="341">
        <f t="shared" si="0"/>
        <v>261</v>
      </c>
      <c r="F16" s="341">
        <v>0</v>
      </c>
      <c r="G16" s="341">
        <v>4</v>
      </c>
      <c r="H16" s="341">
        <v>4</v>
      </c>
      <c r="I16" s="341">
        <f t="shared" si="1"/>
        <v>8</v>
      </c>
      <c r="J16" s="341">
        <v>1</v>
      </c>
      <c r="K16" s="341">
        <v>25</v>
      </c>
      <c r="L16" s="341">
        <v>68</v>
      </c>
      <c r="M16" s="341">
        <f t="shared" si="2"/>
        <v>94</v>
      </c>
      <c r="N16" s="341">
        <v>0</v>
      </c>
      <c r="O16" s="341">
        <v>3</v>
      </c>
      <c r="P16" s="341">
        <v>0</v>
      </c>
      <c r="Q16" s="341">
        <f t="shared" si="3"/>
        <v>3</v>
      </c>
      <c r="R16" s="341">
        <v>0</v>
      </c>
      <c r="S16" s="341">
        <v>4</v>
      </c>
      <c r="T16" s="341">
        <v>8</v>
      </c>
      <c r="U16" s="341">
        <f t="shared" si="4"/>
        <v>12</v>
      </c>
      <c r="V16" s="341">
        <v>0</v>
      </c>
      <c r="W16" s="341">
        <v>2</v>
      </c>
      <c r="X16" s="341">
        <v>4</v>
      </c>
      <c r="Y16" s="341">
        <f t="shared" si="5"/>
        <v>6</v>
      </c>
      <c r="Z16" s="341">
        <v>0</v>
      </c>
      <c r="AA16" s="341">
        <v>27</v>
      </c>
      <c r="AB16" s="341">
        <v>30</v>
      </c>
      <c r="AC16" s="341">
        <f t="shared" si="6"/>
        <v>57</v>
      </c>
      <c r="AD16" s="129" t="s">
        <v>127</v>
      </c>
    </row>
    <row r="17" spans="1:31" ht="20.25">
      <c r="A17" s="129" t="s">
        <v>126</v>
      </c>
      <c r="B17" s="320">
        <v>15</v>
      </c>
      <c r="C17" s="320">
        <v>184</v>
      </c>
      <c r="D17" s="320">
        <v>136</v>
      </c>
      <c r="E17" s="320">
        <f t="shared" si="0"/>
        <v>335</v>
      </c>
      <c r="F17" s="321">
        <v>5</v>
      </c>
      <c r="G17" s="320">
        <v>45</v>
      </c>
      <c r="H17" s="320">
        <v>24</v>
      </c>
      <c r="I17" s="320">
        <f t="shared" si="1"/>
        <v>74</v>
      </c>
      <c r="J17" s="321">
        <v>6</v>
      </c>
      <c r="K17" s="320">
        <v>131</v>
      </c>
      <c r="L17" s="320">
        <v>87</v>
      </c>
      <c r="M17" s="320">
        <f t="shared" si="2"/>
        <v>224</v>
      </c>
      <c r="N17" s="321">
        <v>2</v>
      </c>
      <c r="O17" s="320">
        <v>12</v>
      </c>
      <c r="P17" s="320">
        <v>10</v>
      </c>
      <c r="Q17" s="320">
        <f t="shared" si="3"/>
        <v>24</v>
      </c>
      <c r="R17" s="321">
        <v>2</v>
      </c>
      <c r="S17" s="320">
        <v>36</v>
      </c>
      <c r="T17" s="320">
        <v>19</v>
      </c>
      <c r="U17" s="320">
        <f t="shared" si="4"/>
        <v>57</v>
      </c>
      <c r="V17" s="321">
        <v>0</v>
      </c>
      <c r="W17" s="320">
        <v>29</v>
      </c>
      <c r="X17" s="320">
        <v>11</v>
      </c>
      <c r="Y17" s="320">
        <f t="shared" si="5"/>
        <v>40</v>
      </c>
      <c r="Z17" s="321">
        <v>6</v>
      </c>
      <c r="AA17" s="320">
        <v>102</v>
      </c>
      <c r="AB17" s="320">
        <v>71</v>
      </c>
      <c r="AC17" s="320">
        <f t="shared" si="6"/>
        <v>179</v>
      </c>
      <c r="AD17" s="129" t="s">
        <v>125</v>
      </c>
      <c r="AE17" s="167"/>
    </row>
    <row r="18" spans="1:31" ht="20.25">
      <c r="A18" s="129" t="s">
        <v>124</v>
      </c>
      <c r="B18" s="341">
        <v>28</v>
      </c>
      <c r="C18" s="341">
        <v>198</v>
      </c>
      <c r="D18" s="341">
        <v>240</v>
      </c>
      <c r="E18" s="341">
        <f t="shared" si="0"/>
        <v>466</v>
      </c>
      <c r="F18" s="341">
        <v>3</v>
      </c>
      <c r="G18" s="341">
        <v>39</v>
      </c>
      <c r="H18" s="341">
        <v>26</v>
      </c>
      <c r="I18" s="341">
        <f t="shared" si="1"/>
        <v>68</v>
      </c>
      <c r="J18" s="341">
        <v>6</v>
      </c>
      <c r="K18" s="341">
        <v>143</v>
      </c>
      <c r="L18" s="341">
        <v>107</v>
      </c>
      <c r="M18" s="341">
        <f t="shared" si="2"/>
        <v>256</v>
      </c>
      <c r="N18" s="341">
        <v>0</v>
      </c>
      <c r="O18" s="341">
        <v>15</v>
      </c>
      <c r="P18" s="341">
        <v>19</v>
      </c>
      <c r="Q18" s="341">
        <f t="shared" si="3"/>
        <v>34</v>
      </c>
      <c r="R18" s="341">
        <v>1</v>
      </c>
      <c r="S18" s="341">
        <v>28</v>
      </c>
      <c r="T18" s="341">
        <v>40</v>
      </c>
      <c r="U18" s="341">
        <f t="shared" si="4"/>
        <v>69</v>
      </c>
      <c r="V18" s="341">
        <v>4</v>
      </c>
      <c r="W18" s="341">
        <v>25</v>
      </c>
      <c r="X18" s="341">
        <v>22</v>
      </c>
      <c r="Y18" s="341">
        <f t="shared" si="5"/>
        <v>51</v>
      </c>
      <c r="Z18" s="341">
        <v>7</v>
      </c>
      <c r="AA18" s="341">
        <v>115</v>
      </c>
      <c r="AB18" s="341">
        <v>64</v>
      </c>
      <c r="AC18" s="341">
        <f t="shared" si="6"/>
        <v>186</v>
      </c>
      <c r="AD18" s="129" t="s">
        <v>123</v>
      </c>
      <c r="AE18" s="167"/>
    </row>
    <row r="19" spans="1:31" ht="20.25">
      <c r="A19" s="129" t="s">
        <v>122</v>
      </c>
      <c r="B19" s="320">
        <v>206</v>
      </c>
      <c r="C19" s="320">
        <v>563</v>
      </c>
      <c r="D19" s="320">
        <v>390</v>
      </c>
      <c r="E19" s="320">
        <f t="shared" si="0"/>
        <v>1159</v>
      </c>
      <c r="F19" s="321">
        <v>21</v>
      </c>
      <c r="G19" s="320">
        <v>136</v>
      </c>
      <c r="H19" s="320">
        <v>52</v>
      </c>
      <c r="I19" s="320">
        <f t="shared" si="1"/>
        <v>209</v>
      </c>
      <c r="J19" s="321">
        <v>98</v>
      </c>
      <c r="K19" s="320">
        <v>332</v>
      </c>
      <c r="L19" s="320">
        <v>263</v>
      </c>
      <c r="M19" s="320">
        <f t="shared" si="2"/>
        <v>693</v>
      </c>
      <c r="N19" s="321">
        <v>12</v>
      </c>
      <c r="O19" s="320">
        <v>57</v>
      </c>
      <c r="P19" s="320">
        <v>14</v>
      </c>
      <c r="Q19" s="320">
        <f t="shared" si="3"/>
        <v>83</v>
      </c>
      <c r="R19" s="321">
        <v>29</v>
      </c>
      <c r="S19" s="320">
        <v>133</v>
      </c>
      <c r="T19" s="320">
        <v>46</v>
      </c>
      <c r="U19" s="320">
        <f t="shared" si="4"/>
        <v>208</v>
      </c>
      <c r="V19" s="321">
        <v>19</v>
      </c>
      <c r="W19" s="320">
        <v>82</v>
      </c>
      <c r="X19" s="320">
        <v>22</v>
      </c>
      <c r="Y19" s="320">
        <f t="shared" si="5"/>
        <v>123</v>
      </c>
      <c r="Z19" s="321">
        <v>58</v>
      </c>
      <c r="AA19" s="320">
        <v>238</v>
      </c>
      <c r="AB19" s="320">
        <v>146</v>
      </c>
      <c r="AC19" s="320">
        <f t="shared" si="6"/>
        <v>442</v>
      </c>
      <c r="AD19" s="129" t="s">
        <v>121</v>
      </c>
      <c r="AE19" s="167"/>
    </row>
    <row r="20" spans="1:31" ht="20.25">
      <c r="A20" s="129" t="s">
        <v>120</v>
      </c>
      <c r="B20" s="341">
        <v>9</v>
      </c>
      <c r="C20" s="341">
        <v>88</v>
      </c>
      <c r="D20" s="341">
        <v>70</v>
      </c>
      <c r="E20" s="341">
        <f t="shared" si="0"/>
        <v>167</v>
      </c>
      <c r="F20" s="341">
        <v>1</v>
      </c>
      <c r="G20" s="341">
        <v>20</v>
      </c>
      <c r="H20" s="341">
        <v>5</v>
      </c>
      <c r="I20" s="341">
        <f t="shared" si="1"/>
        <v>26</v>
      </c>
      <c r="J20" s="341">
        <v>8</v>
      </c>
      <c r="K20" s="341">
        <v>95</v>
      </c>
      <c r="L20" s="341">
        <v>56</v>
      </c>
      <c r="M20" s="341">
        <f t="shared" si="2"/>
        <v>159</v>
      </c>
      <c r="N20" s="341">
        <v>1</v>
      </c>
      <c r="O20" s="341">
        <v>4</v>
      </c>
      <c r="P20" s="341">
        <v>5</v>
      </c>
      <c r="Q20" s="341">
        <f t="shared" si="3"/>
        <v>10</v>
      </c>
      <c r="R20" s="341">
        <v>2</v>
      </c>
      <c r="S20" s="341">
        <v>17</v>
      </c>
      <c r="T20" s="341">
        <v>18</v>
      </c>
      <c r="U20" s="341">
        <f t="shared" si="4"/>
        <v>37</v>
      </c>
      <c r="V20" s="341">
        <v>2</v>
      </c>
      <c r="W20" s="341">
        <v>8</v>
      </c>
      <c r="X20" s="341">
        <v>3</v>
      </c>
      <c r="Y20" s="341">
        <f t="shared" si="5"/>
        <v>13</v>
      </c>
      <c r="Z20" s="341">
        <v>11</v>
      </c>
      <c r="AA20" s="341">
        <v>61</v>
      </c>
      <c r="AB20" s="341">
        <v>49</v>
      </c>
      <c r="AC20" s="341">
        <f t="shared" si="6"/>
        <v>121</v>
      </c>
      <c r="AD20" s="129" t="s">
        <v>119</v>
      </c>
      <c r="AE20" s="167"/>
    </row>
    <row r="21" spans="1:31" ht="20.25">
      <c r="A21" s="129" t="s">
        <v>118</v>
      </c>
      <c r="B21" s="320">
        <v>3</v>
      </c>
      <c r="C21" s="320">
        <v>46</v>
      </c>
      <c r="D21" s="320">
        <v>33</v>
      </c>
      <c r="E21" s="320">
        <f t="shared" si="0"/>
        <v>82</v>
      </c>
      <c r="F21" s="321">
        <v>0</v>
      </c>
      <c r="G21" s="320">
        <v>11</v>
      </c>
      <c r="H21" s="320">
        <v>1</v>
      </c>
      <c r="I21" s="320">
        <f t="shared" si="1"/>
        <v>12</v>
      </c>
      <c r="J21" s="321">
        <v>1</v>
      </c>
      <c r="K21" s="320">
        <v>35</v>
      </c>
      <c r="L21" s="320">
        <v>21</v>
      </c>
      <c r="M21" s="320">
        <f t="shared" si="2"/>
        <v>57</v>
      </c>
      <c r="N21" s="321">
        <v>0</v>
      </c>
      <c r="O21" s="320">
        <v>5</v>
      </c>
      <c r="P21" s="320">
        <v>3</v>
      </c>
      <c r="Q21" s="320">
        <f t="shared" si="3"/>
        <v>8</v>
      </c>
      <c r="R21" s="321">
        <v>0</v>
      </c>
      <c r="S21" s="320">
        <v>11</v>
      </c>
      <c r="T21" s="320">
        <v>15</v>
      </c>
      <c r="U21" s="320">
        <f t="shared" si="4"/>
        <v>26</v>
      </c>
      <c r="V21" s="321">
        <v>0</v>
      </c>
      <c r="W21" s="320">
        <v>8</v>
      </c>
      <c r="X21" s="320">
        <v>1</v>
      </c>
      <c r="Y21" s="320">
        <f t="shared" si="5"/>
        <v>9</v>
      </c>
      <c r="Z21" s="321">
        <v>0</v>
      </c>
      <c r="AA21" s="320">
        <v>22</v>
      </c>
      <c r="AB21" s="320">
        <v>19</v>
      </c>
      <c r="AC21" s="320">
        <f t="shared" si="6"/>
        <v>41</v>
      </c>
      <c r="AD21" s="129" t="s">
        <v>117</v>
      </c>
      <c r="AE21" s="167"/>
    </row>
    <row r="22" spans="1:31" ht="20.25">
      <c r="A22" s="129" t="s">
        <v>116</v>
      </c>
      <c r="B22" s="341">
        <v>198</v>
      </c>
      <c r="C22" s="341">
        <v>642</v>
      </c>
      <c r="D22" s="341">
        <v>232</v>
      </c>
      <c r="E22" s="341">
        <f t="shared" si="0"/>
        <v>1072</v>
      </c>
      <c r="F22" s="341">
        <v>12</v>
      </c>
      <c r="G22" s="341">
        <v>72</v>
      </c>
      <c r="H22" s="341">
        <v>24</v>
      </c>
      <c r="I22" s="341">
        <f t="shared" si="1"/>
        <v>108</v>
      </c>
      <c r="J22" s="341">
        <v>55</v>
      </c>
      <c r="K22" s="341">
        <v>328</v>
      </c>
      <c r="L22" s="341">
        <v>151</v>
      </c>
      <c r="M22" s="341">
        <f t="shared" si="2"/>
        <v>534</v>
      </c>
      <c r="N22" s="341">
        <v>5</v>
      </c>
      <c r="O22" s="341">
        <v>65</v>
      </c>
      <c r="P22" s="341">
        <v>6</v>
      </c>
      <c r="Q22" s="341">
        <f t="shared" si="3"/>
        <v>76</v>
      </c>
      <c r="R22" s="341">
        <v>17</v>
      </c>
      <c r="S22" s="341">
        <v>82</v>
      </c>
      <c r="T22" s="341">
        <v>18</v>
      </c>
      <c r="U22" s="341">
        <f t="shared" si="4"/>
        <v>117</v>
      </c>
      <c r="V22" s="341">
        <v>24</v>
      </c>
      <c r="W22" s="341">
        <v>96</v>
      </c>
      <c r="X22" s="341">
        <v>17</v>
      </c>
      <c r="Y22" s="341">
        <f t="shared" si="5"/>
        <v>137</v>
      </c>
      <c r="Z22" s="341">
        <v>25</v>
      </c>
      <c r="AA22" s="341">
        <v>264</v>
      </c>
      <c r="AB22" s="341">
        <v>81</v>
      </c>
      <c r="AC22" s="341">
        <f t="shared" si="6"/>
        <v>370</v>
      </c>
      <c r="AD22" s="129" t="s">
        <v>115</v>
      </c>
      <c r="AE22" s="167"/>
    </row>
    <row r="23" spans="1:31" ht="20.25">
      <c r="A23" s="129" t="s">
        <v>114</v>
      </c>
      <c r="B23" s="320">
        <v>3</v>
      </c>
      <c r="C23" s="320">
        <v>25</v>
      </c>
      <c r="D23" s="320">
        <v>60</v>
      </c>
      <c r="E23" s="320">
        <f t="shared" si="0"/>
        <v>88</v>
      </c>
      <c r="F23" s="321">
        <v>1</v>
      </c>
      <c r="G23" s="320">
        <v>3</v>
      </c>
      <c r="H23" s="320">
        <v>7</v>
      </c>
      <c r="I23" s="320">
        <f t="shared" si="1"/>
        <v>11</v>
      </c>
      <c r="J23" s="321">
        <v>3</v>
      </c>
      <c r="K23" s="320">
        <v>30</v>
      </c>
      <c r="L23" s="320">
        <v>40</v>
      </c>
      <c r="M23" s="320">
        <f t="shared" si="2"/>
        <v>73</v>
      </c>
      <c r="N23" s="321">
        <v>0</v>
      </c>
      <c r="O23" s="320">
        <v>3</v>
      </c>
      <c r="P23" s="320">
        <v>4</v>
      </c>
      <c r="Q23" s="320">
        <f t="shared" si="3"/>
        <v>7</v>
      </c>
      <c r="R23" s="321">
        <v>1</v>
      </c>
      <c r="S23" s="320">
        <v>11</v>
      </c>
      <c r="T23" s="320">
        <v>14</v>
      </c>
      <c r="U23" s="320">
        <f t="shared" si="4"/>
        <v>26</v>
      </c>
      <c r="V23" s="321">
        <v>0</v>
      </c>
      <c r="W23" s="320">
        <v>6</v>
      </c>
      <c r="X23" s="320">
        <v>5</v>
      </c>
      <c r="Y23" s="320">
        <f t="shared" si="5"/>
        <v>11</v>
      </c>
      <c r="Z23" s="321">
        <v>2</v>
      </c>
      <c r="AA23" s="320">
        <v>15</v>
      </c>
      <c r="AB23" s="320">
        <v>33</v>
      </c>
      <c r="AC23" s="320">
        <f t="shared" si="6"/>
        <v>50</v>
      </c>
      <c r="AD23" s="129" t="s">
        <v>113</v>
      </c>
      <c r="AE23" s="167"/>
    </row>
    <row r="24" spans="1:31" ht="25.5">
      <c r="A24" s="129" t="s">
        <v>112</v>
      </c>
      <c r="B24" s="341">
        <v>3</v>
      </c>
      <c r="C24" s="341">
        <v>5</v>
      </c>
      <c r="D24" s="341">
        <v>1</v>
      </c>
      <c r="E24" s="341">
        <f t="shared" si="0"/>
        <v>9</v>
      </c>
      <c r="F24" s="341">
        <v>0</v>
      </c>
      <c r="G24" s="341">
        <v>2</v>
      </c>
      <c r="H24" s="341">
        <v>0</v>
      </c>
      <c r="I24" s="341">
        <f t="shared" si="1"/>
        <v>2</v>
      </c>
      <c r="J24" s="341">
        <v>3</v>
      </c>
      <c r="K24" s="341">
        <v>13</v>
      </c>
      <c r="L24" s="341">
        <v>6</v>
      </c>
      <c r="M24" s="341">
        <f t="shared" si="2"/>
        <v>22</v>
      </c>
      <c r="N24" s="341">
        <v>0</v>
      </c>
      <c r="O24" s="341">
        <v>0</v>
      </c>
      <c r="P24" s="341">
        <v>0</v>
      </c>
      <c r="Q24" s="341">
        <f t="shared" si="3"/>
        <v>0</v>
      </c>
      <c r="R24" s="341">
        <v>0</v>
      </c>
      <c r="S24" s="341">
        <v>0</v>
      </c>
      <c r="T24" s="341">
        <v>1</v>
      </c>
      <c r="U24" s="341">
        <f t="shared" si="4"/>
        <v>1</v>
      </c>
      <c r="V24" s="341">
        <v>0</v>
      </c>
      <c r="W24" s="341">
        <v>0</v>
      </c>
      <c r="X24" s="341">
        <v>0</v>
      </c>
      <c r="Y24" s="341">
        <f t="shared" si="5"/>
        <v>0</v>
      </c>
      <c r="Z24" s="341">
        <v>1</v>
      </c>
      <c r="AA24" s="341">
        <v>4</v>
      </c>
      <c r="AB24" s="341">
        <v>3</v>
      </c>
      <c r="AC24" s="341">
        <f t="shared" si="6"/>
        <v>8</v>
      </c>
      <c r="AD24" s="470" t="s">
        <v>1520</v>
      </c>
    </row>
    <row r="25" spans="1:31" ht="20.25">
      <c r="A25" s="129" t="s">
        <v>110</v>
      </c>
      <c r="B25" s="320">
        <v>0</v>
      </c>
      <c r="C25" s="320">
        <v>6</v>
      </c>
      <c r="D25" s="320">
        <v>3</v>
      </c>
      <c r="E25" s="320">
        <f t="shared" si="0"/>
        <v>9</v>
      </c>
      <c r="F25" s="321">
        <v>0</v>
      </c>
      <c r="G25" s="320">
        <v>3</v>
      </c>
      <c r="H25" s="320">
        <v>0</v>
      </c>
      <c r="I25" s="320">
        <f t="shared" si="1"/>
        <v>3</v>
      </c>
      <c r="J25" s="321">
        <v>2</v>
      </c>
      <c r="K25" s="320">
        <v>5</v>
      </c>
      <c r="L25" s="320">
        <v>1</v>
      </c>
      <c r="M25" s="320">
        <f t="shared" si="2"/>
        <v>8</v>
      </c>
      <c r="N25" s="321">
        <v>0</v>
      </c>
      <c r="O25" s="320">
        <v>0</v>
      </c>
      <c r="P25" s="320">
        <v>1</v>
      </c>
      <c r="Q25" s="320">
        <f t="shared" si="3"/>
        <v>1</v>
      </c>
      <c r="R25" s="321">
        <v>0</v>
      </c>
      <c r="S25" s="320">
        <v>1</v>
      </c>
      <c r="T25" s="320">
        <v>1</v>
      </c>
      <c r="U25" s="320">
        <f t="shared" si="4"/>
        <v>2</v>
      </c>
      <c r="V25" s="321">
        <v>0</v>
      </c>
      <c r="W25" s="320">
        <v>0</v>
      </c>
      <c r="X25" s="320">
        <v>0</v>
      </c>
      <c r="Y25" s="320">
        <f t="shared" si="5"/>
        <v>0</v>
      </c>
      <c r="Z25" s="321">
        <v>0</v>
      </c>
      <c r="AA25" s="320">
        <v>1</v>
      </c>
      <c r="AB25" s="320">
        <v>4</v>
      </c>
      <c r="AC25" s="320">
        <f t="shared" si="6"/>
        <v>5</v>
      </c>
      <c r="AD25" s="335" t="s">
        <v>1168</v>
      </c>
    </row>
    <row r="26" spans="1:31" ht="20.25">
      <c r="A26" s="129" t="s">
        <v>109</v>
      </c>
      <c r="B26" s="341">
        <v>33</v>
      </c>
      <c r="C26" s="341">
        <v>304</v>
      </c>
      <c r="D26" s="341">
        <v>159</v>
      </c>
      <c r="E26" s="341">
        <f t="shared" si="0"/>
        <v>496</v>
      </c>
      <c r="F26" s="341">
        <v>1</v>
      </c>
      <c r="G26" s="341">
        <v>71</v>
      </c>
      <c r="H26" s="341">
        <v>23</v>
      </c>
      <c r="I26" s="341">
        <f t="shared" si="1"/>
        <v>95</v>
      </c>
      <c r="J26" s="341">
        <v>13</v>
      </c>
      <c r="K26" s="341">
        <v>203</v>
      </c>
      <c r="L26" s="341">
        <v>105</v>
      </c>
      <c r="M26" s="341">
        <f t="shared" si="2"/>
        <v>321</v>
      </c>
      <c r="N26" s="341">
        <v>0</v>
      </c>
      <c r="O26" s="341">
        <v>24</v>
      </c>
      <c r="P26" s="341">
        <v>8</v>
      </c>
      <c r="Q26" s="341">
        <f t="shared" si="3"/>
        <v>32</v>
      </c>
      <c r="R26" s="341">
        <v>6</v>
      </c>
      <c r="S26" s="341">
        <v>51</v>
      </c>
      <c r="T26" s="341">
        <v>27</v>
      </c>
      <c r="U26" s="341">
        <f t="shared" si="4"/>
        <v>84</v>
      </c>
      <c r="V26" s="341">
        <v>4</v>
      </c>
      <c r="W26" s="341">
        <v>27</v>
      </c>
      <c r="X26" s="341">
        <v>10</v>
      </c>
      <c r="Y26" s="341">
        <f t="shared" si="5"/>
        <v>41</v>
      </c>
      <c r="Z26" s="341">
        <v>9</v>
      </c>
      <c r="AA26" s="341">
        <v>196</v>
      </c>
      <c r="AB26" s="341">
        <v>78</v>
      </c>
      <c r="AC26" s="341">
        <f t="shared" si="6"/>
        <v>283</v>
      </c>
      <c r="AD26" s="129" t="s">
        <v>108</v>
      </c>
    </row>
    <row r="27" spans="1:31" ht="20.25">
      <c r="A27" s="129" t="s">
        <v>107</v>
      </c>
      <c r="B27" s="320">
        <v>3</v>
      </c>
      <c r="C27" s="320">
        <v>150</v>
      </c>
      <c r="D27" s="320">
        <v>114</v>
      </c>
      <c r="E27" s="320">
        <f t="shared" si="0"/>
        <v>267</v>
      </c>
      <c r="F27" s="321">
        <v>0</v>
      </c>
      <c r="G27" s="320">
        <v>42</v>
      </c>
      <c r="H27" s="320">
        <v>20</v>
      </c>
      <c r="I27" s="320">
        <f t="shared" si="1"/>
        <v>62</v>
      </c>
      <c r="J27" s="321">
        <v>4</v>
      </c>
      <c r="K27" s="320">
        <v>123</v>
      </c>
      <c r="L27" s="320">
        <v>67</v>
      </c>
      <c r="M27" s="320">
        <f t="shared" si="2"/>
        <v>194</v>
      </c>
      <c r="N27" s="321">
        <v>0</v>
      </c>
      <c r="O27" s="320">
        <v>20</v>
      </c>
      <c r="P27" s="320">
        <v>7</v>
      </c>
      <c r="Q27" s="320">
        <f t="shared" si="3"/>
        <v>27</v>
      </c>
      <c r="R27" s="321">
        <v>0</v>
      </c>
      <c r="S27" s="320">
        <v>34</v>
      </c>
      <c r="T27" s="320">
        <v>23</v>
      </c>
      <c r="U27" s="320">
        <f t="shared" si="4"/>
        <v>57</v>
      </c>
      <c r="V27" s="321">
        <v>1</v>
      </c>
      <c r="W27" s="320">
        <v>22</v>
      </c>
      <c r="X27" s="320">
        <v>4</v>
      </c>
      <c r="Y27" s="320">
        <f t="shared" si="5"/>
        <v>27</v>
      </c>
      <c r="Z27" s="321">
        <v>1</v>
      </c>
      <c r="AA27" s="320">
        <v>81</v>
      </c>
      <c r="AB27" s="320">
        <v>55</v>
      </c>
      <c r="AC27" s="320">
        <f t="shared" si="6"/>
        <v>137</v>
      </c>
      <c r="AD27" s="129" t="s">
        <v>106</v>
      </c>
      <c r="AE27" s="167"/>
    </row>
    <row r="28" spans="1:31" ht="20.25">
      <c r="A28" s="129" t="s">
        <v>105</v>
      </c>
      <c r="B28" s="341">
        <v>29</v>
      </c>
      <c r="C28" s="341">
        <v>256</v>
      </c>
      <c r="D28" s="341">
        <v>209</v>
      </c>
      <c r="E28" s="341">
        <f t="shared" si="0"/>
        <v>494</v>
      </c>
      <c r="F28" s="341">
        <v>0</v>
      </c>
      <c r="G28" s="341">
        <v>17</v>
      </c>
      <c r="H28" s="341">
        <v>18</v>
      </c>
      <c r="I28" s="341">
        <f t="shared" si="1"/>
        <v>35</v>
      </c>
      <c r="J28" s="341">
        <v>21</v>
      </c>
      <c r="K28" s="341">
        <v>145</v>
      </c>
      <c r="L28" s="341">
        <v>111</v>
      </c>
      <c r="M28" s="341">
        <f t="shared" si="2"/>
        <v>277</v>
      </c>
      <c r="N28" s="341">
        <v>0</v>
      </c>
      <c r="O28" s="341">
        <v>10</v>
      </c>
      <c r="P28" s="341">
        <v>8</v>
      </c>
      <c r="Q28" s="341">
        <f t="shared" si="3"/>
        <v>18</v>
      </c>
      <c r="R28" s="341">
        <v>6</v>
      </c>
      <c r="S28" s="341">
        <v>27</v>
      </c>
      <c r="T28" s="341">
        <v>28</v>
      </c>
      <c r="U28" s="341">
        <f t="shared" si="4"/>
        <v>61</v>
      </c>
      <c r="V28" s="341">
        <v>0</v>
      </c>
      <c r="W28" s="341">
        <v>24</v>
      </c>
      <c r="X28" s="341">
        <v>13</v>
      </c>
      <c r="Y28" s="341">
        <f t="shared" si="5"/>
        <v>37</v>
      </c>
      <c r="Z28" s="341">
        <v>23</v>
      </c>
      <c r="AA28" s="341">
        <v>103</v>
      </c>
      <c r="AB28" s="341">
        <v>99</v>
      </c>
      <c r="AC28" s="341">
        <f t="shared" si="6"/>
        <v>225</v>
      </c>
      <c r="AD28" s="129" t="s">
        <v>104</v>
      </c>
    </row>
    <row r="29" spans="1:31" ht="20.25">
      <c r="A29" s="129" t="s">
        <v>103</v>
      </c>
      <c r="B29" s="320">
        <v>0</v>
      </c>
      <c r="C29" s="320">
        <v>12</v>
      </c>
      <c r="D29" s="320">
        <v>26</v>
      </c>
      <c r="E29" s="320">
        <f t="shared" si="0"/>
        <v>38</v>
      </c>
      <c r="F29" s="321">
        <v>0</v>
      </c>
      <c r="G29" s="320">
        <v>1</v>
      </c>
      <c r="H29" s="320">
        <v>0</v>
      </c>
      <c r="I29" s="320">
        <f t="shared" si="1"/>
        <v>1</v>
      </c>
      <c r="J29" s="321">
        <v>1</v>
      </c>
      <c r="K29" s="320">
        <v>9</v>
      </c>
      <c r="L29" s="320">
        <v>7</v>
      </c>
      <c r="M29" s="320">
        <f t="shared" si="2"/>
        <v>17</v>
      </c>
      <c r="N29" s="321">
        <v>1</v>
      </c>
      <c r="O29" s="320">
        <v>2</v>
      </c>
      <c r="P29" s="320">
        <v>1</v>
      </c>
      <c r="Q29" s="320">
        <f t="shared" si="3"/>
        <v>4</v>
      </c>
      <c r="R29" s="321">
        <v>0</v>
      </c>
      <c r="S29" s="320">
        <v>3</v>
      </c>
      <c r="T29" s="320">
        <v>0</v>
      </c>
      <c r="U29" s="320">
        <f t="shared" si="4"/>
        <v>3</v>
      </c>
      <c r="V29" s="321">
        <v>0</v>
      </c>
      <c r="W29" s="320">
        <v>1</v>
      </c>
      <c r="X29" s="320">
        <v>2</v>
      </c>
      <c r="Y29" s="320">
        <f t="shared" si="5"/>
        <v>3</v>
      </c>
      <c r="Z29" s="321">
        <v>0</v>
      </c>
      <c r="AA29" s="320">
        <v>15</v>
      </c>
      <c r="AB29" s="320">
        <v>9</v>
      </c>
      <c r="AC29" s="320">
        <f t="shared" si="6"/>
        <v>24</v>
      </c>
      <c r="AD29" s="129" t="s">
        <v>102</v>
      </c>
    </row>
    <row r="30" spans="1:31" ht="20.25">
      <c r="A30" s="129" t="s">
        <v>101</v>
      </c>
      <c r="B30" s="341">
        <v>203</v>
      </c>
      <c r="C30" s="341">
        <v>677</v>
      </c>
      <c r="D30" s="341">
        <v>400</v>
      </c>
      <c r="E30" s="341">
        <f t="shared" si="0"/>
        <v>1280</v>
      </c>
      <c r="F30" s="341">
        <v>13</v>
      </c>
      <c r="G30" s="341">
        <v>105</v>
      </c>
      <c r="H30" s="341">
        <v>46</v>
      </c>
      <c r="I30" s="341">
        <f t="shared" si="1"/>
        <v>164</v>
      </c>
      <c r="J30" s="341">
        <v>81</v>
      </c>
      <c r="K30" s="341">
        <v>356</v>
      </c>
      <c r="L30" s="341">
        <v>229</v>
      </c>
      <c r="M30" s="341">
        <f t="shared" si="2"/>
        <v>666</v>
      </c>
      <c r="N30" s="341">
        <v>9</v>
      </c>
      <c r="O30" s="341">
        <v>61</v>
      </c>
      <c r="P30" s="341">
        <v>20</v>
      </c>
      <c r="Q30" s="341">
        <f t="shared" si="3"/>
        <v>90</v>
      </c>
      <c r="R30" s="341">
        <v>19</v>
      </c>
      <c r="S30" s="341">
        <v>115</v>
      </c>
      <c r="T30" s="341">
        <v>69</v>
      </c>
      <c r="U30" s="341">
        <f t="shared" si="4"/>
        <v>203</v>
      </c>
      <c r="V30" s="341">
        <v>8</v>
      </c>
      <c r="W30" s="341">
        <v>88</v>
      </c>
      <c r="X30" s="341">
        <v>31</v>
      </c>
      <c r="Y30" s="341">
        <f t="shared" si="5"/>
        <v>127</v>
      </c>
      <c r="Z30" s="341">
        <v>63</v>
      </c>
      <c r="AA30" s="341">
        <v>294</v>
      </c>
      <c r="AB30" s="341">
        <v>161</v>
      </c>
      <c r="AC30" s="341">
        <f t="shared" si="6"/>
        <v>518</v>
      </c>
      <c r="AD30" s="129" t="s">
        <v>100</v>
      </c>
      <c r="AE30" s="167"/>
    </row>
    <row r="31" spans="1:31" ht="20.25">
      <c r="A31" s="129" t="s">
        <v>99</v>
      </c>
      <c r="B31" s="320">
        <v>4</v>
      </c>
      <c r="C31" s="320">
        <v>62</v>
      </c>
      <c r="D31" s="320">
        <v>112</v>
      </c>
      <c r="E31" s="320">
        <f t="shared" si="0"/>
        <v>178</v>
      </c>
      <c r="F31" s="321">
        <v>0</v>
      </c>
      <c r="G31" s="320">
        <v>5</v>
      </c>
      <c r="H31" s="320">
        <v>7</v>
      </c>
      <c r="I31" s="320">
        <f t="shared" si="1"/>
        <v>12</v>
      </c>
      <c r="J31" s="321">
        <v>6</v>
      </c>
      <c r="K31" s="320">
        <v>39</v>
      </c>
      <c r="L31" s="320">
        <v>46</v>
      </c>
      <c r="M31" s="320">
        <f t="shared" si="2"/>
        <v>91</v>
      </c>
      <c r="N31" s="321">
        <v>1</v>
      </c>
      <c r="O31" s="320">
        <v>4</v>
      </c>
      <c r="P31" s="320">
        <v>6</v>
      </c>
      <c r="Q31" s="320">
        <f t="shared" si="3"/>
        <v>11</v>
      </c>
      <c r="R31" s="321">
        <v>0</v>
      </c>
      <c r="S31" s="320">
        <v>10</v>
      </c>
      <c r="T31" s="320">
        <v>9</v>
      </c>
      <c r="U31" s="320">
        <f t="shared" si="4"/>
        <v>19</v>
      </c>
      <c r="V31" s="321">
        <v>0</v>
      </c>
      <c r="W31" s="320">
        <v>7</v>
      </c>
      <c r="X31" s="320">
        <v>7</v>
      </c>
      <c r="Y31" s="320">
        <f t="shared" si="5"/>
        <v>14</v>
      </c>
      <c r="Z31" s="321">
        <v>1</v>
      </c>
      <c r="AA31" s="320">
        <v>14</v>
      </c>
      <c r="AB31" s="320">
        <v>26</v>
      </c>
      <c r="AC31" s="320">
        <f t="shared" si="6"/>
        <v>41</v>
      </c>
      <c r="AD31" s="129" t="s">
        <v>98</v>
      </c>
      <c r="AE31" s="167"/>
    </row>
    <row r="32" spans="1:31" ht="20.25">
      <c r="A32" s="129" t="s">
        <v>97</v>
      </c>
      <c r="B32" s="341">
        <v>0</v>
      </c>
      <c r="C32" s="341">
        <v>0</v>
      </c>
      <c r="D32" s="341">
        <v>0</v>
      </c>
      <c r="E32" s="341">
        <f t="shared" si="0"/>
        <v>0</v>
      </c>
      <c r="F32" s="341">
        <v>0</v>
      </c>
      <c r="G32" s="341">
        <v>0</v>
      </c>
      <c r="H32" s="341">
        <v>0</v>
      </c>
      <c r="I32" s="341">
        <f t="shared" si="1"/>
        <v>0</v>
      </c>
      <c r="J32" s="341">
        <v>0</v>
      </c>
      <c r="K32" s="341">
        <v>0</v>
      </c>
      <c r="L32" s="341">
        <v>0</v>
      </c>
      <c r="M32" s="341">
        <f t="shared" si="2"/>
        <v>0</v>
      </c>
      <c r="N32" s="341">
        <v>0</v>
      </c>
      <c r="O32" s="341">
        <v>0</v>
      </c>
      <c r="P32" s="341">
        <v>0</v>
      </c>
      <c r="Q32" s="341">
        <f t="shared" si="3"/>
        <v>0</v>
      </c>
      <c r="R32" s="341">
        <v>0</v>
      </c>
      <c r="S32" s="341">
        <v>0</v>
      </c>
      <c r="T32" s="341">
        <v>0</v>
      </c>
      <c r="U32" s="341">
        <f t="shared" si="4"/>
        <v>0</v>
      </c>
      <c r="V32" s="341">
        <v>0</v>
      </c>
      <c r="W32" s="341">
        <v>0</v>
      </c>
      <c r="X32" s="341">
        <v>0</v>
      </c>
      <c r="Y32" s="341">
        <f t="shared" si="5"/>
        <v>0</v>
      </c>
      <c r="Z32" s="341">
        <v>0</v>
      </c>
      <c r="AA32" s="341">
        <v>0</v>
      </c>
      <c r="AB32" s="341">
        <v>0</v>
      </c>
      <c r="AC32" s="341">
        <f t="shared" si="6"/>
        <v>0</v>
      </c>
      <c r="AD32" s="129" t="s">
        <v>96</v>
      </c>
    </row>
    <row r="33" spans="1:31" ht="20.25">
      <c r="A33" s="129" t="s">
        <v>95</v>
      </c>
      <c r="B33" s="320">
        <v>12</v>
      </c>
      <c r="C33" s="320">
        <v>85</v>
      </c>
      <c r="D33" s="320">
        <v>110</v>
      </c>
      <c r="E33" s="320">
        <f t="shared" si="0"/>
        <v>207</v>
      </c>
      <c r="F33" s="321">
        <v>1</v>
      </c>
      <c r="G33" s="320">
        <v>8</v>
      </c>
      <c r="H33" s="320">
        <v>18</v>
      </c>
      <c r="I33" s="320">
        <f t="shared" si="1"/>
        <v>27</v>
      </c>
      <c r="J33" s="321">
        <v>9</v>
      </c>
      <c r="K33" s="320">
        <v>43</v>
      </c>
      <c r="L33" s="320">
        <v>68</v>
      </c>
      <c r="M33" s="320">
        <f t="shared" si="2"/>
        <v>120</v>
      </c>
      <c r="N33" s="321">
        <v>2</v>
      </c>
      <c r="O33" s="320">
        <v>3</v>
      </c>
      <c r="P33" s="320">
        <v>8</v>
      </c>
      <c r="Q33" s="320">
        <f t="shared" si="3"/>
        <v>13</v>
      </c>
      <c r="R33" s="321">
        <v>2</v>
      </c>
      <c r="S33" s="320">
        <v>7</v>
      </c>
      <c r="T33" s="320">
        <v>18</v>
      </c>
      <c r="U33" s="320">
        <f t="shared" si="4"/>
        <v>27</v>
      </c>
      <c r="V33" s="321">
        <v>2</v>
      </c>
      <c r="W33" s="320">
        <v>3</v>
      </c>
      <c r="X33" s="320">
        <v>5</v>
      </c>
      <c r="Y33" s="320">
        <f t="shared" si="5"/>
        <v>10</v>
      </c>
      <c r="Z33" s="321">
        <v>3</v>
      </c>
      <c r="AA33" s="320">
        <v>61</v>
      </c>
      <c r="AB33" s="320">
        <v>81</v>
      </c>
      <c r="AC33" s="320">
        <f t="shared" si="6"/>
        <v>145</v>
      </c>
      <c r="AD33" s="129" t="s">
        <v>94</v>
      </c>
      <c r="AE33" s="167"/>
    </row>
    <row r="34" spans="1:31" ht="20.25">
      <c r="A34" s="129" t="s">
        <v>93</v>
      </c>
      <c r="B34" s="341">
        <v>34</v>
      </c>
      <c r="C34" s="341">
        <v>135</v>
      </c>
      <c r="D34" s="341">
        <v>90</v>
      </c>
      <c r="E34" s="341">
        <f t="shared" si="0"/>
        <v>259</v>
      </c>
      <c r="F34" s="341">
        <v>7</v>
      </c>
      <c r="G34" s="341">
        <v>12</v>
      </c>
      <c r="H34" s="341">
        <v>5</v>
      </c>
      <c r="I34" s="341">
        <f t="shared" si="1"/>
        <v>24</v>
      </c>
      <c r="J34" s="341">
        <v>17</v>
      </c>
      <c r="K34" s="341">
        <v>67</v>
      </c>
      <c r="L34" s="341">
        <v>37</v>
      </c>
      <c r="M34" s="341">
        <f t="shared" si="2"/>
        <v>121</v>
      </c>
      <c r="N34" s="341">
        <v>5</v>
      </c>
      <c r="O34" s="341">
        <v>5</v>
      </c>
      <c r="P34" s="341">
        <v>0</v>
      </c>
      <c r="Q34" s="341">
        <f t="shared" si="3"/>
        <v>10</v>
      </c>
      <c r="R34" s="341">
        <v>4</v>
      </c>
      <c r="S34" s="341">
        <v>16</v>
      </c>
      <c r="T34" s="341">
        <v>7</v>
      </c>
      <c r="U34" s="341">
        <f t="shared" si="4"/>
        <v>27</v>
      </c>
      <c r="V34" s="341">
        <v>2</v>
      </c>
      <c r="W34" s="341">
        <v>7</v>
      </c>
      <c r="X34" s="341">
        <v>4</v>
      </c>
      <c r="Y34" s="341">
        <f t="shared" si="5"/>
        <v>13</v>
      </c>
      <c r="Z34" s="341">
        <v>11</v>
      </c>
      <c r="AA34" s="341">
        <v>57</v>
      </c>
      <c r="AB34" s="341">
        <v>42</v>
      </c>
      <c r="AC34" s="341">
        <f t="shared" si="6"/>
        <v>110</v>
      </c>
      <c r="AD34" s="129" t="s">
        <v>92</v>
      </c>
    </row>
    <row r="35" spans="1:31" ht="20.25">
      <c r="A35" s="129" t="s">
        <v>91</v>
      </c>
      <c r="B35" s="320">
        <v>14</v>
      </c>
      <c r="C35" s="320">
        <v>116</v>
      </c>
      <c r="D35" s="320">
        <v>11</v>
      </c>
      <c r="E35" s="320">
        <f t="shared" si="0"/>
        <v>141</v>
      </c>
      <c r="F35" s="321">
        <v>0</v>
      </c>
      <c r="G35" s="320">
        <v>16</v>
      </c>
      <c r="H35" s="320">
        <v>4</v>
      </c>
      <c r="I35" s="320">
        <f t="shared" si="1"/>
        <v>20</v>
      </c>
      <c r="J35" s="321">
        <v>19</v>
      </c>
      <c r="K35" s="320">
        <v>95</v>
      </c>
      <c r="L35" s="320">
        <v>10</v>
      </c>
      <c r="M35" s="320">
        <f t="shared" si="2"/>
        <v>124</v>
      </c>
      <c r="N35" s="321">
        <v>1</v>
      </c>
      <c r="O35" s="320">
        <v>5</v>
      </c>
      <c r="P35" s="320">
        <v>2</v>
      </c>
      <c r="Q35" s="320">
        <f t="shared" si="3"/>
        <v>8</v>
      </c>
      <c r="R35" s="321">
        <v>9</v>
      </c>
      <c r="S35" s="320">
        <v>39</v>
      </c>
      <c r="T35" s="320">
        <v>5</v>
      </c>
      <c r="U35" s="320">
        <f t="shared" si="4"/>
        <v>53</v>
      </c>
      <c r="V35" s="321">
        <v>1</v>
      </c>
      <c r="W35" s="320">
        <v>16</v>
      </c>
      <c r="X35" s="320">
        <v>1</v>
      </c>
      <c r="Y35" s="320">
        <f t="shared" si="5"/>
        <v>18</v>
      </c>
      <c r="Z35" s="321">
        <v>10</v>
      </c>
      <c r="AA35" s="320">
        <v>39</v>
      </c>
      <c r="AB35" s="320">
        <v>7</v>
      </c>
      <c r="AC35" s="320">
        <f t="shared" si="6"/>
        <v>56</v>
      </c>
      <c r="AD35" s="129" t="s">
        <v>90</v>
      </c>
    </row>
    <row r="36" spans="1:31" ht="20.25">
      <c r="A36" s="129" t="s">
        <v>89</v>
      </c>
      <c r="B36" s="341">
        <v>3</v>
      </c>
      <c r="C36" s="341">
        <v>33</v>
      </c>
      <c r="D36" s="341">
        <v>21</v>
      </c>
      <c r="E36" s="341">
        <f t="shared" si="0"/>
        <v>57</v>
      </c>
      <c r="F36" s="341">
        <v>2</v>
      </c>
      <c r="G36" s="341">
        <v>8</v>
      </c>
      <c r="H36" s="341">
        <v>5</v>
      </c>
      <c r="I36" s="341">
        <f t="shared" si="1"/>
        <v>15</v>
      </c>
      <c r="J36" s="341">
        <v>1</v>
      </c>
      <c r="K36" s="341">
        <v>12</v>
      </c>
      <c r="L36" s="341">
        <v>7</v>
      </c>
      <c r="M36" s="341">
        <f t="shared" si="2"/>
        <v>20</v>
      </c>
      <c r="N36" s="341">
        <v>0</v>
      </c>
      <c r="O36" s="341">
        <v>0</v>
      </c>
      <c r="P36" s="341">
        <v>0</v>
      </c>
      <c r="Q36" s="341">
        <f t="shared" si="3"/>
        <v>0</v>
      </c>
      <c r="R36" s="341">
        <v>1</v>
      </c>
      <c r="S36" s="341">
        <v>15</v>
      </c>
      <c r="T36" s="341">
        <v>8</v>
      </c>
      <c r="U36" s="341">
        <f t="shared" si="4"/>
        <v>24</v>
      </c>
      <c r="V36" s="341">
        <v>0</v>
      </c>
      <c r="W36" s="341">
        <v>5</v>
      </c>
      <c r="X36" s="341">
        <v>4</v>
      </c>
      <c r="Y36" s="341">
        <f t="shared" si="5"/>
        <v>9</v>
      </c>
      <c r="Z36" s="341">
        <v>2</v>
      </c>
      <c r="AA36" s="341">
        <v>9</v>
      </c>
      <c r="AB36" s="341">
        <v>17</v>
      </c>
      <c r="AC36" s="341">
        <f t="shared" si="6"/>
        <v>28</v>
      </c>
      <c r="AD36" s="129" t="s">
        <v>88</v>
      </c>
      <c r="AE36" s="167"/>
    </row>
    <row r="37" spans="1:31" ht="20.25">
      <c r="A37" s="129" t="s">
        <v>87</v>
      </c>
      <c r="B37" s="320">
        <v>0</v>
      </c>
      <c r="C37" s="320">
        <v>2</v>
      </c>
      <c r="D37" s="320">
        <v>9</v>
      </c>
      <c r="E37" s="320">
        <f t="shared" si="0"/>
        <v>11</v>
      </c>
      <c r="F37" s="321">
        <v>0</v>
      </c>
      <c r="G37" s="320">
        <v>0</v>
      </c>
      <c r="H37" s="320">
        <v>1</v>
      </c>
      <c r="I37" s="320">
        <f t="shared" si="1"/>
        <v>1</v>
      </c>
      <c r="J37" s="321">
        <v>0</v>
      </c>
      <c r="K37" s="320">
        <v>3</v>
      </c>
      <c r="L37" s="320">
        <v>8</v>
      </c>
      <c r="M37" s="320">
        <f t="shared" si="2"/>
        <v>11</v>
      </c>
      <c r="N37" s="321">
        <v>0</v>
      </c>
      <c r="O37" s="320">
        <v>0</v>
      </c>
      <c r="P37" s="320">
        <v>0</v>
      </c>
      <c r="Q37" s="320">
        <f t="shared" si="3"/>
        <v>0</v>
      </c>
      <c r="R37" s="321">
        <v>0</v>
      </c>
      <c r="S37" s="320">
        <v>2</v>
      </c>
      <c r="T37" s="320">
        <v>1</v>
      </c>
      <c r="U37" s="320">
        <f t="shared" si="4"/>
        <v>3</v>
      </c>
      <c r="V37" s="321">
        <v>0</v>
      </c>
      <c r="W37" s="320">
        <v>0</v>
      </c>
      <c r="X37" s="320">
        <v>1</v>
      </c>
      <c r="Y37" s="320">
        <f t="shared" si="5"/>
        <v>1</v>
      </c>
      <c r="Z37" s="321">
        <v>0</v>
      </c>
      <c r="AA37" s="320">
        <v>0</v>
      </c>
      <c r="AB37" s="320">
        <v>11</v>
      </c>
      <c r="AC37" s="320">
        <f t="shared" si="6"/>
        <v>11</v>
      </c>
      <c r="AD37" s="129" t="s">
        <v>86</v>
      </c>
      <c r="AE37" s="167"/>
    </row>
    <row r="38" spans="1:31" ht="20.25">
      <c r="A38" s="129" t="s">
        <v>85</v>
      </c>
      <c r="B38" s="341">
        <v>1</v>
      </c>
      <c r="C38" s="341">
        <v>5</v>
      </c>
      <c r="D38" s="341">
        <v>11</v>
      </c>
      <c r="E38" s="341">
        <f t="shared" si="0"/>
        <v>17</v>
      </c>
      <c r="F38" s="341">
        <v>0</v>
      </c>
      <c r="G38" s="341">
        <v>0</v>
      </c>
      <c r="H38" s="341">
        <v>0</v>
      </c>
      <c r="I38" s="341">
        <f t="shared" si="1"/>
        <v>0</v>
      </c>
      <c r="J38" s="341">
        <v>0</v>
      </c>
      <c r="K38" s="341">
        <v>3</v>
      </c>
      <c r="L38" s="341">
        <v>9</v>
      </c>
      <c r="M38" s="341">
        <f t="shared" si="2"/>
        <v>12</v>
      </c>
      <c r="N38" s="341">
        <v>0</v>
      </c>
      <c r="O38" s="341">
        <v>1</v>
      </c>
      <c r="P38" s="341">
        <v>0</v>
      </c>
      <c r="Q38" s="341">
        <f t="shared" si="3"/>
        <v>1</v>
      </c>
      <c r="R38" s="341">
        <v>0</v>
      </c>
      <c r="S38" s="341">
        <v>1</v>
      </c>
      <c r="T38" s="341">
        <v>3</v>
      </c>
      <c r="U38" s="341">
        <f t="shared" si="4"/>
        <v>4</v>
      </c>
      <c r="V38" s="341">
        <v>0</v>
      </c>
      <c r="W38" s="341">
        <v>0</v>
      </c>
      <c r="X38" s="341">
        <v>0</v>
      </c>
      <c r="Y38" s="341">
        <f t="shared" si="5"/>
        <v>0</v>
      </c>
      <c r="Z38" s="341">
        <v>0</v>
      </c>
      <c r="AA38" s="341">
        <v>3</v>
      </c>
      <c r="AB38" s="341">
        <v>5</v>
      </c>
      <c r="AC38" s="341">
        <f t="shared" si="6"/>
        <v>8</v>
      </c>
      <c r="AD38" s="129" t="s">
        <v>1169</v>
      </c>
    </row>
    <row r="39" spans="1:31" ht="20.25">
      <c r="A39" s="129" t="s">
        <v>84</v>
      </c>
      <c r="B39" s="320">
        <v>0</v>
      </c>
      <c r="C39" s="320">
        <v>20</v>
      </c>
      <c r="D39" s="320">
        <v>39</v>
      </c>
      <c r="E39" s="320">
        <f t="shared" si="0"/>
        <v>59</v>
      </c>
      <c r="F39" s="321">
        <v>1</v>
      </c>
      <c r="G39" s="320">
        <v>4</v>
      </c>
      <c r="H39" s="320">
        <v>5</v>
      </c>
      <c r="I39" s="320">
        <f t="shared" si="1"/>
        <v>10</v>
      </c>
      <c r="J39" s="321">
        <v>1</v>
      </c>
      <c r="K39" s="320">
        <v>7</v>
      </c>
      <c r="L39" s="320">
        <v>16</v>
      </c>
      <c r="M39" s="320">
        <f t="shared" si="2"/>
        <v>24</v>
      </c>
      <c r="N39" s="321">
        <v>0</v>
      </c>
      <c r="O39" s="320">
        <v>1</v>
      </c>
      <c r="P39" s="320">
        <v>1</v>
      </c>
      <c r="Q39" s="320">
        <f t="shared" si="3"/>
        <v>2</v>
      </c>
      <c r="R39" s="321">
        <v>1</v>
      </c>
      <c r="S39" s="320">
        <v>4</v>
      </c>
      <c r="T39" s="320">
        <v>5</v>
      </c>
      <c r="U39" s="320">
        <f t="shared" si="4"/>
        <v>10</v>
      </c>
      <c r="V39" s="321">
        <v>0</v>
      </c>
      <c r="W39" s="320">
        <v>4</v>
      </c>
      <c r="X39" s="320">
        <v>3</v>
      </c>
      <c r="Y39" s="320">
        <f t="shared" si="5"/>
        <v>7</v>
      </c>
      <c r="Z39" s="321">
        <v>0</v>
      </c>
      <c r="AA39" s="320">
        <v>8</v>
      </c>
      <c r="AB39" s="320">
        <v>16</v>
      </c>
      <c r="AC39" s="320">
        <f t="shared" si="6"/>
        <v>24</v>
      </c>
      <c r="AD39" s="129" t="s">
        <v>83</v>
      </c>
      <c r="AE39" s="167"/>
    </row>
    <row r="40" spans="1:31" ht="20.25">
      <c r="A40" s="129" t="s">
        <v>82</v>
      </c>
      <c r="B40" s="341">
        <v>2</v>
      </c>
      <c r="C40" s="341">
        <v>8</v>
      </c>
      <c r="D40" s="341">
        <v>17</v>
      </c>
      <c r="E40" s="341">
        <f t="shared" si="0"/>
        <v>27</v>
      </c>
      <c r="F40" s="341">
        <v>0</v>
      </c>
      <c r="G40" s="341">
        <v>1</v>
      </c>
      <c r="H40" s="341">
        <v>0</v>
      </c>
      <c r="I40" s="341">
        <f t="shared" si="1"/>
        <v>1</v>
      </c>
      <c r="J40" s="341">
        <v>0</v>
      </c>
      <c r="K40" s="341">
        <v>3</v>
      </c>
      <c r="L40" s="341">
        <v>3</v>
      </c>
      <c r="M40" s="341">
        <f t="shared" si="2"/>
        <v>6</v>
      </c>
      <c r="N40" s="341">
        <v>0</v>
      </c>
      <c r="O40" s="341">
        <v>0</v>
      </c>
      <c r="P40" s="341">
        <v>0</v>
      </c>
      <c r="Q40" s="341">
        <f t="shared" si="3"/>
        <v>0</v>
      </c>
      <c r="R40" s="341">
        <v>0</v>
      </c>
      <c r="S40" s="341">
        <v>0</v>
      </c>
      <c r="T40" s="341">
        <v>2</v>
      </c>
      <c r="U40" s="341">
        <f t="shared" si="4"/>
        <v>2</v>
      </c>
      <c r="V40" s="341">
        <v>0</v>
      </c>
      <c r="W40" s="341">
        <v>1</v>
      </c>
      <c r="X40" s="341">
        <v>2</v>
      </c>
      <c r="Y40" s="341">
        <f t="shared" si="5"/>
        <v>3</v>
      </c>
      <c r="Z40" s="341">
        <v>1</v>
      </c>
      <c r="AA40" s="341">
        <v>3</v>
      </c>
      <c r="AB40" s="341">
        <v>9</v>
      </c>
      <c r="AC40" s="341">
        <f t="shared" si="6"/>
        <v>13</v>
      </c>
      <c r="AD40" s="129" t="s">
        <v>81</v>
      </c>
    </row>
    <row r="41" spans="1:31" ht="20.25">
      <c r="A41" s="129" t="s">
        <v>80</v>
      </c>
      <c r="B41" s="320">
        <v>1</v>
      </c>
      <c r="C41" s="320">
        <v>5</v>
      </c>
      <c r="D41" s="320">
        <v>7</v>
      </c>
      <c r="E41" s="320">
        <f t="shared" si="0"/>
        <v>13</v>
      </c>
      <c r="F41" s="321">
        <v>0</v>
      </c>
      <c r="G41" s="320">
        <v>0</v>
      </c>
      <c r="H41" s="320">
        <v>0</v>
      </c>
      <c r="I41" s="320">
        <f t="shared" si="1"/>
        <v>0</v>
      </c>
      <c r="J41" s="321">
        <v>1</v>
      </c>
      <c r="K41" s="320">
        <v>5</v>
      </c>
      <c r="L41" s="320">
        <v>4</v>
      </c>
      <c r="M41" s="320">
        <f t="shared" si="2"/>
        <v>10</v>
      </c>
      <c r="N41" s="321">
        <v>1</v>
      </c>
      <c r="O41" s="320">
        <v>0</v>
      </c>
      <c r="P41" s="320">
        <v>0</v>
      </c>
      <c r="Q41" s="320">
        <f t="shared" si="3"/>
        <v>1</v>
      </c>
      <c r="R41" s="321">
        <v>0</v>
      </c>
      <c r="S41" s="320">
        <v>2</v>
      </c>
      <c r="T41" s="320">
        <v>3</v>
      </c>
      <c r="U41" s="320">
        <f t="shared" si="4"/>
        <v>5</v>
      </c>
      <c r="V41" s="321">
        <v>0</v>
      </c>
      <c r="W41" s="320">
        <v>0</v>
      </c>
      <c r="X41" s="320">
        <v>0</v>
      </c>
      <c r="Y41" s="320">
        <f t="shared" si="5"/>
        <v>0</v>
      </c>
      <c r="Z41" s="321">
        <v>0</v>
      </c>
      <c r="AA41" s="320">
        <v>3</v>
      </c>
      <c r="AB41" s="320">
        <v>7</v>
      </c>
      <c r="AC41" s="320">
        <f t="shared" si="6"/>
        <v>10</v>
      </c>
      <c r="AD41" s="129" t="s">
        <v>79</v>
      </c>
      <c r="AE41" s="167"/>
    </row>
    <row r="42" spans="1:31" ht="20.25">
      <c r="A42" s="129" t="s">
        <v>78</v>
      </c>
      <c r="B42" s="341">
        <v>0</v>
      </c>
      <c r="C42" s="341">
        <v>7</v>
      </c>
      <c r="D42" s="341">
        <v>10</v>
      </c>
      <c r="E42" s="341">
        <f t="shared" si="0"/>
        <v>17</v>
      </c>
      <c r="F42" s="341">
        <v>0</v>
      </c>
      <c r="G42" s="341">
        <v>1</v>
      </c>
      <c r="H42" s="341">
        <v>4</v>
      </c>
      <c r="I42" s="341">
        <f t="shared" si="1"/>
        <v>5</v>
      </c>
      <c r="J42" s="341">
        <v>0</v>
      </c>
      <c r="K42" s="341">
        <v>6</v>
      </c>
      <c r="L42" s="341">
        <v>16</v>
      </c>
      <c r="M42" s="341">
        <f t="shared" si="2"/>
        <v>22</v>
      </c>
      <c r="N42" s="341">
        <v>0</v>
      </c>
      <c r="O42" s="341">
        <v>0</v>
      </c>
      <c r="P42" s="341">
        <v>0</v>
      </c>
      <c r="Q42" s="341">
        <f t="shared" si="3"/>
        <v>0</v>
      </c>
      <c r="R42" s="341">
        <v>0</v>
      </c>
      <c r="S42" s="341">
        <v>3</v>
      </c>
      <c r="T42" s="341">
        <v>3</v>
      </c>
      <c r="U42" s="341">
        <f t="shared" si="4"/>
        <v>6</v>
      </c>
      <c r="V42" s="341">
        <v>0</v>
      </c>
      <c r="W42" s="341">
        <v>2</v>
      </c>
      <c r="X42" s="341">
        <v>0</v>
      </c>
      <c r="Y42" s="341">
        <f t="shared" si="5"/>
        <v>2</v>
      </c>
      <c r="Z42" s="341">
        <v>0</v>
      </c>
      <c r="AA42" s="341">
        <v>3</v>
      </c>
      <c r="AB42" s="341">
        <v>5</v>
      </c>
      <c r="AC42" s="341">
        <f t="shared" si="6"/>
        <v>8</v>
      </c>
      <c r="AD42" s="129" t="s">
        <v>77</v>
      </c>
    </row>
    <row r="43" spans="1:31" ht="20.25">
      <c r="A43" s="129" t="s">
        <v>76</v>
      </c>
      <c r="B43" s="320">
        <v>4</v>
      </c>
      <c r="C43" s="320">
        <v>3</v>
      </c>
      <c r="D43" s="320">
        <v>11</v>
      </c>
      <c r="E43" s="320">
        <f t="shared" si="0"/>
        <v>18</v>
      </c>
      <c r="F43" s="321">
        <v>1</v>
      </c>
      <c r="G43" s="320">
        <v>0</v>
      </c>
      <c r="H43" s="320">
        <v>0</v>
      </c>
      <c r="I43" s="320">
        <f t="shared" si="1"/>
        <v>1</v>
      </c>
      <c r="J43" s="321">
        <v>2</v>
      </c>
      <c r="K43" s="320">
        <v>3</v>
      </c>
      <c r="L43" s="320">
        <v>4</v>
      </c>
      <c r="M43" s="320">
        <f t="shared" si="2"/>
        <v>9</v>
      </c>
      <c r="N43" s="321">
        <v>0</v>
      </c>
      <c r="O43" s="320">
        <v>0</v>
      </c>
      <c r="P43" s="320">
        <v>0</v>
      </c>
      <c r="Q43" s="320">
        <f t="shared" si="3"/>
        <v>0</v>
      </c>
      <c r="R43" s="321">
        <v>2</v>
      </c>
      <c r="S43" s="320">
        <v>0</v>
      </c>
      <c r="T43" s="320">
        <v>3</v>
      </c>
      <c r="U43" s="320">
        <f t="shared" si="4"/>
        <v>5</v>
      </c>
      <c r="V43" s="321">
        <v>0</v>
      </c>
      <c r="W43" s="320">
        <v>0</v>
      </c>
      <c r="X43" s="320">
        <v>1</v>
      </c>
      <c r="Y43" s="320">
        <f t="shared" si="5"/>
        <v>1</v>
      </c>
      <c r="Z43" s="321">
        <v>1</v>
      </c>
      <c r="AA43" s="320">
        <v>1</v>
      </c>
      <c r="AB43" s="320">
        <v>8</v>
      </c>
      <c r="AC43" s="320">
        <f t="shared" si="6"/>
        <v>10</v>
      </c>
      <c r="AD43" s="129" t="s">
        <v>75</v>
      </c>
    </row>
    <row r="44" spans="1:31" ht="20.25">
      <c r="A44" s="106" t="s">
        <v>9</v>
      </c>
      <c r="B44" s="200">
        <f t="shared" ref="B44:AC44" si="7">SUM(B8:B43)</f>
        <v>6809</v>
      </c>
      <c r="C44" s="200">
        <f t="shared" si="7"/>
        <v>5703</v>
      </c>
      <c r="D44" s="200">
        <f t="shared" si="7"/>
        <v>4283</v>
      </c>
      <c r="E44" s="200">
        <f t="shared" si="7"/>
        <v>16795</v>
      </c>
      <c r="F44" s="200">
        <f t="shared" si="7"/>
        <v>1017</v>
      </c>
      <c r="G44" s="200">
        <f t="shared" si="7"/>
        <v>1010</v>
      </c>
      <c r="H44" s="200">
        <f t="shared" si="7"/>
        <v>564</v>
      </c>
      <c r="I44" s="200">
        <f t="shared" si="7"/>
        <v>2591</v>
      </c>
      <c r="J44" s="200">
        <f t="shared" si="7"/>
        <v>3571</v>
      </c>
      <c r="K44" s="200">
        <f t="shared" si="7"/>
        <v>3545</v>
      </c>
      <c r="L44" s="200">
        <f t="shared" si="7"/>
        <v>2671</v>
      </c>
      <c r="M44" s="200">
        <f t="shared" si="7"/>
        <v>9787</v>
      </c>
      <c r="N44" s="200">
        <f t="shared" si="7"/>
        <v>582</v>
      </c>
      <c r="O44" s="200">
        <f t="shared" si="7"/>
        <v>506</v>
      </c>
      <c r="P44" s="200">
        <f t="shared" si="7"/>
        <v>176</v>
      </c>
      <c r="Q44" s="303">
        <f t="shared" si="7"/>
        <v>1264</v>
      </c>
      <c r="R44" s="303">
        <f t="shared" si="7"/>
        <v>1151</v>
      </c>
      <c r="S44" s="200">
        <f t="shared" si="7"/>
        <v>1029</v>
      </c>
      <c r="T44" s="200">
        <f t="shared" si="7"/>
        <v>650</v>
      </c>
      <c r="U44" s="200">
        <f t="shared" si="7"/>
        <v>2830</v>
      </c>
      <c r="V44" s="200">
        <f t="shared" si="7"/>
        <v>769</v>
      </c>
      <c r="W44" s="200">
        <f t="shared" si="7"/>
        <v>775</v>
      </c>
      <c r="X44" s="200">
        <f t="shared" si="7"/>
        <v>278</v>
      </c>
      <c r="Y44" s="200">
        <f t="shared" si="7"/>
        <v>1822</v>
      </c>
      <c r="Z44" s="200">
        <f t="shared" si="7"/>
        <v>2825</v>
      </c>
      <c r="AA44" s="200">
        <f t="shared" si="7"/>
        <v>2781</v>
      </c>
      <c r="AB44" s="200">
        <f t="shared" si="7"/>
        <v>1750</v>
      </c>
      <c r="AC44" s="200">
        <f t="shared" si="7"/>
        <v>7356</v>
      </c>
      <c r="AD44" s="106" t="s">
        <v>8</v>
      </c>
    </row>
    <row r="45" spans="1:31">
      <c r="A45" s="182"/>
      <c r="B45" s="182"/>
      <c r="C45" s="182"/>
      <c r="D45" s="182"/>
      <c r="E45" s="182"/>
      <c r="F45" s="183"/>
      <c r="G45" s="182"/>
      <c r="H45" s="182"/>
      <c r="I45" s="182"/>
      <c r="J45" s="183"/>
      <c r="K45" s="182"/>
      <c r="L45" s="182"/>
      <c r="M45" s="182"/>
      <c r="N45" s="183"/>
      <c r="O45" s="182"/>
      <c r="P45" s="182"/>
      <c r="Q45" s="182"/>
      <c r="R45" s="183"/>
      <c r="S45" s="182"/>
      <c r="T45" s="182"/>
      <c r="U45" s="182"/>
      <c r="V45" s="183"/>
      <c r="W45" s="182"/>
      <c r="X45" s="182"/>
      <c r="Y45" s="182"/>
      <c r="Z45" s="183"/>
      <c r="AA45" s="182"/>
      <c r="AB45" s="182"/>
      <c r="AC45" s="182"/>
      <c r="AD45" s="182"/>
    </row>
    <row r="46" spans="1:31" ht="23.25" customHeight="1">
      <c r="A46" s="569" t="s">
        <v>1583</v>
      </c>
      <c r="B46" s="569"/>
      <c r="C46" s="569"/>
      <c r="D46" s="569"/>
      <c r="E46" s="569"/>
      <c r="F46" s="569"/>
      <c r="G46" s="569"/>
      <c r="H46" s="569"/>
      <c r="I46" s="569"/>
      <c r="J46" s="569"/>
      <c r="K46" s="569"/>
      <c r="L46" s="569"/>
      <c r="M46" s="569"/>
      <c r="N46" s="569"/>
      <c r="O46" s="595"/>
      <c r="P46" s="586" t="s">
        <v>1584</v>
      </c>
      <c r="Q46" s="570"/>
      <c r="R46" s="570"/>
      <c r="S46" s="570"/>
      <c r="T46" s="570"/>
      <c r="U46" s="570"/>
      <c r="V46" s="570"/>
      <c r="W46" s="570"/>
      <c r="X46" s="570"/>
      <c r="Y46" s="570"/>
      <c r="Z46" s="570"/>
      <c r="AA46" s="570"/>
      <c r="AB46" s="570"/>
      <c r="AC46" s="570"/>
      <c r="AD46" s="570"/>
      <c r="AE46" s="167"/>
    </row>
    <row r="47" spans="1:31" ht="23.25">
      <c r="A47" s="590" t="s">
        <v>232</v>
      </c>
      <c r="B47" s="837" t="s">
        <v>45</v>
      </c>
      <c r="C47" s="838"/>
      <c r="D47" s="838"/>
      <c r="E47" s="839"/>
      <c r="F47" s="837" t="s">
        <v>43</v>
      </c>
      <c r="G47" s="838"/>
      <c r="H47" s="838"/>
      <c r="I47" s="839"/>
      <c r="J47" s="837" t="s">
        <v>41</v>
      </c>
      <c r="K47" s="838"/>
      <c r="L47" s="838"/>
      <c r="M47" s="839"/>
      <c r="N47" s="837" t="s">
        <v>159</v>
      </c>
      <c r="O47" s="838"/>
      <c r="P47" s="838"/>
      <c r="Q47" s="839"/>
      <c r="R47" s="837" t="s">
        <v>37</v>
      </c>
      <c r="S47" s="838"/>
      <c r="T47" s="838"/>
      <c r="U47" s="839"/>
      <c r="V47" s="837" t="s">
        <v>35</v>
      </c>
      <c r="W47" s="838"/>
      <c r="X47" s="838"/>
      <c r="Y47" s="839"/>
      <c r="Z47" s="837" t="s">
        <v>33</v>
      </c>
      <c r="AA47" s="838"/>
      <c r="AB47" s="838"/>
      <c r="AC47" s="839"/>
      <c r="AD47" s="590" t="s">
        <v>597</v>
      </c>
      <c r="AE47" s="167"/>
    </row>
    <row r="48" spans="1:31" ht="23.25">
      <c r="A48" s="590"/>
      <c r="B48" s="837" t="s">
        <v>160</v>
      </c>
      <c r="C48" s="838"/>
      <c r="D48" s="838"/>
      <c r="E48" s="839"/>
      <c r="F48" s="837" t="s">
        <v>42</v>
      </c>
      <c r="G48" s="838"/>
      <c r="H48" s="838"/>
      <c r="I48" s="839"/>
      <c r="J48" s="837" t="s">
        <v>40</v>
      </c>
      <c r="K48" s="838"/>
      <c r="L48" s="838"/>
      <c r="M48" s="839"/>
      <c r="N48" s="837" t="s">
        <v>38</v>
      </c>
      <c r="O48" s="838"/>
      <c r="P48" s="838"/>
      <c r="Q48" s="839"/>
      <c r="R48" s="837" t="s">
        <v>36</v>
      </c>
      <c r="S48" s="838"/>
      <c r="T48" s="838"/>
      <c r="U48" s="839"/>
      <c r="V48" s="837" t="s">
        <v>158</v>
      </c>
      <c r="W48" s="838"/>
      <c r="X48" s="838"/>
      <c r="Y48" s="839"/>
      <c r="Z48" s="837" t="s">
        <v>1527</v>
      </c>
      <c r="AA48" s="838"/>
      <c r="AB48" s="838"/>
      <c r="AC48" s="839"/>
      <c r="AD48" s="590"/>
      <c r="AE48" s="167"/>
    </row>
    <row r="49" spans="1:31" ht="51">
      <c r="A49" s="590"/>
      <c r="B49" s="132" t="s">
        <v>150</v>
      </c>
      <c r="C49" s="132" t="s">
        <v>149</v>
      </c>
      <c r="D49" s="132" t="s">
        <v>148</v>
      </c>
      <c r="E49" s="132" t="s">
        <v>9</v>
      </c>
      <c r="F49" s="132" t="s">
        <v>150</v>
      </c>
      <c r="G49" s="132" t="s">
        <v>149</v>
      </c>
      <c r="H49" s="132" t="s">
        <v>148</v>
      </c>
      <c r="I49" s="132" t="s">
        <v>9</v>
      </c>
      <c r="J49" s="132" t="s">
        <v>150</v>
      </c>
      <c r="K49" s="132" t="s">
        <v>149</v>
      </c>
      <c r="L49" s="132" t="s">
        <v>148</v>
      </c>
      <c r="M49" s="132" t="s">
        <v>9</v>
      </c>
      <c r="N49" s="132" t="s">
        <v>150</v>
      </c>
      <c r="O49" s="132" t="s">
        <v>149</v>
      </c>
      <c r="P49" s="132" t="s">
        <v>148</v>
      </c>
      <c r="Q49" s="132" t="s">
        <v>9</v>
      </c>
      <c r="R49" s="132" t="s">
        <v>150</v>
      </c>
      <c r="S49" s="132" t="s">
        <v>149</v>
      </c>
      <c r="T49" s="132" t="s">
        <v>148</v>
      </c>
      <c r="U49" s="132" t="s">
        <v>9</v>
      </c>
      <c r="V49" s="132" t="s">
        <v>150</v>
      </c>
      <c r="W49" s="132" t="s">
        <v>149</v>
      </c>
      <c r="X49" s="132" t="s">
        <v>148</v>
      </c>
      <c r="Y49" s="132" t="s">
        <v>9</v>
      </c>
      <c r="Z49" s="132" t="s">
        <v>150</v>
      </c>
      <c r="AA49" s="132" t="s">
        <v>149</v>
      </c>
      <c r="AB49" s="132" t="s">
        <v>148</v>
      </c>
      <c r="AC49" s="132" t="s">
        <v>9</v>
      </c>
      <c r="AD49" s="590"/>
      <c r="AE49" s="167"/>
    </row>
    <row r="50" spans="1:31" ht="66.75">
      <c r="A50" s="590"/>
      <c r="B50" s="132" t="s">
        <v>147</v>
      </c>
      <c r="C50" s="132" t="s">
        <v>146</v>
      </c>
      <c r="D50" s="132" t="s">
        <v>145</v>
      </c>
      <c r="E50" s="132" t="s">
        <v>8</v>
      </c>
      <c r="F50" s="132" t="s">
        <v>147</v>
      </c>
      <c r="G50" s="132" t="s">
        <v>146</v>
      </c>
      <c r="H50" s="132" t="s">
        <v>145</v>
      </c>
      <c r="I50" s="132" t="s">
        <v>8</v>
      </c>
      <c r="J50" s="132" t="s">
        <v>147</v>
      </c>
      <c r="K50" s="132" t="s">
        <v>146</v>
      </c>
      <c r="L50" s="132" t="s">
        <v>145</v>
      </c>
      <c r="M50" s="132" t="s">
        <v>8</v>
      </c>
      <c r="N50" s="132" t="s">
        <v>147</v>
      </c>
      <c r="O50" s="132" t="s">
        <v>146</v>
      </c>
      <c r="P50" s="132" t="s">
        <v>145</v>
      </c>
      <c r="Q50" s="132" t="s">
        <v>8</v>
      </c>
      <c r="R50" s="132" t="s">
        <v>147</v>
      </c>
      <c r="S50" s="132" t="s">
        <v>146</v>
      </c>
      <c r="T50" s="132" t="s">
        <v>145</v>
      </c>
      <c r="U50" s="132" t="s">
        <v>8</v>
      </c>
      <c r="V50" s="132" t="s">
        <v>147</v>
      </c>
      <c r="W50" s="132" t="s">
        <v>146</v>
      </c>
      <c r="X50" s="132" t="s">
        <v>145</v>
      </c>
      <c r="Y50" s="132" t="s">
        <v>8</v>
      </c>
      <c r="Z50" s="132" t="s">
        <v>147</v>
      </c>
      <c r="AA50" s="132" t="s">
        <v>146</v>
      </c>
      <c r="AB50" s="132" t="s">
        <v>145</v>
      </c>
      <c r="AC50" s="132" t="s">
        <v>8</v>
      </c>
      <c r="AD50" s="590"/>
      <c r="AE50" s="167"/>
    </row>
    <row r="51" spans="1:31" ht="20.25">
      <c r="A51" s="129" t="s">
        <v>144</v>
      </c>
      <c r="B51" s="341">
        <v>169</v>
      </c>
      <c r="C51" s="341">
        <v>0</v>
      </c>
      <c r="D51" s="341">
        <v>0</v>
      </c>
      <c r="E51" s="341">
        <f t="shared" ref="E51:E86" si="8">SUM(B51:D51)</f>
        <v>169</v>
      </c>
      <c r="F51" s="341">
        <v>50</v>
      </c>
      <c r="G51" s="341">
        <v>0</v>
      </c>
      <c r="H51" s="341">
        <v>0</v>
      </c>
      <c r="I51" s="341">
        <f t="shared" ref="I51:I86" si="9">SUM(F51:H51)</f>
        <v>50</v>
      </c>
      <c r="J51" s="341">
        <v>330</v>
      </c>
      <c r="K51" s="341">
        <v>0</v>
      </c>
      <c r="L51" s="341">
        <v>0</v>
      </c>
      <c r="M51" s="341">
        <f t="shared" ref="M51:M86" si="10">SUM(J51:L51)</f>
        <v>330</v>
      </c>
      <c r="N51" s="341">
        <v>35</v>
      </c>
      <c r="O51" s="341">
        <v>0</v>
      </c>
      <c r="P51" s="341">
        <v>0</v>
      </c>
      <c r="Q51" s="341">
        <f t="shared" ref="Q51:Q86" si="11">SUM(N51:P51)</f>
        <v>35</v>
      </c>
      <c r="R51" s="341">
        <v>84</v>
      </c>
      <c r="S51" s="341">
        <v>0</v>
      </c>
      <c r="T51" s="341">
        <v>0</v>
      </c>
      <c r="U51" s="341">
        <f t="shared" ref="U51:U86" si="12">SUM(R51:T51)</f>
        <v>84</v>
      </c>
      <c r="V51" s="341">
        <v>100</v>
      </c>
      <c r="W51" s="341">
        <v>0</v>
      </c>
      <c r="X51" s="341">
        <v>0</v>
      </c>
      <c r="Y51" s="341">
        <f t="shared" ref="Y51:Y86" si="13">SUM(V51:X51)</f>
        <v>100</v>
      </c>
      <c r="Z51" s="341">
        <v>51</v>
      </c>
      <c r="AA51" s="341">
        <v>0</v>
      </c>
      <c r="AB51" s="341">
        <v>0</v>
      </c>
      <c r="AC51" s="341">
        <f t="shared" ref="AC51:AC86" si="14">SUM(Z51:AB51)</f>
        <v>51</v>
      </c>
      <c r="AD51" s="129" t="s">
        <v>143</v>
      </c>
      <c r="AE51" s="167"/>
    </row>
    <row r="52" spans="1:31" ht="20.25">
      <c r="A52" s="129" t="s">
        <v>142</v>
      </c>
      <c r="B52" s="320">
        <v>377</v>
      </c>
      <c r="C52" s="320">
        <v>120</v>
      </c>
      <c r="D52" s="320">
        <v>11</v>
      </c>
      <c r="E52" s="320">
        <f t="shared" si="8"/>
        <v>508</v>
      </c>
      <c r="F52" s="321">
        <v>157</v>
      </c>
      <c r="G52" s="320">
        <v>28</v>
      </c>
      <c r="H52" s="320">
        <v>3</v>
      </c>
      <c r="I52" s="320">
        <f t="shared" si="9"/>
        <v>188</v>
      </c>
      <c r="J52" s="321">
        <v>771</v>
      </c>
      <c r="K52" s="320">
        <v>194</v>
      </c>
      <c r="L52" s="320">
        <v>44</v>
      </c>
      <c r="M52" s="320">
        <f t="shared" si="10"/>
        <v>1009</v>
      </c>
      <c r="N52" s="321">
        <v>112</v>
      </c>
      <c r="O52" s="320">
        <v>21</v>
      </c>
      <c r="P52" s="320">
        <v>2</v>
      </c>
      <c r="Q52" s="320">
        <f t="shared" si="11"/>
        <v>135</v>
      </c>
      <c r="R52" s="321">
        <v>269</v>
      </c>
      <c r="S52" s="320">
        <v>105</v>
      </c>
      <c r="T52" s="320">
        <v>2</v>
      </c>
      <c r="U52" s="320">
        <f t="shared" si="12"/>
        <v>376</v>
      </c>
      <c r="V52" s="321">
        <v>293</v>
      </c>
      <c r="W52" s="320">
        <v>58</v>
      </c>
      <c r="X52" s="320">
        <v>6</v>
      </c>
      <c r="Y52" s="320">
        <f t="shared" si="13"/>
        <v>357</v>
      </c>
      <c r="Z52" s="321">
        <v>87</v>
      </c>
      <c r="AA52" s="320">
        <v>24</v>
      </c>
      <c r="AB52" s="320">
        <v>1</v>
      </c>
      <c r="AC52" s="320">
        <f t="shared" si="14"/>
        <v>112</v>
      </c>
      <c r="AD52" s="129" t="s">
        <v>141</v>
      </c>
    </row>
    <row r="53" spans="1:31" ht="20.25">
      <c r="A53" s="129" t="s">
        <v>140</v>
      </c>
      <c r="B53" s="341">
        <v>23</v>
      </c>
      <c r="C53" s="341">
        <v>48</v>
      </c>
      <c r="D53" s="341">
        <v>46</v>
      </c>
      <c r="E53" s="341">
        <f t="shared" si="8"/>
        <v>117</v>
      </c>
      <c r="F53" s="341">
        <v>1</v>
      </c>
      <c r="G53" s="341">
        <v>18</v>
      </c>
      <c r="H53" s="341">
        <v>4</v>
      </c>
      <c r="I53" s="341">
        <f t="shared" si="9"/>
        <v>23</v>
      </c>
      <c r="J53" s="341">
        <v>9</v>
      </c>
      <c r="K53" s="341">
        <v>69</v>
      </c>
      <c r="L53" s="341">
        <v>48</v>
      </c>
      <c r="M53" s="341">
        <f t="shared" si="10"/>
        <v>126</v>
      </c>
      <c r="N53" s="341">
        <v>6</v>
      </c>
      <c r="O53" s="341">
        <v>10</v>
      </c>
      <c r="P53" s="341">
        <v>0</v>
      </c>
      <c r="Q53" s="341">
        <f t="shared" si="11"/>
        <v>16</v>
      </c>
      <c r="R53" s="341">
        <v>1</v>
      </c>
      <c r="S53" s="341">
        <v>31</v>
      </c>
      <c r="T53" s="341">
        <v>4</v>
      </c>
      <c r="U53" s="341">
        <f t="shared" si="12"/>
        <v>36</v>
      </c>
      <c r="V53" s="341">
        <v>3</v>
      </c>
      <c r="W53" s="341">
        <v>29</v>
      </c>
      <c r="X53" s="341">
        <v>5</v>
      </c>
      <c r="Y53" s="341">
        <f t="shared" si="13"/>
        <v>37</v>
      </c>
      <c r="Z53" s="341">
        <v>1</v>
      </c>
      <c r="AA53" s="341">
        <v>14</v>
      </c>
      <c r="AB53" s="341">
        <v>2</v>
      </c>
      <c r="AC53" s="341">
        <f t="shared" si="14"/>
        <v>17</v>
      </c>
      <c r="AD53" s="129" t="s">
        <v>139</v>
      </c>
    </row>
    <row r="54" spans="1:31" ht="20.25">
      <c r="A54" s="129" t="s">
        <v>138</v>
      </c>
      <c r="B54" s="320">
        <v>4</v>
      </c>
      <c r="C54" s="320">
        <v>25</v>
      </c>
      <c r="D54" s="320">
        <v>25</v>
      </c>
      <c r="E54" s="320">
        <f t="shared" si="8"/>
        <v>54</v>
      </c>
      <c r="F54" s="321">
        <v>2</v>
      </c>
      <c r="G54" s="320">
        <v>5</v>
      </c>
      <c r="H54" s="320">
        <v>8</v>
      </c>
      <c r="I54" s="320">
        <f t="shared" si="9"/>
        <v>15</v>
      </c>
      <c r="J54" s="321">
        <v>6</v>
      </c>
      <c r="K54" s="320">
        <v>36</v>
      </c>
      <c r="L54" s="320">
        <v>34</v>
      </c>
      <c r="M54" s="320">
        <f t="shared" si="10"/>
        <v>76</v>
      </c>
      <c r="N54" s="321">
        <v>0</v>
      </c>
      <c r="O54" s="320">
        <v>5</v>
      </c>
      <c r="P54" s="320">
        <v>3</v>
      </c>
      <c r="Q54" s="320">
        <f t="shared" si="11"/>
        <v>8</v>
      </c>
      <c r="R54" s="321">
        <v>0</v>
      </c>
      <c r="S54" s="320">
        <v>11</v>
      </c>
      <c r="T54" s="320">
        <v>6</v>
      </c>
      <c r="U54" s="320">
        <f t="shared" si="12"/>
        <v>17</v>
      </c>
      <c r="V54" s="321">
        <v>2</v>
      </c>
      <c r="W54" s="320">
        <v>17</v>
      </c>
      <c r="X54" s="320">
        <v>7</v>
      </c>
      <c r="Y54" s="320">
        <f t="shared" si="13"/>
        <v>26</v>
      </c>
      <c r="Z54" s="321">
        <v>0</v>
      </c>
      <c r="AA54" s="320">
        <v>2</v>
      </c>
      <c r="AB54" s="320">
        <v>0</v>
      </c>
      <c r="AC54" s="320">
        <f t="shared" si="14"/>
        <v>2</v>
      </c>
      <c r="AD54" s="129" t="s">
        <v>137</v>
      </c>
    </row>
    <row r="55" spans="1:31" ht="20.25">
      <c r="A55" s="129" t="s">
        <v>136</v>
      </c>
      <c r="B55" s="341">
        <v>3</v>
      </c>
      <c r="C55" s="341">
        <v>31</v>
      </c>
      <c r="D55" s="341">
        <v>18</v>
      </c>
      <c r="E55" s="341">
        <f t="shared" si="8"/>
        <v>52</v>
      </c>
      <c r="F55" s="341">
        <v>1</v>
      </c>
      <c r="G55" s="341">
        <v>8</v>
      </c>
      <c r="H55" s="341">
        <v>3</v>
      </c>
      <c r="I55" s="341">
        <f t="shared" si="9"/>
        <v>12</v>
      </c>
      <c r="J55" s="341">
        <v>2</v>
      </c>
      <c r="K55" s="341">
        <v>32</v>
      </c>
      <c r="L55" s="341">
        <v>21</v>
      </c>
      <c r="M55" s="341">
        <f t="shared" si="10"/>
        <v>55</v>
      </c>
      <c r="N55" s="341">
        <v>1</v>
      </c>
      <c r="O55" s="341">
        <v>2</v>
      </c>
      <c r="P55" s="341">
        <v>0</v>
      </c>
      <c r="Q55" s="341">
        <f t="shared" si="11"/>
        <v>3</v>
      </c>
      <c r="R55" s="341">
        <v>1</v>
      </c>
      <c r="S55" s="341">
        <v>12</v>
      </c>
      <c r="T55" s="341">
        <v>2</v>
      </c>
      <c r="U55" s="341">
        <f t="shared" si="12"/>
        <v>15</v>
      </c>
      <c r="V55" s="341">
        <v>1</v>
      </c>
      <c r="W55" s="341">
        <v>18</v>
      </c>
      <c r="X55" s="341">
        <v>1</v>
      </c>
      <c r="Y55" s="341">
        <f t="shared" si="13"/>
        <v>20</v>
      </c>
      <c r="Z55" s="341">
        <v>1</v>
      </c>
      <c r="AA55" s="341">
        <v>4</v>
      </c>
      <c r="AB55" s="341">
        <v>2</v>
      </c>
      <c r="AC55" s="341">
        <f t="shared" si="14"/>
        <v>7</v>
      </c>
      <c r="AD55" s="129" t="s">
        <v>135</v>
      </c>
    </row>
    <row r="56" spans="1:31" ht="20.25">
      <c r="A56" s="129" t="s">
        <v>134</v>
      </c>
      <c r="B56" s="320">
        <v>0</v>
      </c>
      <c r="C56" s="320">
        <v>7</v>
      </c>
      <c r="D56" s="320">
        <v>9</v>
      </c>
      <c r="E56" s="320">
        <f t="shared" si="8"/>
        <v>16</v>
      </c>
      <c r="F56" s="321">
        <v>0</v>
      </c>
      <c r="G56" s="320">
        <v>7</v>
      </c>
      <c r="H56" s="320">
        <v>1</v>
      </c>
      <c r="I56" s="320">
        <f t="shared" si="9"/>
        <v>8</v>
      </c>
      <c r="J56" s="321">
        <v>4</v>
      </c>
      <c r="K56" s="320">
        <v>20</v>
      </c>
      <c r="L56" s="320">
        <v>19</v>
      </c>
      <c r="M56" s="320">
        <f t="shared" si="10"/>
        <v>43</v>
      </c>
      <c r="N56" s="321">
        <v>0</v>
      </c>
      <c r="O56" s="320">
        <v>3</v>
      </c>
      <c r="P56" s="320">
        <v>2</v>
      </c>
      <c r="Q56" s="320">
        <f t="shared" si="11"/>
        <v>5</v>
      </c>
      <c r="R56" s="321">
        <v>0</v>
      </c>
      <c r="S56" s="320">
        <v>7</v>
      </c>
      <c r="T56" s="320">
        <v>0</v>
      </c>
      <c r="U56" s="320">
        <f t="shared" si="12"/>
        <v>7</v>
      </c>
      <c r="V56" s="321">
        <v>0</v>
      </c>
      <c r="W56" s="320">
        <v>5</v>
      </c>
      <c r="X56" s="320">
        <v>2</v>
      </c>
      <c r="Y56" s="320">
        <f t="shared" si="13"/>
        <v>7</v>
      </c>
      <c r="Z56" s="321">
        <v>0</v>
      </c>
      <c r="AA56" s="320">
        <v>2</v>
      </c>
      <c r="AB56" s="320">
        <v>0</v>
      </c>
      <c r="AC56" s="320">
        <f t="shared" si="14"/>
        <v>2</v>
      </c>
      <c r="AD56" s="129" t="s">
        <v>133</v>
      </c>
      <c r="AE56" s="167"/>
    </row>
    <row r="57" spans="1:31" ht="20.25">
      <c r="A57" s="129" t="s">
        <v>132</v>
      </c>
      <c r="B57" s="341">
        <v>0</v>
      </c>
      <c r="C57" s="341">
        <v>3</v>
      </c>
      <c r="D57" s="341">
        <v>2</v>
      </c>
      <c r="E57" s="341">
        <f t="shared" si="8"/>
        <v>5</v>
      </c>
      <c r="F57" s="341">
        <v>0</v>
      </c>
      <c r="G57" s="341">
        <v>1</v>
      </c>
      <c r="H57" s="341">
        <v>0</v>
      </c>
      <c r="I57" s="341">
        <f t="shared" si="9"/>
        <v>1</v>
      </c>
      <c r="J57" s="341">
        <v>0</v>
      </c>
      <c r="K57" s="341">
        <v>2</v>
      </c>
      <c r="L57" s="341">
        <v>1</v>
      </c>
      <c r="M57" s="341">
        <f t="shared" si="10"/>
        <v>3</v>
      </c>
      <c r="N57" s="341">
        <v>0</v>
      </c>
      <c r="O57" s="341">
        <v>0</v>
      </c>
      <c r="P57" s="341">
        <v>0</v>
      </c>
      <c r="Q57" s="341">
        <f t="shared" si="11"/>
        <v>0</v>
      </c>
      <c r="R57" s="341">
        <v>0</v>
      </c>
      <c r="S57" s="341">
        <v>0</v>
      </c>
      <c r="T57" s="341">
        <v>0</v>
      </c>
      <c r="U57" s="341">
        <f t="shared" si="12"/>
        <v>0</v>
      </c>
      <c r="V57" s="341">
        <v>0</v>
      </c>
      <c r="W57" s="341">
        <v>0</v>
      </c>
      <c r="X57" s="341">
        <v>0</v>
      </c>
      <c r="Y57" s="341">
        <f t="shared" si="13"/>
        <v>0</v>
      </c>
      <c r="Z57" s="341">
        <v>0</v>
      </c>
      <c r="AA57" s="341">
        <v>0</v>
      </c>
      <c r="AB57" s="341">
        <v>0</v>
      </c>
      <c r="AC57" s="341">
        <f t="shared" si="14"/>
        <v>0</v>
      </c>
      <c r="AD57" s="129" t="s">
        <v>131</v>
      </c>
    </row>
    <row r="58" spans="1:31" ht="20.25">
      <c r="A58" s="129" t="s">
        <v>130</v>
      </c>
      <c r="B58" s="320">
        <v>0</v>
      </c>
      <c r="C58" s="320">
        <v>3</v>
      </c>
      <c r="D58" s="320">
        <v>5</v>
      </c>
      <c r="E58" s="320">
        <f t="shared" si="8"/>
        <v>8</v>
      </c>
      <c r="F58" s="321">
        <v>0</v>
      </c>
      <c r="G58" s="320">
        <v>0</v>
      </c>
      <c r="H58" s="320">
        <v>2</v>
      </c>
      <c r="I58" s="320">
        <f t="shared" si="9"/>
        <v>2</v>
      </c>
      <c r="J58" s="321">
        <v>1</v>
      </c>
      <c r="K58" s="320">
        <v>4</v>
      </c>
      <c r="L58" s="320">
        <v>9</v>
      </c>
      <c r="M58" s="320">
        <f t="shared" si="10"/>
        <v>14</v>
      </c>
      <c r="N58" s="321">
        <v>0</v>
      </c>
      <c r="O58" s="320">
        <v>0</v>
      </c>
      <c r="P58" s="320">
        <v>0</v>
      </c>
      <c r="Q58" s="320">
        <f t="shared" si="11"/>
        <v>0</v>
      </c>
      <c r="R58" s="321">
        <v>0</v>
      </c>
      <c r="S58" s="320">
        <v>0</v>
      </c>
      <c r="T58" s="320">
        <v>1</v>
      </c>
      <c r="U58" s="320">
        <f t="shared" si="12"/>
        <v>1</v>
      </c>
      <c r="V58" s="321">
        <v>1</v>
      </c>
      <c r="W58" s="320">
        <v>1</v>
      </c>
      <c r="X58" s="320">
        <v>1</v>
      </c>
      <c r="Y58" s="320">
        <f t="shared" si="13"/>
        <v>3</v>
      </c>
      <c r="Z58" s="321">
        <v>0</v>
      </c>
      <c r="AA58" s="320">
        <v>0</v>
      </c>
      <c r="AB58" s="320">
        <v>0</v>
      </c>
      <c r="AC58" s="320">
        <f t="shared" si="14"/>
        <v>0</v>
      </c>
      <c r="AD58" s="129" t="s">
        <v>129</v>
      </c>
    </row>
    <row r="59" spans="1:31" ht="20.25">
      <c r="A59" s="129" t="s">
        <v>128</v>
      </c>
      <c r="B59" s="341">
        <v>1</v>
      </c>
      <c r="C59" s="341">
        <v>2</v>
      </c>
      <c r="D59" s="341">
        <v>5</v>
      </c>
      <c r="E59" s="341">
        <f t="shared" si="8"/>
        <v>8</v>
      </c>
      <c r="F59" s="341">
        <v>0</v>
      </c>
      <c r="G59" s="341">
        <v>2</v>
      </c>
      <c r="H59" s="341">
        <v>0</v>
      </c>
      <c r="I59" s="341">
        <f t="shared" si="9"/>
        <v>2</v>
      </c>
      <c r="J59" s="341">
        <v>0</v>
      </c>
      <c r="K59" s="341">
        <v>4</v>
      </c>
      <c r="L59" s="341">
        <v>3</v>
      </c>
      <c r="M59" s="341">
        <f t="shared" si="10"/>
        <v>7</v>
      </c>
      <c r="N59" s="341">
        <v>0</v>
      </c>
      <c r="O59" s="341">
        <v>0</v>
      </c>
      <c r="P59" s="341">
        <v>0</v>
      </c>
      <c r="Q59" s="341">
        <f t="shared" si="11"/>
        <v>0</v>
      </c>
      <c r="R59" s="341">
        <v>0</v>
      </c>
      <c r="S59" s="341">
        <v>0</v>
      </c>
      <c r="T59" s="341">
        <v>0</v>
      </c>
      <c r="U59" s="341">
        <f t="shared" si="12"/>
        <v>0</v>
      </c>
      <c r="V59" s="341">
        <v>0</v>
      </c>
      <c r="W59" s="341">
        <v>1</v>
      </c>
      <c r="X59" s="341">
        <v>0</v>
      </c>
      <c r="Y59" s="341">
        <f t="shared" si="13"/>
        <v>1</v>
      </c>
      <c r="Z59" s="341">
        <v>0</v>
      </c>
      <c r="AA59" s="341">
        <v>0</v>
      </c>
      <c r="AB59" s="341">
        <v>0</v>
      </c>
      <c r="AC59" s="341">
        <f t="shared" si="14"/>
        <v>0</v>
      </c>
      <c r="AD59" s="129" t="s">
        <v>127</v>
      </c>
    </row>
    <row r="60" spans="1:31" ht="20.25">
      <c r="A60" s="129" t="s">
        <v>126</v>
      </c>
      <c r="B60" s="320">
        <v>0</v>
      </c>
      <c r="C60" s="320">
        <v>17</v>
      </c>
      <c r="D60" s="320">
        <v>10</v>
      </c>
      <c r="E60" s="320">
        <f t="shared" si="8"/>
        <v>27</v>
      </c>
      <c r="F60" s="321">
        <v>0</v>
      </c>
      <c r="G60" s="320">
        <v>4</v>
      </c>
      <c r="H60" s="320">
        <v>1</v>
      </c>
      <c r="I60" s="320">
        <f t="shared" si="9"/>
        <v>5</v>
      </c>
      <c r="J60" s="321">
        <v>4</v>
      </c>
      <c r="K60" s="320">
        <v>26</v>
      </c>
      <c r="L60" s="320">
        <v>19</v>
      </c>
      <c r="M60" s="320">
        <f t="shared" si="10"/>
        <v>49</v>
      </c>
      <c r="N60" s="321">
        <v>2</v>
      </c>
      <c r="O60" s="320">
        <v>0</v>
      </c>
      <c r="P60" s="320">
        <v>0</v>
      </c>
      <c r="Q60" s="320">
        <f t="shared" si="11"/>
        <v>2</v>
      </c>
      <c r="R60" s="321">
        <v>0</v>
      </c>
      <c r="S60" s="320">
        <v>13</v>
      </c>
      <c r="T60" s="320">
        <v>3</v>
      </c>
      <c r="U60" s="320">
        <f t="shared" si="12"/>
        <v>16</v>
      </c>
      <c r="V60" s="321">
        <v>1</v>
      </c>
      <c r="W60" s="320">
        <v>12</v>
      </c>
      <c r="X60" s="320">
        <v>4</v>
      </c>
      <c r="Y60" s="320">
        <f t="shared" si="13"/>
        <v>17</v>
      </c>
      <c r="Z60" s="321">
        <v>0</v>
      </c>
      <c r="AA60" s="320">
        <v>5</v>
      </c>
      <c r="AB60" s="320">
        <v>0</v>
      </c>
      <c r="AC60" s="320">
        <f t="shared" si="14"/>
        <v>5</v>
      </c>
      <c r="AD60" s="129" t="s">
        <v>125</v>
      </c>
    </row>
    <row r="61" spans="1:31" ht="20.25">
      <c r="A61" s="129" t="s">
        <v>124</v>
      </c>
      <c r="B61" s="341">
        <v>2</v>
      </c>
      <c r="C61" s="341">
        <v>23</v>
      </c>
      <c r="D61" s="341">
        <v>17</v>
      </c>
      <c r="E61" s="341">
        <f t="shared" si="8"/>
        <v>42</v>
      </c>
      <c r="F61" s="341">
        <v>0</v>
      </c>
      <c r="G61" s="341">
        <v>7</v>
      </c>
      <c r="H61" s="341">
        <v>4</v>
      </c>
      <c r="I61" s="341">
        <f t="shared" si="9"/>
        <v>11</v>
      </c>
      <c r="J61" s="341">
        <v>3</v>
      </c>
      <c r="K61" s="341">
        <v>24</v>
      </c>
      <c r="L61" s="341">
        <v>30</v>
      </c>
      <c r="M61" s="341">
        <f t="shared" si="10"/>
        <v>57</v>
      </c>
      <c r="N61" s="341">
        <v>0</v>
      </c>
      <c r="O61" s="341">
        <v>3</v>
      </c>
      <c r="P61" s="341">
        <v>2</v>
      </c>
      <c r="Q61" s="341">
        <f t="shared" si="11"/>
        <v>5</v>
      </c>
      <c r="R61" s="341">
        <v>1</v>
      </c>
      <c r="S61" s="341">
        <v>17</v>
      </c>
      <c r="T61" s="341">
        <v>7</v>
      </c>
      <c r="U61" s="341">
        <f t="shared" si="12"/>
        <v>25</v>
      </c>
      <c r="V61" s="341">
        <v>2</v>
      </c>
      <c r="W61" s="341">
        <v>14</v>
      </c>
      <c r="X61" s="341">
        <v>4</v>
      </c>
      <c r="Y61" s="341">
        <f t="shared" si="13"/>
        <v>20</v>
      </c>
      <c r="Z61" s="341">
        <v>1</v>
      </c>
      <c r="AA61" s="341">
        <v>6</v>
      </c>
      <c r="AB61" s="341">
        <v>0</v>
      </c>
      <c r="AC61" s="341">
        <f t="shared" si="14"/>
        <v>7</v>
      </c>
      <c r="AD61" s="129" t="s">
        <v>123</v>
      </c>
    </row>
    <row r="62" spans="1:31" ht="20.25">
      <c r="A62" s="129" t="s">
        <v>122</v>
      </c>
      <c r="B62" s="320">
        <v>26</v>
      </c>
      <c r="C62" s="320">
        <v>55</v>
      </c>
      <c r="D62" s="320">
        <v>28</v>
      </c>
      <c r="E62" s="320">
        <f t="shared" si="8"/>
        <v>109</v>
      </c>
      <c r="F62" s="321">
        <v>7</v>
      </c>
      <c r="G62" s="320">
        <v>26</v>
      </c>
      <c r="H62" s="320">
        <v>3</v>
      </c>
      <c r="I62" s="320">
        <f t="shared" si="9"/>
        <v>36</v>
      </c>
      <c r="J62" s="321">
        <v>40</v>
      </c>
      <c r="K62" s="320">
        <v>118</v>
      </c>
      <c r="L62" s="320">
        <v>40</v>
      </c>
      <c r="M62" s="320">
        <f t="shared" si="10"/>
        <v>198</v>
      </c>
      <c r="N62" s="321">
        <v>8</v>
      </c>
      <c r="O62" s="320">
        <v>13</v>
      </c>
      <c r="P62" s="320">
        <v>0</v>
      </c>
      <c r="Q62" s="320">
        <f t="shared" si="11"/>
        <v>21</v>
      </c>
      <c r="R62" s="321">
        <v>12</v>
      </c>
      <c r="S62" s="320">
        <v>43</v>
      </c>
      <c r="T62" s="320">
        <v>4</v>
      </c>
      <c r="U62" s="320">
        <f t="shared" si="12"/>
        <v>59</v>
      </c>
      <c r="V62" s="321">
        <v>17</v>
      </c>
      <c r="W62" s="320">
        <v>40</v>
      </c>
      <c r="X62" s="320">
        <v>8</v>
      </c>
      <c r="Y62" s="320">
        <f t="shared" si="13"/>
        <v>65</v>
      </c>
      <c r="Z62" s="321">
        <v>2</v>
      </c>
      <c r="AA62" s="320">
        <v>20</v>
      </c>
      <c r="AB62" s="320">
        <v>0</v>
      </c>
      <c r="AC62" s="320">
        <f t="shared" si="14"/>
        <v>22</v>
      </c>
      <c r="AD62" s="129" t="s">
        <v>121</v>
      </c>
    </row>
    <row r="63" spans="1:31" ht="20.25">
      <c r="A63" s="129" t="s">
        <v>120</v>
      </c>
      <c r="B63" s="341">
        <v>3</v>
      </c>
      <c r="C63" s="341">
        <v>13</v>
      </c>
      <c r="D63" s="341">
        <v>11</v>
      </c>
      <c r="E63" s="341">
        <f t="shared" si="8"/>
        <v>27</v>
      </c>
      <c r="F63" s="341">
        <v>0</v>
      </c>
      <c r="G63" s="341">
        <v>6</v>
      </c>
      <c r="H63" s="341">
        <v>1</v>
      </c>
      <c r="I63" s="341">
        <f t="shared" si="9"/>
        <v>7</v>
      </c>
      <c r="J63" s="341">
        <v>5</v>
      </c>
      <c r="K63" s="341">
        <v>12</v>
      </c>
      <c r="L63" s="341">
        <v>4</v>
      </c>
      <c r="M63" s="341">
        <f t="shared" si="10"/>
        <v>21</v>
      </c>
      <c r="N63" s="341">
        <v>0</v>
      </c>
      <c r="O63" s="341">
        <v>0</v>
      </c>
      <c r="P63" s="341">
        <v>0</v>
      </c>
      <c r="Q63" s="341">
        <f t="shared" si="11"/>
        <v>0</v>
      </c>
      <c r="R63" s="341">
        <v>0</v>
      </c>
      <c r="S63" s="341">
        <v>4</v>
      </c>
      <c r="T63" s="341">
        <v>1</v>
      </c>
      <c r="U63" s="341">
        <f t="shared" si="12"/>
        <v>5</v>
      </c>
      <c r="V63" s="341">
        <v>1</v>
      </c>
      <c r="W63" s="341">
        <v>8</v>
      </c>
      <c r="X63" s="341">
        <v>2</v>
      </c>
      <c r="Y63" s="341">
        <f t="shared" si="13"/>
        <v>11</v>
      </c>
      <c r="Z63" s="341">
        <v>0</v>
      </c>
      <c r="AA63" s="341">
        <v>0</v>
      </c>
      <c r="AB63" s="341">
        <v>0</v>
      </c>
      <c r="AC63" s="341">
        <f t="shared" si="14"/>
        <v>0</v>
      </c>
      <c r="AD63" s="129" t="s">
        <v>119</v>
      </c>
    </row>
    <row r="64" spans="1:31" ht="20.25">
      <c r="A64" s="129" t="s">
        <v>118</v>
      </c>
      <c r="B64" s="320">
        <v>0</v>
      </c>
      <c r="C64" s="320">
        <v>2</v>
      </c>
      <c r="D64" s="320">
        <v>5</v>
      </c>
      <c r="E64" s="320">
        <f t="shared" si="8"/>
        <v>7</v>
      </c>
      <c r="F64" s="321">
        <v>0</v>
      </c>
      <c r="G64" s="320">
        <v>5</v>
      </c>
      <c r="H64" s="320">
        <v>0</v>
      </c>
      <c r="I64" s="320">
        <f t="shared" si="9"/>
        <v>5</v>
      </c>
      <c r="J64" s="321">
        <v>0</v>
      </c>
      <c r="K64" s="320">
        <v>8</v>
      </c>
      <c r="L64" s="320">
        <v>3</v>
      </c>
      <c r="M64" s="320">
        <f t="shared" si="10"/>
        <v>11</v>
      </c>
      <c r="N64" s="321">
        <v>0</v>
      </c>
      <c r="O64" s="320">
        <v>0</v>
      </c>
      <c r="P64" s="320">
        <v>0</v>
      </c>
      <c r="Q64" s="320">
        <f t="shared" si="11"/>
        <v>0</v>
      </c>
      <c r="R64" s="321">
        <v>0</v>
      </c>
      <c r="S64" s="320">
        <v>2</v>
      </c>
      <c r="T64" s="320">
        <v>0</v>
      </c>
      <c r="U64" s="320">
        <f t="shared" si="12"/>
        <v>2</v>
      </c>
      <c r="V64" s="321">
        <v>0</v>
      </c>
      <c r="W64" s="320">
        <v>8</v>
      </c>
      <c r="X64" s="320">
        <v>4</v>
      </c>
      <c r="Y64" s="320">
        <f t="shared" si="13"/>
        <v>12</v>
      </c>
      <c r="Z64" s="321">
        <v>0</v>
      </c>
      <c r="AA64" s="320">
        <v>0</v>
      </c>
      <c r="AB64" s="320">
        <v>0</v>
      </c>
      <c r="AC64" s="320">
        <f t="shared" si="14"/>
        <v>0</v>
      </c>
      <c r="AD64" s="129" t="s">
        <v>117</v>
      </c>
    </row>
    <row r="65" spans="1:31" ht="20.25">
      <c r="A65" s="129" t="s">
        <v>116</v>
      </c>
      <c r="B65" s="341">
        <v>17</v>
      </c>
      <c r="C65" s="341">
        <v>55</v>
      </c>
      <c r="D65" s="341">
        <v>6</v>
      </c>
      <c r="E65" s="341">
        <f t="shared" si="8"/>
        <v>78</v>
      </c>
      <c r="F65" s="341">
        <v>1</v>
      </c>
      <c r="G65" s="341">
        <v>31</v>
      </c>
      <c r="H65" s="341">
        <v>3</v>
      </c>
      <c r="I65" s="341">
        <f t="shared" si="9"/>
        <v>35</v>
      </c>
      <c r="J65" s="341">
        <v>23</v>
      </c>
      <c r="K65" s="341">
        <v>74</v>
      </c>
      <c r="L65" s="341">
        <v>29</v>
      </c>
      <c r="M65" s="341">
        <f t="shared" si="10"/>
        <v>126</v>
      </c>
      <c r="N65" s="341">
        <v>6</v>
      </c>
      <c r="O65" s="341">
        <v>7</v>
      </c>
      <c r="P65" s="341">
        <v>1</v>
      </c>
      <c r="Q65" s="341">
        <f t="shared" si="11"/>
        <v>14</v>
      </c>
      <c r="R65" s="341">
        <v>5</v>
      </c>
      <c r="S65" s="341">
        <v>34</v>
      </c>
      <c r="T65" s="341">
        <v>2</v>
      </c>
      <c r="U65" s="341">
        <f t="shared" si="12"/>
        <v>41</v>
      </c>
      <c r="V65" s="341">
        <v>21</v>
      </c>
      <c r="W65" s="341">
        <v>34</v>
      </c>
      <c r="X65" s="341">
        <v>3</v>
      </c>
      <c r="Y65" s="341">
        <f t="shared" si="13"/>
        <v>58</v>
      </c>
      <c r="Z65" s="341">
        <v>5</v>
      </c>
      <c r="AA65" s="341">
        <v>15</v>
      </c>
      <c r="AB65" s="341">
        <v>2</v>
      </c>
      <c r="AC65" s="341">
        <f t="shared" si="14"/>
        <v>22</v>
      </c>
      <c r="AD65" s="129" t="s">
        <v>115</v>
      </c>
    </row>
    <row r="66" spans="1:31" ht="20.25">
      <c r="A66" s="129" t="s">
        <v>114</v>
      </c>
      <c r="B66" s="320">
        <v>0</v>
      </c>
      <c r="C66" s="320">
        <v>2</v>
      </c>
      <c r="D66" s="320">
        <v>7</v>
      </c>
      <c r="E66" s="320">
        <f t="shared" si="8"/>
        <v>9</v>
      </c>
      <c r="F66" s="321">
        <v>0</v>
      </c>
      <c r="G66" s="320">
        <v>1</v>
      </c>
      <c r="H66" s="320">
        <v>1</v>
      </c>
      <c r="I66" s="320">
        <f t="shared" si="9"/>
        <v>2</v>
      </c>
      <c r="J66" s="321">
        <v>0</v>
      </c>
      <c r="K66" s="320">
        <v>9</v>
      </c>
      <c r="L66" s="320">
        <v>6</v>
      </c>
      <c r="M66" s="320">
        <f t="shared" si="10"/>
        <v>15</v>
      </c>
      <c r="N66" s="321">
        <v>0</v>
      </c>
      <c r="O66" s="320">
        <v>0</v>
      </c>
      <c r="P66" s="320">
        <v>0</v>
      </c>
      <c r="Q66" s="320">
        <f t="shared" si="11"/>
        <v>0</v>
      </c>
      <c r="R66" s="321">
        <v>0</v>
      </c>
      <c r="S66" s="320">
        <v>0</v>
      </c>
      <c r="T66" s="320">
        <v>0</v>
      </c>
      <c r="U66" s="320">
        <f t="shared" si="12"/>
        <v>0</v>
      </c>
      <c r="V66" s="321">
        <v>0</v>
      </c>
      <c r="W66" s="320">
        <v>3</v>
      </c>
      <c r="X66" s="320">
        <v>0</v>
      </c>
      <c r="Y66" s="320">
        <f t="shared" si="13"/>
        <v>3</v>
      </c>
      <c r="Z66" s="321">
        <v>0</v>
      </c>
      <c r="AA66" s="320">
        <v>0</v>
      </c>
      <c r="AB66" s="320">
        <v>0</v>
      </c>
      <c r="AC66" s="320">
        <f t="shared" si="14"/>
        <v>0</v>
      </c>
      <c r="AD66" s="129" t="s">
        <v>113</v>
      </c>
    </row>
    <row r="67" spans="1:31" ht="25.5">
      <c r="A67" s="129" t="s">
        <v>112</v>
      </c>
      <c r="B67" s="341">
        <v>0</v>
      </c>
      <c r="C67" s="341">
        <v>0</v>
      </c>
      <c r="D67" s="341">
        <v>0</v>
      </c>
      <c r="E67" s="341">
        <f t="shared" si="8"/>
        <v>0</v>
      </c>
      <c r="F67" s="341">
        <v>0</v>
      </c>
      <c r="G67" s="341">
        <v>0</v>
      </c>
      <c r="H67" s="341">
        <v>0</v>
      </c>
      <c r="I67" s="341">
        <f t="shared" si="9"/>
        <v>0</v>
      </c>
      <c r="J67" s="341">
        <v>0</v>
      </c>
      <c r="K67" s="341">
        <v>1</v>
      </c>
      <c r="L67" s="341">
        <v>0</v>
      </c>
      <c r="M67" s="341">
        <f t="shared" si="10"/>
        <v>1</v>
      </c>
      <c r="N67" s="341">
        <v>0</v>
      </c>
      <c r="O67" s="341">
        <v>0</v>
      </c>
      <c r="P67" s="341">
        <v>0</v>
      </c>
      <c r="Q67" s="341">
        <f t="shared" si="11"/>
        <v>0</v>
      </c>
      <c r="R67" s="341">
        <v>0</v>
      </c>
      <c r="S67" s="341">
        <v>1</v>
      </c>
      <c r="T67" s="341">
        <v>0</v>
      </c>
      <c r="U67" s="341">
        <f t="shared" si="12"/>
        <v>1</v>
      </c>
      <c r="V67" s="341">
        <v>0</v>
      </c>
      <c r="W67" s="341">
        <v>0</v>
      </c>
      <c r="X67" s="341">
        <v>0</v>
      </c>
      <c r="Y67" s="341">
        <f t="shared" si="13"/>
        <v>0</v>
      </c>
      <c r="Z67" s="341">
        <v>0</v>
      </c>
      <c r="AA67" s="341">
        <v>0</v>
      </c>
      <c r="AB67" s="341">
        <v>0</v>
      </c>
      <c r="AC67" s="341">
        <f t="shared" si="14"/>
        <v>0</v>
      </c>
      <c r="AD67" s="470" t="s">
        <v>1520</v>
      </c>
    </row>
    <row r="68" spans="1:31" ht="20.25">
      <c r="A68" s="129" t="s">
        <v>110</v>
      </c>
      <c r="B68" s="320">
        <v>0</v>
      </c>
      <c r="C68" s="320">
        <v>0</v>
      </c>
      <c r="D68" s="320">
        <v>1</v>
      </c>
      <c r="E68" s="320">
        <f t="shared" si="8"/>
        <v>1</v>
      </c>
      <c r="F68" s="321">
        <v>0</v>
      </c>
      <c r="G68" s="320">
        <v>0</v>
      </c>
      <c r="H68" s="320">
        <v>0</v>
      </c>
      <c r="I68" s="320">
        <f t="shared" si="9"/>
        <v>0</v>
      </c>
      <c r="J68" s="321">
        <v>0</v>
      </c>
      <c r="K68" s="320">
        <v>0</v>
      </c>
      <c r="L68" s="320">
        <v>0</v>
      </c>
      <c r="M68" s="320">
        <f t="shared" si="10"/>
        <v>0</v>
      </c>
      <c r="N68" s="321">
        <v>0</v>
      </c>
      <c r="O68" s="320">
        <v>0</v>
      </c>
      <c r="P68" s="320">
        <v>0</v>
      </c>
      <c r="Q68" s="320">
        <f t="shared" si="11"/>
        <v>0</v>
      </c>
      <c r="R68" s="321">
        <v>0</v>
      </c>
      <c r="S68" s="320">
        <v>1</v>
      </c>
      <c r="T68" s="320">
        <v>0</v>
      </c>
      <c r="U68" s="320">
        <f t="shared" si="12"/>
        <v>1</v>
      </c>
      <c r="V68" s="321">
        <v>0</v>
      </c>
      <c r="W68" s="320">
        <v>0</v>
      </c>
      <c r="X68" s="320">
        <v>0</v>
      </c>
      <c r="Y68" s="320">
        <f t="shared" si="13"/>
        <v>0</v>
      </c>
      <c r="Z68" s="321">
        <v>0</v>
      </c>
      <c r="AA68" s="320">
        <v>0</v>
      </c>
      <c r="AB68" s="320">
        <v>0</v>
      </c>
      <c r="AC68" s="320">
        <f t="shared" si="14"/>
        <v>0</v>
      </c>
      <c r="AD68" s="335" t="s">
        <v>1168</v>
      </c>
    </row>
    <row r="69" spans="1:31" ht="20.25">
      <c r="A69" s="129" t="s">
        <v>109</v>
      </c>
      <c r="B69" s="341">
        <v>0</v>
      </c>
      <c r="C69" s="341">
        <v>30</v>
      </c>
      <c r="D69" s="341">
        <v>20</v>
      </c>
      <c r="E69" s="341">
        <f t="shared" si="8"/>
        <v>50</v>
      </c>
      <c r="F69" s="341">
        <v>0</v>
      </c>
      <c r="G69" s="341">
        <v>8</v>
      </c>
      <c r="H69" s="341">
        <v>3</v>
      </c>
      <c r="I69" s="341">
        <f t="shared" si="9"/>
        <v>11</v>
      </c>
      <c r="J69" s="341">
        <v>0</v>
      </c>
      <c r="K69" s="341">
        <v>52</v>
      </c>
      <c r="L69" s="341">
        <v>14</v>
      </c>
      <c r="M69" s="341">
        <f t="shared" si="10"/>
        <v>66</v>
      </c>
      <c r="N69" s="341">
        <v>0</v>
      </c>
      <c r="O69" s="341">
        <v>2</v>
      </c>
      <c r="P69" s="341">
        <v>0</v>
      </c>
      <c r="Q69" s="341">
        <f t="shared" si="11"/>
        <v>2</v>
      </c>
      <c r="R69" s="341">
        <v>1</v>
      </c>
      <c r="S69" s="341">
        <v>13</v>
      </c>
      <c r="T69" s="341">
        <v>3</v>
      </c>
      <c r="U69" s="341">
        <f t="shared" si="12"/>
        <v>17</v>
      </c>
      <c r="V69" s="341">
        <v>0</v>
      </c>
      <c r="W69" s="341">
        <v>18</v>
      </c>
      <c r="X69" s="341">
        <v>5</v>
      </c>
      <c r="Y69" s="341">
        <f t="shared" si="13"/>
        <v>23</v>
      </c>
      <c r="Z69" s="341">
        <v>0</v>
      </c>
      <c r="AA69" s="341">
        <v>7</v>
      </c>
      <c r="AB69" s="341">
        <v>0</v>
      </c>
      <c r="AC69" s="341">
        <f t="shared" si="14"/>
        <v>7</v>
      </c>
      <c r="AD69" s="129" t="s">
        <v>108</v>
      </c>
    </row>
    <row r="70" spans="1:31" ht="20.25">
      <c r="A70" s="129" t="s">
        <v>107</v>
      </c>
      <c r="B70" s="320">
        <v>0</v>
      </c>
      <c r="C70" s="320">
        <v>13</v>
      </c>
      <c r="D70" s="320">
        <v>8</v>
      </c>
      <c r="E70" s="320">
        <f t="shared" si="8"/>
        <v>21</v>
      </c>
      <c r="F70" s="321">
        <v>0</v>
      </c>
      <c r="G70" s="320">
        <v>10</v>
      </c>
      <c r="H70" s="320">
        <v>2</v>
      </c>
      <c r="I70" s="320">
        <f t="shared" si="9"/>
        <v>12</v>
      </c>
      <c r="J70" s="321">
        <v>2</v>
      </c>
      <c r="K70" s="320">
        <v>28</v>
      </c>
      <c r="L70" s="320">
        <v>9</v>
      </c>
      <c r="M70" s="320">
        <f t="shared" si="10"/>
        <v>39</v>
      </c>
      <c r="N70" s="321">
        <v>0</v>
      </c>
      <c r="O70" s="320">
        <v>1</v>
      </c>
      <c r="P70" s="320">
        <v>0</v>
      </c>
      <c r="Q70" s="320">
        <f t="shared" si="11"/>
        <v>1</v>
      </c>
      <c r="R70" s="321">
        <v>0</v>
      </c>
      <c r="S70" s="320">
        <v>16</v>
      </c>
      <c r="T70" s="320">
        <v>5</v>
      </c>
      <c r="U70" s="320">
        <f t="shared" si="12"/>
        <v>21</v>
      </c>
      <c r="V70" s="321">
        <v>0</v>
      </c>
      <c r="W70" s="320">
        <v>16</v>
      </c>
      <c r="X70" s="320">
        <v>2</v>
      </c>
      <c r="Y70" s="320">
        <f t="shared" si="13"/>
        <v>18</v>
      </c>
      <c r="Z70" s="321">
        <v>0</v>
      </c>
      <c r="AA70" s="320">
        <v>5</v>
      </c>
      <c r="AB70" s="320">
        <v>0</v>
      </c>
      <c r="AC70" s="320">
        <f t="shared" si="14"/>
        <v>5</v>
      </c>
      <c r="AD70" s="129" t="s">
        <v>106</v>
      </c>
    </row>
    <row r="71" spans="1:31" ht="20.25">
      <c r="A71" s="129" t="s">
        <v>105</v>
      </c>
      <c r="B71" s="341">
        <v>3</v>
      </c>
      <c r="C71" s="341">
        <v>20</v>
      </c>
      <c r="D71" s="341">
        <v>24</v>
      </c>
      <c r="E71" s="341">
        <f t="shared" si="8"/>
        <v>47</v>
      </c>
      <c r="F71" s="341">
        <v>1</v>
      </c>
      <c r="G71" s="341">
        <v>4</v>
      </c>
      <c r="H71" s="341">
        <v>3</v>
      </c>
      <c r="I71" s="341">
        <f t="shared" si="9"/>
        <v>8</v>
      </c>
      <c r="J71" s="341">
        <v>12</v>
      </c>
      <c r="K71" s="341">
        <v>23</v>
      </c>
      <c r="L71" s="341">
        <v>22</v>
      </c>
      <c r="M71" s="341">
        <f t="shared" si="10"/>
        <v>57</v>
      </c>
      <c r="N71" s="341">
        <v>0</v>
      </c>
      <c r="O71" s="341">
        <v>2</v>
      </c>
      <c r="P71" s="341">
        <v>0</v>
      </c>
      <c r="Q71" s="341">
        <f t="shared" si="11"/>
        <v>2</v>
      </c>
      <c r="R71" s="341">
        <v>0</v>
      </c>
      <c r="S71" s="341">
        <v>6</v>
      </c>
      <c r="T71" s="341">
        <v>3</v>
      </c>
      <c r="U71" s="341">
        <f t="shared" si="12"/>
        <v>9</v>
      </c>
      <c r="V71" s="341">
        <v>0</v>
      </c>
      <c r="W71" s="341">
        <v>10</v>
      </c>
      <c r="X71" s="341">
        <v>6</v>
      </c>
      <c r="Y71" s="341">
        <f t="shared" si="13"/>
        <v>16</v>
      </c>
      <c r="Z71" s="341">
        <v>0</v>
      </c>
      <c r="AA71" s="341">
        <v>0</v>
      </c>
      <c r="AB71" s="341">
        <v>0</v>
      </c>
      <c r="AC71" s="341">
        <f t="shared" si="14"/>
        <v>0</v>
      </c>
      <c r="AD71" s="129" t="s">
        <v>104</v>
      </c>
    </row>
    <row r="72" spans="1:31" ht="20.25">
      <c r="A72" s="129" t="s">
        <v>103</v>
      </c>
      <c r="B72" s="320">
        <v>0</v>
      </c>
      <c r="C72" s="320">
        <v>1</v>
      </c>
      <c r="D72" s="320">
        <v>3</v>
      </c>
      <c r="E72" s="320">
        <f t="shared" si="8"/>
        <v>4</v>
      </c>
      <c r="F72" s="321">
        <v>0</v>
      </c>
      <c r="G72" s="320">
        <v>0</v>
      </c>
      <c r="H72" s="320">
        <v>0</v>
      </c>
      <c r="I72" s="320">
        <f t="shared" si="9"/>
        <v>0</v>
      </c>
      <c r="J72" s="321">
        <v>0</v>
      </c>
      <c r="K72" s="320">
        <v>1</v>
      </c>
      <c r="L72" s="320">
        <v>1</v>
      </c>
      <c r="M72" s="320">
        <f t="shared" si="10"/>
        <v>2</v>
      </c>
      <c r="N72" s="321">
        <v>0</v>
      </c>
      <c r="O72" s="320">
        <v>0</v>
      </c>
      <c r="P72" s="320">
        <v>0</v>
      </c>
      <c r="Q72" s="320">
        <f t="shared" si="11"/>
        <v>0</v>
      </c>
      <c r="R72" s="321">
        <v>0</v>
      </c>
      <c r="S72" s="320">
        <v>0</v>
      </c>
      <c r="T72" s="320">
        <v>0</v>
      </c>
      <c r="U72" s="320">
        <f t="shared" si="12"/>
        <v>0</v>
      </c>
      <c r="V72" s="321">
        <v>0</v>
      </c>
      <c r="W72" s="320">
        <v>0</v>
      </c>
      <c r="X72" s="320">
        <v>0</v>
      </c>
      <c r="Y72" s="320">
        <f t="shared" si="13"/>
        <v>0</v>
      </c>
      <c r="Z72" s="321">
        <v>0</v>
      </c>
      <c r="AA72" s="320">
        <v>1</v>
      </c>
      <c r="AB72" s="320">
        <v>0</v>
      </c>
      <c r="AC72" s="320">
        <f t="shared" si="14"/>
        <v>1</v>
      </c>
      <c r="AD72" s="129" t="s">
        <v>102</v>
      </c>
    </row>
    <row r="73" spans="1:31" ht="20.25">
      <c r="A73" s="129" t="s">
        <v>101</v>
      </c>
      <c r="B73" s="341">
        <v>26</v>
      </c>
      <c r="C73" s="341">
        <v>53</v>
      </c>
      <c r="D73" s="341">
        <v>35</v>
      </c>
      <c r="E73" s="341">
        <f t="shared" si="8"/>
        <v>114</v>
      </c>
      <c r="F73" s="341">
        <v>6</v>
      </c>
      <c r="G73" s="341">
        <v>16</v>
      </c>
      <c r="H73" s="341">
        <v>2</v>
      </c>
      <c r="I73" s="341">
        <f t="shared" si="9"/>
        <v>24</v>
      </c>
      <c r="J73" s="341">
        <v>28</v>
      </c>
      <c r="K73" s="341">
        <v>116</v>
      </c>
      <c r="L73" s="341">
        <v>35</v>
      </c>
      <c r="M73" s="341">
        <f t="shared" si="10"/>
        <v>179</v>
      </c>
      <c r="N73" s="341">
        <v>6</v>
      </c>
      <c r="O73" s="341">
        <v>6</v>
      </c>
      <c r="P73" s="341">
        <v>0</v>
      </c>
      <c r="Q73" s="341">
        <f t="shared" si="11"/>
        <v>12</v>
      </c>
      <c r="R73" s="341">
        <v>2</v>
      </c>
      <c r="S73" s="341">
        <v>40</v>
      </c>
      <c r="T73" s="341">
        <v>4</v>
      </c>
      <c r="U73" s="341">
        <f t="shared" si="12"/>
        <v>46</v>
      </c>
      <c r="V73" s="341">
        <v>2</v>
      </c>
      <c r="W73" s="341">
        <v>44</v>
      </c>
      <c r="X73" s="341">
        <v>10</v>
      </c>
      <c r="Y73" s="341">
        <f t="shared" si="13"/>
        <v>56</v>
      </c>
      <c r="Z73" s="341">
        <v>2</v>
      </c>
      <c r="AA73" s="341">
        <v>16</v>
      </c>
      <c r="AB73" s="341">
        <v>0</v>
      </c>
      <c r="AC73" s="341">
        <f t="shared" si="14"/>
        <v>18</v>
      </c>
      <c r="AD73" s="129" t="s">
        <v>100</v>
      </c>
    </row>
    <row r="74" spans="1:31" ht="20.25">
      <c r="A74" s="129" t="s">
        <v>99</v>
      </c>
      <c r="B74" s="320">
        <v>0</v>
      </c>
      <c r="C74" s="320">
        <v>0</v>
      </c>
      <c r="D74" s="320">
        <v>6</v>
      </c>
      <c r="E74" s="320">
        <f t="shared" si="8"/>
        <v>6</v>
      </c>
      <c r="F74" s="321">
        <v>0</v>
      </c>
      <c r="G74" s="320">
        <v>3</v>
      </c>
      <c r="H74" s="320">
        <v>0</v>
      </c>
      <c r="I74" s="320">
        <f t="shared" si="9"/>
        <v>3</v>
      </c>
      <c r="J74" s="321">
        <v>1</v>
      </c>
      <c r="K74" s="320">
        <v>5</v>
      </c>
      <c r="L74" s="320">
        <v>10</v>
      </c>
      <c r="M74" s="320">
        <f t="shared" si="10"/>
        <v>16</v>
      </c>
      <c r="N74" s="321">
        <v>0</v>
      </c>
      <c r="O74" s="320">
        <v>0</v>
      </c>
      <c r="P74" s="320">
        <v>0</v>
      </c>
      <c r="Q74" s="320">
        <f t="shared" si="11"/>
        <v>0</v>
      </c>
      <c r="R74" s="321">
        <v>0</v>
      </c>
      <c r="S74" s="320">
        <v>2</v>
      </c>
      <c r="T74" s="320">
        <v>0</v>
      </c>
      <c r="U74" s="320">
        <f t="shared" si="12"/>
        <v>2</v>
      </c>
      <c r="V74" s="321">
        <v>0</v>
      </c>
      <c r="W74" s="320">
        <v>3</v>
      </c>
      <c r="X74" s="320">
        <v>0</v>
      </c>
      <c r="Y74" s="320">
        <f t="shared" si="13"/>
        <v>3</v>
      </c>
      <c r="Z74" s="321">
        <v>0</v>
      </c>
      <c r="AA74" s="320">
        <v>0</v>
      </c>
      <c r="AB74" s="320">
        <v>0</v>
      </c>
      <c r="AC74" s="320">
        <f t="shared" si="14"/>
        <v>0</v>
      </c>
      <c r="AD74" s="129" t="s">
        <v>98</v>
      </c>
    </row>
    <row r="75" spans="1:31" ht="20.25">
      <c r="A75" s="129" t="s">
        <v>97</v>
      </c>
      <c r="B75" s="341">
        <v>0</v>
      </c>
      <c r="C75" s="341">
        <v>0</v>
      </c>
      <c r="D75" s="341">
        <v>0</v>
      </c>
      <c r="E75" s="341">
        <f t="shared" si="8"/>
        <v>0</v>
      </c>
      <c r="F75" s="341">
        <v>0</v>
      </c>
      <c r="G75" s="341">
        <v>0</v>
      </c>
      <c r="H75" s="341">
        <v>0</v>
      </c>
      <c r="I75" s="341">
        <f t="shared" si="9"/>
        <v>0</v>
      </c>
      <c r="J75" s="341">
        <v>0</v>
      </c>
      <c r="K75" s="341">
        <v>0</v>
      </c>
      <c r="L75" s="341">
        <v>0</v>
      </c>
      <c r="M75" s="341">
        <f t="shared" si="10"/>
        <v>0</v>
      </c>
      <c r="N75" s="341">
        <v>0</v>
      </c>
      <c r="O75" s="341">
        <v>0</v>
      </c>
      <c r="P75" s="341">
        <v>0</v>
      </c>
      <c r="Q75" s="341">
        <f t="shared" si="11"/>
        <v>0</v>
      </c>
      <c r="R75" s="341">
        <v>0</v>
      </c>
      <c r="S75" s="341">
        <v>0</v>
      </c>
      <c r="T75" s="341">
        <v>0</v>
      </c>
      <c r="U75" s="341">
        <f t="shared" si="12"/>
        <v>0</v>
      </c>
      <c r="V75" s="341">
        <v>0</v>
      </c>
      <c r="W75" s="341">
        <v>0</v>
      </c>
      <c r="X75" s="341">
        <v>0</v>
      </c>
      <c r="Y75" s="341">
        <f t="shared" si="13"/>
        <v>0</v>
      </c>
      <c r="Z75" s="341">
        <v>0</v>
      </c>
      <c r="AA75" s="341">
        <v>0</v>
      </c>
      <c r="AB75" s="341">
        <v>0</v>
      </c>
      <c r="AC75" s="341">
        <f t="shared" si="14"/>
        <v>0</v>
      </c>
      <c r="AD75" s="129" t="s">
        <v>96</v>
      </c>
    </row>
    <row r="76" spans="1:31" ht="20.25">
      <c r="A76" s="129" t="s">
        <v>95</v>
      </c>
      <c r="B76" s="320">
        <v>3</v>
      </c>
      <c r="C76" s="320">
        <v>11</v>
      </c>
      <c r="D76" s="320">
        <v>14</v>
      </c>
      <c r="E76" s="320">
        <f t="shared" si="8"/>
        <v>28</v>
      </c>
      <c r="F76" s="321">
        <v>1</v>
      </c>
      <c r="G76" s="320">
        <v>0</v>
      </c>
      <c r="H76" s="320">
        <v>1</v>
      </c>
      <c r="I76" s="320">
        <f t="shared" si="9"/>
        <v>2</v>
      </c>
      <c r="J76" s="321">
        <v>0</v>
      </c>
      <c r="K76" s="320">
        <v>13</v>
      </c>
      <c r="L76" s="320">
        <v>15</v>
      </c>
      <c r="M76" s="320">
        <f t="shared" si="10"/>
        <v>28</v>
      </c>
      <c r="N76" s="321">
        <v>0</v>
      </c>
      <c r="O76" s="320">
        <v>0</v>
      </c>
      <c r="P76" s="320">
        <v>0</v>
      </c>
      <c r="Q76" s="320">
        <f t="shared" si="11"/>
        <v>0</v>
      </c>
      <c r="R76" s="321">
        <v>0</v>
      </c>
      <c r="S76" s="320">
        <v>3</v>
      </c>
      <c r="T76" s="320">
        <v>2</v>
      </c>
      <c r="U76" s="320">
        <f t="shared" si="12"/>
        <v>5</v>
      </c>
      <c r="V76" s="321">
        <v>0</v>
      </c>
      <c r="W76" s="320">
        <v>2</v>
      </c>
      <c r="X76" s="320">
        <v>0</v>
      </c>
      <c r="Y76" s="320">
        <f t="shared" si="13"/>
        <v>2</v>
      </c>
      <c r="Z76" s="321">
        <v>0</v>
      </c>
      <c r="AA76" s="320">
        <v>1</v>
      </c>
      <c r="AB76" s="320">
        <v>0</v>
      </c>
      <c r="AC76" s="320">
        <f t="shared" si="14"/>
        <v>1</v>
      </c>
      <c r="AD76" s="129" t="s">
        <v>94</v>
      </c>
      <c r="AE76" s="167"/>
    </row>
    <row r="77" spans="1:31" ht="20.25">
      <c r="A77" s="129" t="s">
        <v>93</v>
      </c>
      <c r="B77" s="341">
        <v>7</v>
      </c>
      <c r="C77" s="341">
        <v>27</v>
      </c>
      <c r="D77" s="341">
        <v>20</v>
      </c>
      <c r="E77" s="341">
        <f t="shared" si="8"/>
        <v>54</v>
      </c>
      <c r="F77" s="341">
        <v>0</v>
      </c>
      <c r="G77" s="341">
        <v>2</v>
      </c>
      <c r="H77" s="341">
        <v>0</v>
      </c>
      <c r="I77" s="341">
        <f t="shared" si="9"/>
        <v>2</v>
      </c>
      <c r="J77" s="341">
        <v>2</v>
      </c>
      <c r="K77" s="341">
        <v>7</v>
      </c>
      <c r="L77" s="341">
        <v>5</v>
      </c>
      <c r="M77" s="341">
        <f t="shared" si="10"/>
        <v>14</v>
      </c>
      <c r="N77" s="341">
        <v>0</v>
      </c>
      <c r="O77" s="341">
        <v>0</v>
      </c>
      <c r="P77" s="341">
        <v>0</v>
      </c>
      <c r="Q77" s="341">
        <f t="shared" si="11"/>
        <v>0</v>
      </c>
      <c r="R77" s="341">
        <v>0</v>
      </c>
      <c r="S77" s="341">
        <v>2</v>
      </c>
      <c r="T77" s="341">
        <v>3</v>
      </c>
      <c r="U77" s="341">
        <f t="shared" si="12"/>
        <v>5</v>
      </c>
      <c r="V77" s="341">
        <v>0</v>
      </c>
      <c r="W77" s="341">
        <v>5</v>
      </c>
      <c r="X77" s="341">
        <v>0</v>
      </c>
      <c r="Y77" s="341">
        <f t="shared" si="13"/>
        <v>5</v>
      </c>
      <c r="Z77" s="341">
        <v>0</v>
      </c>
      <c r="AA77" s="341">
        <v>0</v>
      </c>
      <c r="AB77" s="341">
        <v>0</v>
      </c>
      <c r="AC77" s="341">
        <f t="shared" si="14"/>
        <v>0</v>
      </c>
      <c r="AD77" s="129" t="s">
        <v>92</v>
      </c>
    </row>
    <row r="78" spans="1:31" ht="20.25">
      <c r="A78" s="129" t="s">
        <v>91</v>
      </c>
      <c r="B78" s="320">
        <v>3</v>
      </c>
      <c r="C78" s="320">
        <v>24</v>
      </c>
      <c r="D78" s="320">
        <v>3</v>
      </c>
      <c r="E78" s="320">
        <f t="shared" si="8"/>
        <v>30</v>
      </c>
      <c r="F78" s="321">
        <v>0</v>
      </c>
      <c r="G78" s="320">
        <v>2</v>
      </c>
      <c r="H78" s="320">
        <v>0</v>
      </c>
      <c r="I78" s="320">
        <f t="shared" si="9"/>
        <v>2</v>
      </c>
      <c r="J78" s="321">
        <v>2</v>
      </c>
      <c r="K78" s="320">
        <v>26</v>
      </c>
      <c r="L78" s="320">
        <v>2</v>
      </c>
      <c r="M78" s="320">
        <f t="shared" si="10"/>
        <v>30</v>
      </c>
      <c r="N78" s="321">
        <v>0</v>
      </c>
      <c r="O78" s="320">
        <v>0</v>
      </c>
      <c r="P78" s="320">
        <v>0</v>
      </c>
      <c r="Q78" s="320">
        <f t="shared" si="11"/>
        <v>0</v>
      </c>
      <c r="R78" s="321">
        <v>0</v>
      </c>
      <c r="S78" s="320">
        <v>3</v>
      </c>
      <c r="T78" s="320">
        <v>0</v>
      </c>
      <c r="U78" s="320">
        <f t="shared" si="12"/>
        <v>3</v>
      </c>
      <c r="V78" s="321">
        <v>1</v>
      </c>
      <c r="W78" s="320">
        <v>11</v>
      </c>
      <c r="X78" s="320">
        <v>1</v>
      </c>
      <c r="Y78" s="320">
        <f t="shared" si="13"/>
        <v>13</v>
      </c>
      <c r="Z78" s="321">
        <v>0</v>
      </c>
      <c r="AA78" s="320">
        <v>0</v>
      </c>
      <c r="AB78" s="320">
        <v>0</v>
      </c>
      <c r="AC78" s="320">
        <f t="shared" si="14"/>
        <v>0</v>
      </c>
      <c r="AD78" s="129" t="s">
        <v>90</v>
      </c>
    </row>
    <row r="79" spans="1:31" ht="20.25">
      <c r="A79" s="129" t="s">
        <v>89</v>
      </c>
      <c r="B79" s="341">
        <v>1</v>
      </c>
      <c r="C79" s="341">
        <v>7</v>
      </c>
      <c r="D79" s="341">
        <v>4</v>
      </c>
      <c r="E79" s="341">
        <f t="shared" si="8"/>
        <v>12</v>
      </c>
      <c r="F79" s="341">
        <v>0</v>
      </c>
      <c r="G79" s="341">
        <v>1</v>
      </c>
      <c r="H79" s="341">
        <v>0</v>
      </c>
      <c r="I79" s="341">
        <f t="shared" si="9"/>
        <v>1</v>
      </c>
      <c r="J79" s="341">
        <v>0</v>
      </c>
      <c r="K79" s="341">
        <v>3</v>
      </c>
      <c r="L79" s="341">
        <v>1</v>
      </c>
      <c r="M79" s="341">
        <f t="shared" si="10"/>
        <v>4</v>
      </c>
      <c r="N79" s="341">
        <v>0</v>
      </c>
      <c r="O79" s="341">
        <v>0</v>
      </c>
      <c r="P79" s="341">
        <v>0</v>
      </c>
      <c r="Q79" s="341">
        <f t="shared" si="11"/>
        <v>0</v>
      </c>
      <c r="R79" s="341">
        <v>0</v>
      </c>
      <c r="S79" s="341">
        <v>0</v>
      </c>
      <c r="T79" s="341">
        <v>0</v>
      </c>
      <c r="U79" s="341">
        <f t="shared" si="12"/>
        <v>0</v>
      </c>
      <c r="V79" s="341">
        <v>1</v>
      </c>
      <c r="W79" s="341">
        <v>2</v>
      </c>
      <c r="X79" s="341">
        <v>1</v>
      </c>
      <c r="Y79" s="341">
        <f t="shared" si="13"/>
        <v>4</v>
      </c>
      <c r="Z79" s="341">
        <v>0</v>
      </c>
      <c r="AA79" s="341">
        <v>0</v>
      </c>
      <c r="AB79" s="341">
        <v>0</v>
      </c>
      <c r="AC79" s="341">
        <f t="shared" si="14"/>
        <v>0</v>
      </c>
      <c r="AD79" s="129" t="s">
        <v>88</v>
      </c>
      <c r="AE79" s="167"/>
    </row>
    <row r="80" spans="1:31" ht="20.25">
      <c r="A80" s="129" t="s">
        <v>87</v>
      </c>
      <c r="B80" s="320">
        <v>0</v>
      </c>
      <c r="C80" s="320">
        <v>1</v>
      </c>
      <c r="D80" s="320">
        <v>3</v>
      </c>
      <c r="E80" s="320">
        <f t="shared" si="8"/>
        <v>4</v>
      </c>
      <c r="F80" s="321">
        <v>0</v>
      </c>
      <c r="G80" s="320">
        <v>0</v>
      </c>
      <c r="H80" s="320">
        <v>0</v>
      </c>
      <c r="I80" s="320">
        <f t="shared" si="9"/>
        <v>0</v>
      </c>
      <c r="J80" s="321">
        <v>1</v>
      </c>
      <c r="K80" s="320">
        <v>0</v>
      </c>
      <c r="L80" s="320">
        <v>0</v>
      </c>
      <c r="M80" s="320">
        <f t="shared" si="10"/>
        <v>1</v>
      </c>
      <c r="N80" s="321">
        <v>0</v>
      </c>
      <c r="O80" s="320">
        <v>0</v>
      </c>
      <c r="P80" s="320">
        <v>0</v>
      </c>
      <c r="Q80" s="320">
        <f t="shared" si="11"/>
        <v>0</v>
      </c>
      <c r="R80" s="321">
        <v>0</v>
      </c>
      <c r="S80" s="320">
        <v>0</v>
      </c>
      <c r="T80" s="320">
        <v>0</v>
      </c>
      <c r="U80" s="320">
        <f t="shared" si="12"/>
        <v>0</v>
      </c>
      <c r="V80" s="321">
        <v>0</v>
      </c>
      <c r="W80" s="320">
        <v>0</v>
      </c>
      <c r="X80" s="320">
        <v>0</v>
      </c>
      <c r="Y80" s="320">
        <f t="shared" si="13"/>
        <v>0</v>
      </c>
      <c r="Z80" s="321">
        <v>0</v>
      </c>
      <c r="AA80" s="320">
        <v>0</v>
      </c>
      <c r="AB80" s="320">
        <v>0</v>
      </c>
      <c r="AC80" s="320">
        <f t="shared" si="14"/>
        <v>0</v>
      </c>
      <c r="AD80" s="129" t="s">
        <v>86</v>
      </c>
    </row>
    <row r="81" spans="1:31" ht="20.25">
      <c r="A81" s="129" t="s">
        <v>85</v>
      </c>
      <c r="B81" s="341">
        <v>0</v>
      </c>
      <c r="C81" s="341">
        <v>1</v>
      </c>
      <c r="D81" s="341">
        <v>2</v>
      </c>
      <c r="E81" s="341">
        <f t="shared" si="8"/>
        <v>3</v>
      </c>
      <c r="F81" s="341">
        <v>0</v>
      </c>
      <c r="G81" s="341">
        <v>0</v>
      </c>
      <c r="H81" s="341">
        <v>0</v>
      </c>
      <c r="I81" s="341">
        <f t="shared" si="9"/>
        <v>0</v>
      </c>
      <c r="J81" s="341">
        <v>0</v>
      </c>
      <c r="K81" s="341">
        <v>0</v>
      </c>
      <c r="L81" s="341">
        <v>0</v>
      </c>
      <c r="M81" s="341">
        <f t="shared" si="10"/>
        <v>0</v>
      </c>
      <c r="N81" s="341">
        <v>0</v>
      </c>
      <c r="O81" s="341">
        <v>0</v>
      </c>
      <c r="P81" s="341">
        <v>0</v>
      </c>
      <c r="Q81" s="341">
        <f t="shared" si="11"/>
        <v>0</v>
      </c>
      <c r="R81" s="341">
        <v>0</v>
      </c>
      <c r="S81" s="341">
        <v>0</v>
      </c>
      <c r="T81" s="341">
        <v>0</v>
      </c>
      <c r="U81" s="341">
        <f t="shared" si="12"/>
        <v>0</v>
      </c>
      <c r="V81" s="341">
        <v>0</v>
      </c>
      <c r="W81" s="341">
        <v>0</v>
      </c>
      <c r="X81" s="341">
        <v>0</v>
      </c>
      <c r="Y81" s="341">
        <f t="shared" si="13"/>
        <v>0</v>
      </c>
      <c r="Z81" s="341">
        <v>0</v>
      </c>
      <c r="AA81" s="341">
        <v>0</v>
      </c>
      <c r="AB81" s="341">
        <v>0</v>
      </c>
      <c r="AC81" s="341">
        <f t="shared" si="14"/>
        <v>0</v>
      </c>
      <c r="AD81" s="129" t="s">
        <v>1169</v>
      </c>
    </row>
    <row r="82" spans="1:31" ht="20.25">
      <c r="A82" s="129" t="s">
        <v>84</v>
      </c>
      <c r="B82" s="320">
        <v>0</v>
      </c>
      <c r="C82" s="320">
        <v>3</v>
      </c>
      <c r="D82" s="320">
        <v>5</v>
      </c>
      <c r="E82" s="320">
        <f t="shared" si="8"/>
        <v>8</v>
      </c>
      <c r="F82" s="321">
        <v>0</v>
      </c>
      <c r="G82" s="320">
        <v>0</v>
      </c>
      <c r="H82" s="320">
        <v>1</v>
      </c>
      <c r="I82" s="320">
        <f t="shared" si="9"/>
        <v>1</v>
      </c>
      <c r="J82" s="321">
        <v>0</v>
      </c>
      <c r="K82" s="320">
        <v>4</v>
      </c>
      <c r="L82" s="320">
        <v>4</v>
      </c>
      <c r="M82" s="320">
        <f t="shared" si="10"/>
        <v>8</v>
      </c>
      <c r="N82" s="321">
        <v>0</v>
      </c>
      <c r="O82" s="320">
        <v>0</v>
      </c>
      <c r="P82" s="320">
        <v>0</v>
      </c>
      <c r="Q82" s="320">
        <f t="shared" si="11"/>
        <v>0</v>
      </c>
      <c r="R82" s="321">
        <v>0</v>
      </c>
      <c r="S82" s="320">
        <v>2</v>
      </c>
      <c r="T82" s="320">
        <v>0</v>
      </c>
      <c r="U82" s="320">
        <f t="shared" si="12"/>
        <v>2</v>
      </c>
      <c r="V82" s="321">
        <v>0</v>
      </c>
      <c r="W82" s="320">
        <v>6</v>
      </c>
      <c r="X82" s="320">
        <v>0</v>
      </c>
      <c r="Y82" s="320">
        <f t="shared" si="13"/>
        <v>6</v>
      </c>
      <c r="Z82" s="321">
        <v>0</v>
      </c>
      <c r="AA82" s="320">
        <v>0</v>
      </c>
      <c r="AB82" s="320">
        <v>0</v>
      </c>
      <c r="AC82" s="320">
        <f t="shared" si="14"/>
        <v>0</v>
      </c>
      <c r="AD82" s="129" t="s">
        <v>83</v>
      </c>
    </row>
    <row r="83" spans="1:31" ht="20.25">
      <c r="A83" s="129" t="s">
        <v>82</v>
      </c>
      <c r="B83" s="341">
        <v>0</v>
      </c>
      <c r="C83" s="341">
        <v>0</v>
      </c>
      <c r="D83" s="341">
        <v>0</v>
      </c>
      <c r="E83" s="341">
        <f t="shared" si="8"/>
        <v>0</v>
      </c>
      <c r="F83" s="341">
        <v>0</v>
      </c>
      <c r="G83" s="341">
        <v>0</v>
      </c>
      <c r="H83" s="341">
        <v>0</v>
      </c>
      <c r="I83" s="341">
        <f t="shared" si="9"/>
        <v>0</v>
      </c>
      <c r="J83" s="341">
        <v>0</v>
      </c>
      <c r="K83" s="341">
        <v>0</v>
      </c>
      <c r="L83" s="341">
        <v>0</v>
      </c>
      <c r="M83" s="341">
        <f t="shared" si="10"/>
        <v>0</v>
      </c>
      <c r="N83" s="341">
        <v>0</v>
      </c>
      <c r="O83" s="341">
        <v>0</v>
      </c>
      <c r="P83" s="341">
        <v>0</v>
      </c>
      <c r="Q83" s="341">
        <f t="shared" si="11"/>
        <v>0</v>
      </c>
      <c r="R83" s="341">
        <v>0</v>
      </c>
      <c r="S83" s="341">
        <v>0</v>
      </c>
      <c r="T83" s="341">
        <v>0</v>
      </c>
      <c r="U83" s="341">
        <f t="shared" si="12"/>
        <v>0</v>
      </c>
      <c r="V83" s="341">
        <v>0</v>
      </c>
      <c r="W83" s="341">
        <v>0</v>
      </c>
      <c r="X83" s="341">
        <v>1</v>
      </c>
      <c r="Y83" s="341">
        <f t="shared" si="13"/>
        <v>1</v>
      </c>
      <c r="Z83" s="341">
        <v>0</v>
      </c>
      <c r="AA83" s="341">
        <v>0</v>
      </c>
      <c r="AB83" s="341">
        <v>0</v>
      </c>
      <c r="AC83" s="341">
        <f t="shared" si="14"/>
        <v>0</v>
      </c>
      <c r="AD83" s="129" t="s">
        <v>81</v>
      </c>
    </row>
    <row r="84" spans="1:31" ht="20.25">
      <c r="A84" s="129" t="s">
        <v>80</v>
      </c>
      <c r="B84" s="320">
        <v>0</v>
      </c>
      <c r="C84" s="320">
        <v>1</v>
      </c>
      <c r="D84" s="320">
        <v>1</v>
      </c>
      <c r="E84" s="320">
        <f t="shared" si="8"/>
        <v>2</v>
      </c>
      <c r="F84" s="321">
        <v>0</v>
      </c>
      <c r="G84" s="320">
        <v>0</v>
      </c>
      <c r="H84" s="320">
        <v>0</v>
      </c>
      <c r="I84" s="320">
        <f t="shared" si="9"/>
        <v>0</v>
      </c>
      <c r="J84" s="321">
        <v>0</v>
      </c>
      <c r="K84" s="320">
        <v>0</v>
      </c>
      <c r="L84" s="320">
        <v>0</v>
      </c>
      <c r="M84" s="320">
        <f t="shared" si="10"/>
        <v>0</v>
      </c>
      <c r="N84" s="321">
        <v>0</v>
      </c>
      <c r="O84" s="320">
        <v>0</v>
      </c>
      <c r="P84" s="320">
        <v>0</v>
      </c>
      <c r="Q84" s="320">
        <f t="shared" si="11"/>
        <v>0</v>
      </c>
      <c r="R84" s="321">
        <v>0</v>
      </c>
      <c r="S84" s="320">
        <v>0</v>
      </c>
      <c r="T84" s="320">
        <v>0</v>
      </c>
      <c r="U84" s="320">
        <f t="shared" si="12"/>
        <v>0</v>
      </c>
      <c r="V84" s="321">
        <v>0</v>
      </c>
      <c r="W84" s="320">
        <v>0</v>
      </c>
      <c r="X84" s="320">
        <v>0</v>
      </c>
      <c r="Y84" s="320">
        <f t="shared" si="13"/>
        <v>0</v>
      </c>
      <c r="Z84" s="321">
        <v>0</v>
      </c>
      <c r="AA84" s="320">
        <v>0</v>
      </c>
      <c r="AB84" s="320">
        <v>0</v>
      </c>
      <c r="AC84" s="320">
        <f t="shared" si="14"/>
        <v>0</v>
      </c>
      <c r="AD84" s="129" t="s">
        <v>79</v>
      </c>
    </row>
    <row r="85" spans="1:31" ht="20.25">
      <c r="A85" s="129" t="s">
        <v>78</v>
      </c>
      <c r="B85" s="341">
        <v>0</v>
      </c>
      <c r="C85" s="341">
        <v>2</v>
      </c>
      <c r="D85" s="341">
        <v>1</v>
      </c>
      <c r="E85" s="341">
        <f t="shared" si="8"/>
        <v>3</v>
      </c>
      <c r="F85" s="341">
        <v>0</v>
      </c>
      <c r="G85" s="341">
        <v>0</v>
      </c>
      <c r="H85" s="341">
        <v>0</v>
      </c>
      <c r="I85" s="341">
        <f t="shared" si="9"/>
        <v>0</v>
      </c>
      <c r="J85" s="341">
        <v>0</v>
      </c>
      <c r="K85" s="341">
        <v>4</v>
      </c>
      <c r="L85" s="341">
        <v>2</v>
      </c>
      <c r="M85" s="341">
        <f t="shared" si="10"/>
        <v>6</v>
      </c>
      <c r="N85" s="341">
        <v>0</v>
      </c>
      <c r="O85" s="341">
        <v>0</v>
      </c>
      <c r="P85" s="341">
        <v>0</v>
      </c>
      <c r="Q85" s="341">
        <f t="shared" si="11"/>
        <v>0</v>
      </c>
      <c r="R85" s="341">
        <v>0</v>
      </c>
      <c r="S85" s="341">
        <v>0</v>
      </c>
      <c r="T85" s="341">
        <v>0</v>
      </c>
      <c r="U85" s="341">
        <f t="shared" si="12"/>
        <v>0</v>
      </c>
      <c r="V85" s="341">
        <v>0</v>
      </c>
      <c r="W85" s="341">
        <v>1</v>
      </c>
      <c r="X85" s="341">
        <v>0</v>
      </c>
      <c r="Y85" s="341">
        <f t="shared" si="13"/>
        <v>1</v>
      </c>
      <c r="Z85" s="341">
        <v>0</v>
      </c>
      <c r="AA85" s="341">
        <v>0</v>
      </c>
      <c r="AB85" s="341">
        <v>0</v>
      </c>
      <c r="AC85" s="341">
        <f t="shared" si="14"/>
        <v>0</v>
      </c>
      <c r="AD85" s="129" t="s">
        <v>77</v>
      </c>
    </row>
    <row r="86" spans="1:31" ht="20.25">
      <c r="A86" s="129" t="s">
        <v>76</v>
      </c>
      <c r="B86" s="320">
        <v>0</v>
      </c>
      <c r="C86" s="320">
        <v>1</v>
      </c>
      <c r="D86" s="320">
        <v>0</v>
      </c>
      <c r="E86" s="320">
        <f t="shared" si="8"/>
        <v>1</v>
      </c>
      <c r="F86" s="321">
        <v>0</v>
      </c>
      <c r="G86" s="320">
        <v>0</v>
      </c>
      <c r="H86" s="320">
        <v>0</v>
      </c>
      <c r="I86" s="320">
        <f t="shared" si="9"/>
        <v>0</v>
      </c>
      <c r="J86" s="321">
        <v>0</v>
      </c>
      <c r="K86" s="320">
        <v>0</v>
      </c>
      <c r="L86" s="320">
        <v>1</v>
      </c>
      <c r="M86" s="320">
        <f t="shared" si="10"/>
        <v>1</v>
      </c>
      <c r="N86" s="321">
        <v>0</v>
      </c>
      <c r="O86" s="320">
        <v>0</v>
      </c>
      <c r="P86" s="320">
        <v>0</v>
      </c>
      <c r="Q86" s="320">
        <f t="shared" si="11"/>
        <v>0</v>
      </c>
      <c r="R86" s="321">
        <v>0</v>
      </c>
      <c r="S86" s="320">
        <v>1</v>
      </c>
      <c r="T86" s="320">
        <v>0</v>
      </c>
      <c r="U86" s="320">
        <f t="shared" si="12"/>
        <v>1</v>
      </c>
      <c r="V86" s="321">
        <v>0</v>
      </c>
      <c r="W86" s="320">
        <v>0</v>
      </c>
      <c r="X86" s="320">
        <v>0</v>
      </c>
      <c r="Y86" s="320">
        <f t="shared" si="13"/>
        <v>0</v>
      </c>
      <c r="Z86" s="321">
        <v>0</v>
      </c>
      <c r="AA86" s="320">
        <v>0</v>
      </c>
      <c r="AB86" s="320">
        <v>0</v>
      </c>
      <c r="AC86" s="320">
        <f t="shared" si="14"/>
        <v>0</v>
      </c>
      <c r="AD86" s="129" t="s">
        <v>75</v>
      </c>
      <c r="AE86" s="167"/>
    </row>
    <row r="87" spans="1:31" ht="20.25">
      <c r="A87" s="106" t="s">
        <v>9</v>
      </c>
      <c r="B87" s="200">
        <f t="shared" ref="B87:AC87" si="15">SUM(B51:B86)</f>
        <v>668</v>
      </c>
      <c r="C87" s="200">
        <f t="shared" si="15"/>
        <v>601</v>
      </c>
      <c r="D87" s="200">
        <f t="shared" si="15"/>
        <v>355</v>
      </c>
      <c r="E87" s="200">
        <f t="shared" si="15"/>
        <v>1624</v>
      </c>
      <c r="F87" s="200">
        <f t="shared" si="15"/>
        <v>227</v>
      </c>
      <c r="G87" s="200">
        <f t="shared" si="15"/>
        <v>195</v>
      </c>
      <c r="H87" s="200">
        <f t="shared" si="15"/>
        <v>46</v>
      </c>
      <c r="I87" s="200">
        <f t="shared" si="15"/>
        <v>468</v>
      </c>
      <c r="J87" s="200">
        <f t="shared" si="15"/>
        <v>1246</v>
      </c>
      <c r="K87" s="200">
        <f t="shared" si="15"/>
        <v>915</v>
      </c>
      <c r="L87" s="200">
        <f t="shared" si="15"/>
        <v>431</v>
      </c>
      <c r="M87" s="200">
        <f t="shared" si="15"/>
        <v>2592</v>
      </c>
      <c r="N87" s="200">
        <f t="shared" si="15"/>
        <v>176</v>
      </c>
      <c r="O87" s="200">
        <f t="shared" si="15"/>
        <v>75</v>
      </c>
      <c r="P87" s="200">
        <f t="shared" si="15"/>
        <v>10</v>
      </c>
      <c r="Q87" s="200">
        <f t="shared" si="15"/>
        <v>261</v>
      </c>
      <c r="R87" s="200">
        <f t="shared" si="15"/>
        <v>376</v>
      </c>
      <c r="S87" s="200">
        <f t="shared" si="15"/>
        <v>369</v>
      </c>
      <c r="T87" s="200">
        <f t="shared" si="15"/>
        <v>52</v>
      </c>
      <c r="U87" s="200">
        <f t="shared" si="15"/>
        <v>797</v>
      </c>
      <c r="V87" s="200">
        <f t="shared" si="15"/>
        <v>446</v>
      </c>
      <c r="W87" s="200">
        <f t="shared" si="15"/>
        <v>366</v>
      </c>
      <c r="X87" s="200">
        <f t="shared" si="15"/>
        <v>73</v>
      </c>
      <c r="Y87" s="200">
        <f t="shared" si="15"/>
        <v>885</v>
      </c>
      <c r="Z87" s="200">
        <f t="shared" si="15"/>
        <v>150</v>
      </c>
      <c r="AA87" s="200">
        <f t="shared" si="15"/>
        <v>122</v>
      </c>
      <c r="AB87" s="200">
        <f t="shared" si="15"/>
        <v>7</v>
      </c>
      <c r="AC87" s="200">
        <f t="shared" si="15"/>
        <v>279</v>
      </c>
      <c r="AD87" s="106" t="s">
        <v>8</v>
      </c>
      <c r="AE87" s="167"/>
    </row>
    <row r="88" spans="1:31">
      <c r="A88" s="182"/>
      <c r="B88" s="182"/>
      <c r="C88" s="182"/>
      <c r="D88" s="182"/>
      <c r="E88" s="182"/>
      <c r="F88" s="183"/>
      <c r="G88" s="182"/>
      <c r="H88" s="182"/>
      <c r="I88" s="182"/>
      <c r="J88" s="183"/>
      <c r="K88" s="182"/>
      <c r="L88" s="182"/>
      <c r="M88" s="182"/>
      <c r="N88" s="183"/>
      <c r="O88" s="182"/>
      <c r="P88" s="182"/>
      <c r="Q88" s="182"/>
      <c r="R88" s="183"/>
      <c r="S88" s="182"/>
      <c r="T88" s="182"/>
      <c r="U88" s="182"/>
      <c r="V88" s="183"/>
      <c r="W88" s="182"/>
      <c r="X88" s="182"/>
      <c r="Y88" s="182"/>
      <c r="Z88" s="183"/>
      <c r="AA88" s="182"/>
      <c r="AB88" s="182"/>
      <c r="AC88" s="182"/>
      <c r="AD88" s="182"/>
    </row>
    <row r="89" spans="1:31" ht="23.25" customHeight="1">
      <c r="A89" s="569" t="s">
        <v>1583</v>
      </c>
      <c r="B89" s="569"/>
      <c r="C89" s="569"/>
      <c r="D89" s="569"/>
      <c r="E89" s="569"/>
      <c r="F89" s="569"/>
      <c r="G89" s="569"/>
      <c r="H89" s="569"/>
      <c r="I89" s="569"/>
      <c r="J89" s="569"/>
      <c r="K89" s="569"/>
      <c r="L89" s="569"/>
      <c r="M89" s="569"/>
      <c r="N89" s="569"/>
      <c r="O89" s="595"/>
      <c r="P89" s="586" t="s">
        <v>1584</v>
      </c>
      <c r="Q89" s="570"/>
      <c r="R89" s="570"/>
      <c r="S89" s="570"/>
      <c r="T89" s="570"/>
      <c r="U89" s="570"/>
      <c r="V89" s="570"/>
      <c r="W89" s="570"/>
      <c r="X89" s="570"/>
      <c r="Y89" s="570"/>
      <c r="Z89" s="570"/>
      <c r="AA89" s="570"/>
      <c r="AB89" s="570"/>
      <c r="AC89" s="570"/>
      <c r="AD89" s="570"/>
      <c r="AE89" s="167"/>
    </row>
    <row r="90" spans="1:31" ht="23.25">
      <c r="A90" s="590" t="s">
        <v>232</v>
      </c>
      <c r="B90" s="837" t="s">
        <v>31</v>
      </c>
      <c r="C90" s="838"/>
      <c r="D90" s="838"/>
      <c r="E90" s="839"/>
      <c r="F90" s="837" t="s">
        <v>29</v>
      </c>
      <c r="G90" s="838"/>
      <c r="H90" s="838"/>
      <c r="I90" s="839"/>
      <c r="J90" s="837" t="s">
        <v>27</v>
      </c>
      <c r="K90" s="838"/>
      <c r="L90" s="838"/>
      <c r="M90" s="839"/>
      <c r="N90" s="837" t="s">
        <v>25</v>
      </c>
      <c r="O90" s="838"/>
      <c r="P90" s="838"/>
      <c r="Q90" s="839"/>
      <c r="R90" s="837" t="s">
        <v>23</v>
      </c>
      <c r="S90" s="838"/>
      <c r="T90" s="838"/>
      <c r="U90" s="839"/>
      <c r="V90" s="837" t="s">
        <v>21</v>
      </c>
      <c r="W90" s="838"/>
      <c r="X90" s="838"/>
      <c r="Y90" s="839"/>
      <c r="Z90" s="837" t="s">
        <v>19</v>
      </c>
      <c r="AA90" s="838"/>
      <c r="AB90" s="838"/>
      <c r="AC90" s="839"/>
      <c r="AD90" s="590" t="s">
        <v>597</v>
      </c>
      <c r="AE90" s="167"/>
    </row>
    <row r="91" spans="1:31" ht="23.25">
      <c r="A91" s="590"/>
      <c r="B91" s="837" t="s">
        <v>30</v>
      </c>
      <c r="C91" s="838"/>
      <c r="D91" s="838"/>
      <c r="E91" s="839"/>
      <c r="F91" s="837" t="s">
        <v>28</v>
      </c>
      <c r="G91" s="838"/>
      <c r="H91" s="838"/>
      <c r="I91" s="839"/>
      <c r="J91" s="837" t="s">
        <v>26</v>
      </c>
      <c r="K91" s="838"/>
      <c r="L91" s="838"/>
      <c r="M91" s="839"/>
      <c r="N91" s="837" t="s">
        <v>24</v>
      </c>
      <c r="O91" s="838"/>
      <c r="P91" s="838"/>
      <c r="Q91" s="839"/>
      <c r="R91" s="837" t="s">
        <v>22</v>
      </c>
      <c r="S91" s="838"/>
      <c r="T91" s="838"/>
      <c r="U91" s="839"/>
      <c r="V91" s="837" t="s">
        <v>20</v>
      </c>
      <c r="W91" s="838"/>
      <c r="X91" s="838"/>
      <c r="Y91" s="839"/>
      <c r="Z91" s="837" t="s">
        <v>8</v>
      </c>
      <c r="AA91" s="838"/>
      <c r="AB91" s="838"/>
      <c r="AC91" s="839"/>
      <c r="AD91" s="590"/>
      <c r="AE91" s="167"/>
    </row>
    <row r="92" spans="1:31" ht="51">
      <c r="A92" s="590"/>
      <c r="B92" s="132" t="s">
        <v>150</v>
      </c>
      <c r="C92" s="132" t="s">
        <v>149</v>
      </c>
      <c r="D92" s="132" t="s">
        <v>148</v>
      </c>
      <c r="E92" s="132" t="s">
        <v>9</v>
      </c>
      <c r="F92" s="132" t="s">
        <v>150</v>
      </c>
      <c r="G92" s="132" t="s">
        <v>149</v>
      </c>
      <c r="H92" s="132" t="s">
        <v>148</v>
      </c>
      <c r="I92" s="132" t="s">
        <v>9</v>
      </c>
      <c r="J92" s="132" t="s">
        <v>150</v>
      </c>
      <c r="K92" s="132" t="s">
        <v>149</v>
      </c>
      <c r="L92" s="132" t="s">
        <v>148</v>
      </c>
      <c r="M92" s="132" t="s">
        <v>9</v>
      </c>
      <c r="N92" s="132" t="s">
        <v>150</v>
      </c>
      <c r="O92" s="132" t="s">
        <v>149</v>
      </c>
      <c r="P92" s="132" t="s">
        <v>148</v>
      </c>
      <c r="Q92" s="132" t="s">
        <v>9</v>
      </c>
      <c r="R92" s="132" t="s">
        <v>150</v>
      </c>
      <c r="S92" s="132" t="s">
        <v>149</v>
      </c>
      <c r="T92" s="132" t="s">
        <v>148</v>
      </c>
      <c r="U92" s="132" t="s">
        <v>9</v>
      </c>
      <c r="V92" s="132" t="s">
        <v>150</v>
      </c>
      <c r="W92" s="132" t="s">
        <v>149</v>
      </c>
      <c r="X92" s="132" t="s">
        <v>148</v>
      </c>
      <c r="Y92" s="132" t="s">
        <v>9</v>
      </c>
      <c r="Z92" s="132" t="s">
        <v>150</v>
      </c>
      <c r="AA92" s="132" t="s">
        <v>149</v>
      </c>
      <c r="AB92" s="132" t="s">
        <v>148</v>
      </c>
      <c r="AC92" s="132" t="s">
        <v>9</v>
      </c>
      <c r="AD92" s="590"/>
      <c r="AE92" s="167"/>
    </row>
    <row r="93" spans="1:31" ht="66.75">
      <c r="A93" s="590"/>
      <c r="B93" s="132" t="s">
        <v>147</v>
      </c>
      <c r="C93" s="132" t="s">
        <v>146</v>
      </c>
      <c r="D93" s="132" t="s">
        <v>145</v>
      </c>
      <c r="E93" s="132" t="s">
        <v>8</v>
      </c>
      <c r="F93" s="132" t="s">
        <v>147</v>
      </c>
      <c r="G93" s="132" t="s">
        <v>146</v>
      </c>
      <c r="H93" s="132" t="s">
        <v>145</v>
      </c>
      <c r="I93" s="132" t="s">
        <v>8</v>
      </c>
      <c r="J93" s="132" t="s">
        <v>147</v>
      </c>
      <c r="K93" s="132" t="s">
        <v>146</v>
      </c>
      <c r="L93" s="132" t="s">
        <v>145</v>
      </c>
      <c r="M93" s="132" t="s">
        <v>8</v>
      </c>
      <c r="N93" s="132" t="s">
        <v>147</v>
      </c>
      <c r="O93" s="132" t="s">
        <v>146</v>
      </c>
      <c r="P93" s="132" t="s">
        <v>145</v>
      </c>
      <c r="Q93" s="132" t="s">
        <v>8</v>
      </c>
      <c r="R93" s="132" t="s">
        <v>147</v>
      </c>
      <c r="S93" s="132" t="s">
        <v>146</v>
      </c>
      <c r="T93" s="132" t="s">
        <v>145</v>
      </c>
      <c r="U93" s="132" t="s">
        <v>8</v>
      </c>
      <c r="V93" s="132" t="s">
        <v>147</v>
      </c>
      <c r="W93" s="132" t="s">
        <v>146</v>
      </c>
      <c r="X93" s="132" t="s">
        <v>145</v>
      </c>
      <c r="Y93" s="132" t="s">
        <v>8</v>
      </c>
      <c r="Z93" s="132" t="s">
        <v>147</v>
      </c>
      <c r="AA93" s="132" t="s">
        <v>146</v>
      </c>
      <c r="AB93" s="132" t="s">
        <v>145</v>
      </c>
      <c r="AC93" s="132" t="s">
        <v>8</v>
      </c>
      <c r="AD93" s="590"/>
      <c r="AE93" s="167"/>
    </row>
    <row r="94" spans="1:31" ht="20.25">
      <c r="A94" s="129" t="s">
        <v>144</v>
      </c>
      <c r="B94" s="341">
        <v>164</v>
      </c>
      <c r="C94" s="341">
        <v>0</v>
      </c>
      <c r="D94" s="341">
        <v>0</v>
      </c>
      <c r="E94" s="341">
        <f t="shared" ref="E94:E129" si="16">SUM(B94:D94)</f>
        <v>164</v>
      </c>
      <c r="F94" s="341">
        <v>73</v>
      </c>
      <c r="G94" s="341">
        <v>0</v>
      </c>
      <c r="H94" s="341">
        <v>0</v>
      </c>
      <c r="I94" s="341">
        <f t="shared" ref="I94:I129" si="17">SUM(F94:H94)</f>
        <v>73</v>
      </c>
      <c r="J94" s="341">
        <v>26</v>
      </c>
      <c r="K94" s="341">
        <v>0</v>
      </c>
      <c r="L94" s="341">
        <v>0</v>
      </c>
      <c r="M94" s="341">
        <f t="shared" ref="M94:M129" si="18">SUM(J94:L94)</f>
        <v>26</v>
      </c>
      <c r="N94" s="341">
        <v>39</v>
      </c>
      <c r="O94" s="341">
        <v>0</v>
      </c>
      <c r="P94" s="341">
        <v>0</v>
      </c>
      <c r="Q94" s="341">
        <f t="shared" ref="Q94:Q129" si="19">SUM(N94:P94)</f>
        <v>39</v>
      </c>
      <c r="R94" s="341">
        <v>16</v>
      </c>
      <c r="S94" s="341">
        <v>0</v>
      </c>
      <c r="T94" s="341">
        <v>0</v>
      </c>
      <c r="U94" s="341">
        <f t="shared" ref="U94:U129" si="20">SUM(R94:T94)</f>
        <v>16</v>
      </c>
      <c r="V94" s="341">
        <v>32</v>
      </c>
      <c r="W94" s="341">
        <v>0</v>
      </c>
      <c r="X94" s="341">
        <v>0</v>
      </c>
      <c r="Y94" s="197">
        <f t="shared" ref="Y94:Y129" si="21">SUM(V94:X94)</f>
        <v>32</v>
      </c>
      <c r="Z94" s="197">
        <f t="shared" ref="Z94:Z129" si="22">B8+F8+J8+N8+R8+V8+Z8+B51+F51+J51+N51+R51+V51+Z51+B94+F94+J94+N94+R94+V94</f>
        <v>6481</v>
      </c>
      <c r="AA94" s="197">
        <f t="shared" ref="AA94:AA129" si="23">C8+G8+K8+O8+S8+W8+AA8+C51+G51+K51+O51+S51+W51+AA51+C94+G94+K94+O94+S94+W94</f>
        <v>0</v>
      </c>
      <c r="AB94" s="197">
        <f t="shared" ref="AB94:AB129" si="24">D8+H8+L8+P8+T8+X8+AB8+D51+H51+L51+P51+T51+X51+AB51+D94+H94+L94+P94+T94+X94</f>
        <v>0</v>
      </c>
      <c r="AC94" s="197">
        <f t="shared" ref="AC94:AC129" si="25">SUM(Z94:AB94)</f>
        <v>6481</v>
      </c>
      <c r="AD94" s="129" t="s">
        <v>143</v>
      </c>
      <c r="AE94" s="167"/>
    </row>
    <row r="95" spans="1:31" ht="20.25">
      <c r="A95" s="129" t="s">
        <v>142</v>
      </c>
      <c r="B95" s="320">
        <v>336</v>
      </c>
      <c r="C95" s="320">
        <v>62</v>
      </c>
      <c r="D95" s="320">
        <v>11</v>
      </c>
      <c r="E95" s="320">
        <f t="shared" si="16"/>
        <v>409</v>
      </c>
      <c r="F95" s="320">
        <v>217</v>
      </c>
      <c r="G95" s="320">
        <v>47</v>
      </c>
      <c r="H95" s="320">
        <v>8</v>
      </c>
      <c r="I95" s="320">
        <f t="shared" si="17"/>
        <v>272</v>
      </c>
      <c r="J95" s="320">
        <v>121</v>
      </c>
      <c r="K95" s="320">
        <v>37</v>
      </c>
      <c r="L95" s="320">
        <v>2</v>
      </c>
      <c r="M95" s="320">
        <f t="shared" si="18"/>
        <v>160</v>
      </c>
      <c r="N95" s="320">
        <v>109</v>
      </c>
      <c r="O95" s="320">
        <v>24</v>
      </c>
      <c r="P95" s="320">
        <v>2</v>
      </c>
      <c r="Q95" s="320">
        <f t="shared" si="19"/>
        <v>135</v>
      </c>
      <c r="R95" s="320">
        <v>54</v>
      </c>
      <c r="S95" s="320">
        <v>19</v>
      </c>
      <c r="T95" s="320">
        <v>4</v>
      </c>
      <c r="U95" s="320">
        <f t="shared" si="20"/>
        <v>77</v>
      </c>
      <c r="V95" s="320">
        <v>61</v>
      </c>
      <c r="W95" s="320">
        <v>15</v>
      </c>
      <c r="X95" s="320">
        <v>0</v>
      </c>
      <c r="Y95" s="198">
        <f t="shared" si="21"/>
        <v>76</v>
      </c>
      <c r="Z95" s="199">
        <f t="shared" si="22"/>
        <v>12197</v>
      </c>
      <c r="AA95" s="198">
        <f t="shared" si="23"/>
        <v>3341</v>
      </c>
      <c r="AB95" s="198">
        <f t="shared" si="24"/>
        <v>1138</v>
      </c>
      <c r="AC95" s="198">
        <f t="shared" si="25"/>
        <v>16676</v>
      </c>
      <c r="AD95" s="129" t="s">
        <v>141</v>
      </c>
    </row>
    <row r="96" spans="1:31" ht="20.25">
      <c r="A96" s="129" t="s">
        <v>140</v>
      </c>
      <c r="B96" s="341">
        <v>11</v>
      </c>
      <c r="C96" s="341">
        <v>47</v>
      </c>
      <c r="D96" s="341">
        <v>16</v>
      </c>
      <c r="E96" s="341">
        <f t="shared" si="16"/>
        <v>74</v>
      </c>
      <c r="F96" s="341">
        <v>0</v>
      </c>
      <c r="G96" s="341">
        <v>16</v>
      </c>
      <c r="H96" s="341">
        <v>6</v>
      </c>
      <c r="I96" s="341">
        <f t="shared" si="17"/>
        <v>22</v>
      </c>
      <c r="J96" s="341">
        <v>1</v>
      </c>
      <c r="K96" s="341">
        <v>10</v>
      </c>
      <c r="L96" s="341">
        <v>0</v>
      </c>
      <c r="M96" s="341">
        <f t="shared" si="18"/>
        <v>11</v>
      </c>
      <c r="N96" s="341">
        <v>1</v>
      </c>
      <c r="O96" s="341">
        <v>9</v>
      </c>
      <c r="P96" s="341">
        <v>9</v>
      </c>
      <c r="Q96" s="341">
        <f t="shared" si="19"/>
        <v>19</v>
      </c>
      <c r="R96" s="341">
        <v>0</v>
      </c>
      <c r="S96" s="341">
        <v>3</v>
      </c>
      <c r="T96" s="341">
        <v>0</v>
      </c>
      <c r="U96" s="341">
        <f t="shared" si="20"/>
        <v>3</v>
      </c>
      <c r="V96" s="341">
        <v>3</v>
      </c>
      <c r="W96" s="341">
        <v>9</v>
      </c>
      <c r="X96" s="341">
        <v>1</v>
      </c>
      <c r="Y96" s="197">
        <f t="shared" si="21"/>
        <v>13</v>
      </c>
      <c r="Z96" s="197">
        <f t="shared" si="22"/>
        <v>353</v>
      </c>
      <c r="AA96" s="197">
        <f t="shared" si="23"/>
        <v>1691</v>
      </c>
      <c r="AB96" s="197">
        <f t="shared" si="24"/>
        <v>1421</v>
      </c>
      <c r="AC96" s="197">
        <f t="shared" si="25"/>
        <v>3465</v>
      </c>
      <c r="AD96" s="129" t="s">
        <v>139</v>
      </c>
    </row>
    <row r="97" spans="1:30" ht="20.25">
      <c r="A97" s="129" t="s">
        <v>138</v>
      </c>
      <c r="B97" s="320">
        <v>3</v>
      </c>
      <c r="C97" s="320">
        <v>24</v>
      </c>
      <c r="D97" s="320">
        <v>6</v>
      </c>
      <c r="E97" s="320">
        <f t="shared" si="16"/>
        <v>33</v>
      </c>
      <c r="F97" s="320">
        <v>1</v>
      </c>
      <c r="G97" s="320">
        <v>9</v>
      </c>
      <c r="H97" s="320">
        <v>5</v>
      </c>
      <c r="I97" s="320">
        <f t="shared" si="17"/>
        <v>15</v>
      </c>
      <c r="J97" s="320">
        <v>2</v>
      </c>
      <c r="K97" s="320">
        <v>2</v>
      </c>
      <c r="L97" s="320">
        <v>1</v>
      </c>
      <c r="M97" s="320">
        <f t="shared" si="18"/>
        <v>5</v>
      </c>
      <c r="N97" s="320">
        <v>1</v>
      </c>
      <c r="O97" s="320">
        <v>2</v>
      </c>
      <c r="P97" s="320">
        <v>3</v>
      </c>
      <c r="Q97" s="320">
        <f t="shared" si="19"/>
        <v>6</v>
      </c>
      <c r="R97" s="320">
        <v>0</v>
      </c>
      <c r="S97" s="320">
        <v>0</v>
      </c>
      <c r="T97" s="320">
        <v>1</v>
      </c>
      <c r="U97" s="320">
        <f t="shared" si="20"/>
        <v>1</v>
      </c>
      <c r="V97" s="320">
        <v>1</v>
      </c>
      <c r="W97" s="320">
        <v>4</v>
      </c>
      <c r="X97" s="320">
        <v>0</v>
      </c>
      <c r="Y97" s="198">
        <f t="shared" si="21"/>
        <v>5</v>
      </c>
      <c r="Z97" s="199">
        <f t="shared" si="22"/>
        <v>109</v>
      </c>
      <c r="AA97" s="198">
        <f t="shared" si="23"/>
        <v>745</v>
      </c>
      <c r="AB97" s="198">
        <f t="shared" si="24"/>
        <v>798</v>
      </c>
      <c r="AC97" s="198">
        <f t="shared" si="25"/>
        <v>1652</v>
      </c>
      <c r="AD97" s="129" t="s">
        <v>137</v>
      </c>
    </row>
    <row r="98" spans="1:30" ht="20.25">
      <c r="A98" s="129" t="s">
        <v>136</v>
      </c>
      <c r="B98" s="341">
        <v>0</v>
      </c>
      <c r="C98" s="341">
        <v>22</v>
      </c>
      <c r="D98" s="341">
        <v>3</v>
      </c>
      <c r="E98" s="341">
        <f t="shared" si="16"/>
        <v>25</v>
      </c>
      <c r="F98" s="341">
        <v>0</v>
      </c>
      <c r="G98" s="341">
        <v>5</v>
      </c>
      <c r="H98" s="341">
        <v>4</v>
      </c>
      <c r="I98" s="341">
        <f t="shared" si="17"/>
        <v>9</v>
      </c>
      <c r="J98" s="341">
        <v>1</v>
      </c>
      <c r="K98" s="341">
        <v>3</v>
      </c>
      <c r="L98" s="341">
        <v>0</v>
      </c>
      <c r="M98" s="341">
        <f t="shared" si="18"/>
        <v>4</v>
      </c>
      <c r="N98" s="341">
        <v>0</v>
      </c>
      <c r="O98" s="341">
        <v>5</v>
      </c>
      <c r="P98" s="341">
        <v>0</v>
      </c>
      <c r="Q98" s="341">
        <f t="shared" si="19"/>
        <v>5</v>
      </c>
      <c r="R98" s="341">
        <v>1</v>
      </c>
      <c r="S98" s="341">
        <v>2</v>
      </c>
      <c r="T98" s="341">
        <v>0</v>
      </c>
      <c r="U98" s="341">
        <f t="shared" si="20"/>
        <v>3</v>
      </c>
      <c r="V98" s="341">
        <v>0</v>
      </c>
      <c r="W98" s="341">
        <v>1</v>
      </c>
      <c r="X98" s="341">
        <v>0</v>
      </c>
      <c r="Y98" s="197">
        <f t="shared" si="21"/>
        <v>1</v>
      </c>
      <c r="Z98" s="197">
        <f t="shared" si="22"/>
        <v>96</v>
      </c>
      <c r="AA98" s="197">
        <f t="shared" si="23"/>
        <v>846</v>
      </c>
      <c r="AB98" s="197">
        <f t="shared" si="24"/>
        <v>589</v>
      </c>
      <c r="AC98" s="197">
        <f t="shared" si="25"/>
        <v>1531</v>
      </c>
      <c r="AD98" s="129" t="s">
        <v>135</v>
      </c>
    </row>
    <row r="99" spans="1:30" ht="20.25">
      <c r="A99" s="129" t="s">
        <v>134</v>
      </c>
      <c r="B99" s="320">
        <v>1</v>
      </c>
      <c r="C99" s="320">
        <v>11</v>
      </c>
      <c r="D99" s="320">
        <v>4</v>
      </c>
      <c r="E99" s="320">
        <f t="shared" si="16"/>
        <v>16</v>
      </c>
      <c r="F99" s="320">
        <v>0</v>
      </c>
      <c r="G99" s="320">
        <v>4</v>
      </c>
      <c r="H99" s="320">
        <v>1</v>
      </c>
      <c r="I99" s="320">
        <f t="shared" si="17"/>
        <v>5</v>
      </c>
      <c r="J99" s="320">
        <v>1</v>
      </c>
      <c r="K99" s="320">
        <v>0</v>
      </c>
      <c r="L99" s="320">
        <v>0</v>
      </c>
      <c r="M99" s="320">
        <f t="shared" si="18"/>
        <v>1</v>
      </c>
      <c r="N99" s="320">
        <v>0</v>
      </c>
      <c r="O99" s="320">
        <v>4</v>
      </c>
      <c r="P99" s="320">
        <v>0</v>
      </c>
      <c r="Q99" s="320">
        <f t="shared" si="19"/>
        <v>4</v>
      </c>
      <c r="R99" s="320">
        <v>0</v>
      </c>
      <c r="S99" s="320">
        <v>2</v>
      </c>
      <c r="T99" s="320">
        <v>0</v>
      </c>
      <c r="U99" s="320">
        <f t="shared" si="20"/>
        <v>2</v>
      </c>
      <c r="V99" s="320">
        <v>0</v>
      </c>
      <c r="W99" s="320">
        <v>0</v>
      </c>
      <c r="X99" s="320">
        <v>0</v>
      </c>
      <c r="Y99" s="198">
        <f t="shared" si="21"/>
        <v>0</v>
      </c>
      <c r="Z99" s="199">
        <f t="shared" si="22"/>
        <v>25</v>
      </c>
      <c r="AA99" s="198">
        <f t="shared" si="23"/>
        <v>325</v>
      </c>
      <c r="AB99" s="198">
        <f t="shared" si="24"/>
        <v>311</v>
      </c>
      <c r="AC99" s="198">
        <f t="shared" si="25"/>
        <v>661</v>
      </c>
      <c r="AD99" s="129" t="s">
        <v>133</v>
      </c>
    </row>
    <row r="100" spans="1:30" ht="20.25">
      <c r="A100" s="129" t="s">
        <v>132</v>
      </c>
      <c r="B100" s="341">
        <v>0</v>
      </c>
      <c r="C100" s="341">
        <v>0</v>
      </c>
      <c r="D100" s="341">
        <v>0</v>
      </c>
      <c r="E100" s="341">
        <f t="shared" si="16"/>
        <v>0</v>
      </c>
      <c r="F100" s="341">
        <v>0</v>
      </c>
      <c r="G100" s="341">
        <v>0</v>
      </c>
      <c r="H100" s="341">
        <v>0</v>
      </c>
      <c r="I100" s="341">
        <f t="shared" si="17"/>
        <v>0</v>
      </c>
      <c r="J100" s="341">
        <v>0</v>
      </c>
      <c r="K100" s="341">
        <v>0</v>
      </c>
      <c r="L100" s="341">
        <v>0</v>
      </c>
      <c r="M100" s="341">
        <f t="shared" si="18"/>
        <v>0</v>
      </c>
      <c r="N100" s="341">
        <v>0</v>
      </c>
      <c r="O100" s="341">
        <v>0</v>
      </c>
      <c r="P100" s="341">
        <v>0</v>
      </c>
      <c r="Q100" s="341">
        <f t="shared" si="19"/>
        <v>0</v>
      </c>
      <c r="R100" s="341">
        <v>0</v>
      </c>
      <c r="S100" s="341">
        <v>0</v>
      </c>
      <c r="T100" s="341">
        <v>0</v>
      </c>
      <c r="U100" s="341">
        <f t="shared" si="20"/>
        <v>0</v>
      </c>
      <c r="V100" s="341">
        <v>0</v>
      </c>
      <c r="W100" s="341">
        <v>0</v>
      </c>
      <c r="X100" s="341">
        <v>0</v>
      </c>
      <c r="Y100" s="197">
        <f t="shared" si="21"/>
        <v>0</v>
      </c>
      <c r="Z100" s="197">
        <f t="shared" si="22"/>
        <v>3</v>
      </c>
      <c r="AA100" s="197">
        <f t="shared" si="23"/>
        <v>25</v>
      </c>
      <c r="AB100" s="197">
        <f t="shared" si="24"/>
        <v>54</v>
      </c>
      <c r="AC100" s="197">
        <f t="shared" si="25"/>
        <v>82</v>
      </c>
      <c r="AD100" s="129" t="s">
        <v>131</v>
      </c>
    </row>
    <row r="101" spans="1:30" ht="20.25">
      <c r="A101" s="129" t="s">
        <v>130</v>
      </c>
      <c r="B101" s="320">
        <v>0</v>
      </c>
      <c r="C101" s="320">
        <v>2</v>
      </c>
      <c r="D101" s="320">
        <v>1</v>
      </c>
      <c r="E101" s="320">
        <f t="shared" si="16"/>
        <v>3</v>
      </c>
      <c r="F101" s="320">
        <v>0</v>
      </c>
      <c r="G101" s="320">
        <v>0</v>
      </c>
      <c r="H101" s="320">
        <v>0</v>
      </c>
      <c r="I101" s="320">
        <f t="shared" si="17"/>
        <v>0</v>
      </c>
      <c r="J101" s="320">
        <v>0</v>
      </c>
      <c r="K101" s="320">
        <v>0</v>
      </c>
      <c r="L101" s="320">
        <v>0</v>
      </c>
      <c r="M101" s="320">
        <f t="shared" si="18"/>
        <v>0</v>
      </c>
      <c r="N101" s="320">
        <v>0</v>
      </c>
      <c r="O101" s="320">
        <v>0</v>
      </c>
      <c r="P101" s="320">
        <v>0</v>
      </c>
      <c r="Q101" s="320">
        <f t="shared" si="19"/>
        <v>0</v>
      </c>
      <c r="R101" s="320">
        <v>0</v>
      </c>
      <c r="S101" s="320">
        <v>0</v>
      </c>
      <c r="T101" s="320">
        <v>0</v>
      </c>
      <c r="U101" s="320">
        <f t="shared" si="20"/>
        <v>0</v>
      </c>
      <c r="V101" s="320">
        <v>0</v>
      </c>
      <c r="W101" s="320">
        <v>0</v>
      </c>
      <c r="X101" s="320">
        <v>0</v>
      </c>
      <c r="Y101" s="198">
        <f t="shared" si="21"/>
        <v>0</v>
      </c>
      <c r="Z101" s="199">
        <f t="shared" si="22"/>
        <v>13</v>
      </c>
      <c r="AA101" s="198">
        <f t="shared" si="23"/>
        <v>52</v>
      </c>
      <c r="AB101" s="198">
        <f t="shared" si="24"/>
        <v>149</v>
      </c>
      <c r="AC101" s="198">
        <f t="shared" si="25"/>
        <v>214</v>
      </c>
      <c r="AD101" s="129" t="s">
        <v>129</v>
      </c>
    </row>
    <row r="102" spans="1:30" ht="20.25">
      <c r="A102" s="129" t="s">
        <v>128</v>
      </c>
      <c r="B102" s="341">
        <v>2</v>
      </c>
      <c r="C102" s="341">
        <v>1</v>
      </c>
      <c r="D102" s="341">
        <v>2</v>
      </c>
      <c r="E102" s="341">
        <f t="shared" si="16"/>
        <v>5</v>
      </c>
      <c r="F102" s="341">
        <v>0</v>
      </c>
      <c r="G102" s="341">
        <v>1</v>
      </c>
      <c r="H102" s="341">
        <v>0</v>
      </c>
      <c r="I102" s="341">
        <f t="shared" si="17"/>
        <v>1</v>
      </c>
      <c r="J102" s="341">
        <v>0</v>
      </c>
      <c r="K102" s="341">
        <v>0</v>
      </c>
      <c r="L102" s="341">
        <v>0</v>
      </c>
      <c r="M102" s="341">
        <f t="shared" si="18"/>
        <v>0</v>
      </c>
      <c r="N102" s="341">
        <v>0</v>
      </c>
      <c r="O102" s="341">
        <v>0</v>
      </c>
      <c r="P102" s="341">
        <v>0</v>
      </c>
      <c r="Q102" s="341">
        <f t="shared" si="19"/>
        <v>0</v>
      </c>
      <c r="R102" s="341">
        <v>0</v>
      </c>
      <c r="S102" s="341">
        <v>0</v>
      </c>
      <c r="T102" s="341">
        <v>0</v>
      </c>
      <c r="U102" s="341">
        <f t="shared" si="20"/>
        <v>0</v>
      </c>
      <c r="V102" s="341">
        <v>0</v>
      </c>
      <c r="W102" s="341">
        <v>0</v>
      </c>
      <c r="X102" s="341">
        <v>0</v>
      </c>
      <c r="Y102" s="197">
        <f t="shared" si="21"/>
        <v>0</v>
      </c>
      <c r="Z102" s="197">
        <f t="shared" si="22"/>
        <v>6</v>
      </c>
      <c r="AA102" s="197">
        <f t="shared" si="23"/>
        <v>166</v>
      </c>
      <c r="AB102" s="197">
        <f t="shared" si="24"/>
        <v>293</v>
      </c>
      <c r="AC102" s="197">
        <f t="shared" si="25"/>
        <v>465</v>
      </c>
      <c r="AD102" s="129" t="s">
        <v>127</v>
      </c>
    </row>
    <row r="103" spans="1:30" ht="20.25">
      <c r="A103" s="129" t="s">
        <v>126</v>
      </c>
      <c r="B103" s="320">
        <v>3</v>
      </c>
      <c r="C103" s="320">
        <v>15</v>
      </c>
      <c r="D103" s="320">
        <v>7</v>
      </c>
      <c r="E103" s="320">
        <f t="shared" si="16"/>
        <v>25</v>
      </c>
      <c r="F103" s="320">
        <v>0</v>
      </c>
      <c r="G103" s="320">
        <v>5</v>
      </c>
      <c r="H103" s="320">
        <v>3</v>
      </c>
      <c r="I103" s="320">
        <f t="shared" si="17"/>
        <v>8</v>
      </c>
      <c r="J103" s="320">
        <v>0</v>
      </c>
      <c r="K103" s="320">
        <v>2</v>
      </c>
      <c r="L103" s="320">
        <v>0</v>
      </c>
      <c r="M103" s="320">
        <f t="shared" si="18"/>
        <v>2</v>
      </c>
      <c r="N103" s="320">
        <v>0</v>
      </c>
      <c r="O103" s="320">
        <v>6</v>
      </c>
      <c r="P103" s="320">
        <v>2</v>
      </c>
      <c r="Q103" s="320">
        <f t="shared" si="19"/>
        <v>8</v>
      </c>
      <c r="R103" s="320">
        <v>1</v>
      </c>
      <c r="S103" s="320">
        <v>2</v>
      </c>
      <c r="T103" s="320">
        <v>0</v>
      </c>
      <c r="U103" s="320">
        <f t="shared" si="20"/>
        <v>3</v>
      </c>
      <c r="V103" s="320">
        <v>0</v>
      </c>
      <c r="W103" s="320">
        <v>1</v>
      </c>
      <c r="X103" s="320">
        <v>0</v>
      </c>
      <c r="Y103" s="198">
        <f t="shared" si="21"/>
        <v>1</v>
      </c>
      <c r="Z103" s="199">
        <f t="shared" si="22"/>
        <v>47</v>
      </c>
      <c r="AA103" s="198">
        <f t="shared" si="23"/>
        <v>647</v>
      </c>
      <c r="AB103" s="198">
        <f t="shared" si="24"/>
        <v>407</v>
      </c>
      <c r="AC103" s="198">
        <f t="shared" si="25"/>
        <v>1101</v>
      </c>
      <c r="AD103" s="129" t="s">
        <v>125</v>
      </c>
    </row>
    <row r="104" spans="1:30" ht="20.25">
      <c r="A104" s="129" t="s">
        <v>124</v>
      </c>
      <c r="B104" s="341">
        <v>4</v>
      </c>
      <c r="C104" s="341">
        <v>14</v>
      </c>
      <c r="D104" s="341">
        <v>13</v>
      </c>
      <c r="E104" s="341">
        <f t="shared" si="16"/>
        <v>31</v>
      </c>
      <c r="F104" s="341">
        <v>0</v>
      </c>
      <c r="G104" s="341">
        <v>5</v>
      </c>
      <c r="H104" s="341">
        <v>2</v>
      </c>
      <c r="I104" s="341">
        <f t="shared" si="17"/>
        <v>7</v>
      </c>
      <c r="J104" s="341">
        <v>0</v>
      </c>
      <c r="K104" s="341">
        <v>4</v>
      </c>
      <c r="L104" s="341">
        <v>3</v>
      </c>
      <c r="M104" s="341">
        <f t="shared" si="18"/>
        <v>7</v>
      </c>
      <c r="N104" s="341">
        <v>0</v>
      </c>
      <c r="O104" s="341">
        <v>5</v>
      </c>
      <c r="P104" s="341">
        <v>6</v>
      </c>
      <c r="Q104" s="341">
        <f t="shared" si="19"/>
        <v>11</v>
      </c>
      <c r="R104" s="341">
        <v>0</v>
      </c>
      <c r="S104" s="341">
        <v>1</v>
      </c>
      <c r="T104" s="341">
        <v>1</v>
      </c>
      <c r="U104" s="341">
        <f t="shared" si="20"/>
        <v>2</v>
      </c>
      <c r="V104" s="341">
        <v>0</v>
      </c>
      <c r="W104" s="341">
        <v>4</v>
      </c>
      <c r="X104" s="341">
        <v>0</v>
      </c>
      <c r="Y104" s="197">
        <f t="shared" si="21"/>
        <v>4</v>
      </c>
      <c r="Z104" s="197">
        <f t="shared" si="22"/>
        <v>62</v>
      </c>
      <c r="AA104" s="197">
        <f t="shared" si="23"/>
        <v>690</v>
      </c>
      <c r="AB104" s="197">
        <f t="shared" si="24"/>
        <v>607</v>
      </c>
      <c r="AC104" s="197">
        <f t="shared" si="25"/>
        <v>1359</v>
      </c>
      <c r="AD104" s="129" t="s">
        <v>123</v>
      </c>
    </row>
    <row r="105" spans="1:30" ht="20.25">
      <c r="A105" s="129" t="s">
        <v>122</v>
      </c>
      <c r="B105" s="320">
        <v>12</v>
      </c>
      <c r="C105" s="320">
        <v>68</v>
      </c>
      <c r="D105" s="320">
        <v>8</v>
      </c>
      <c r="E105" s="320">
        <f t="shared" si="16"/>
        <v>88</v>
      </c>
      <c r="F105" s="320">
        <v>3</v>
      </c>
      <c r="G105" s="320">
        <v>29</v>
      </c>
      <c r="H105" s="320">
        <v>4</v>
      </c>
      <c r="I105" s="320">
        <f t="shared" si="17"/>
        <v>36</v>
      </c>
      <c r="J105" s="320">
        <v>4</v>
      </c>
      <c r="K105" s="320">
        <v>9</v>
      </c>
      <c r="L105" s="320">
        <v>1</v>
      </c>
      <c r="M105" s="320">
        <f t="shared" si="18"/>
        <v>14</v>
      </c>
      <c r="N105" s="320">
        <v>1</v>
      </c>
      <c r="O105" s="320">
        <v>17</v>
      </c>
      <c r="P105" s="320">
        <v>2</v>
      </c>
      <c r="Q105" s="320">
        <f t="shared" si="19"/>
        <v>20</v>
      </c>
      <c r="R105" s="320">
        <v>2</v>
      </c>
      <c r="S105" s="320">
        <v>11</v>
      </c>
      <c r="T105" s="320">
        <v>0</v>
      </c>
      <c r="U105" s="320">
        <f t="shared" si="20"/>
        <v>13</v>
      </c>
      <c r="V105" s="320">
        <v>1</v>
      </c>
      <c r="W105" s="320">
        <v>10</v>
      </c>
      <c r="X105" s="320">
        <v>1</v>
      </c>
      <c r="Y105" s="198">
        <f t="shared" si="21"/>
        <v>12</v>
      </c>
      <c r="Z105" s="199">
        <f t="shared" si="22"/>
        <v>578</v>
      </c>
      <c r="AA105" s="198">
        <f t="shared" si="23"/>
        <v>2000</v>
      </c>
      <c r="AB105" s="198">
        <f t="shared" si="24"/>
        <v>1032</v>
      </c>
      <c r="AC105" s="198">
        <f t="shared" si="25"/>
        <v>3610</v>
      </c>
      <c r="AD105" s="129" t="s">
        <v>121</v>
      </c>
    </row>
    <row r="106" spans="1:30" ht="20.25">
      <c r="A106" s="129" t="s">
        <v>120</v>
      </c>
      <c r="B106" s="341">
        <v>1</v>
      </c>
      <c r="C106" s="341">
        <v>5</v>
      </c>
      <c r="D106" s="341">
        <v>3</v>
      </c>
      <c r="E106" s="341">
        <f t="shared" si="16"/>
        <v>9</v>
      </c>
      <c r="F106" s="341">
        <v>0</v>
      </c>
      <c r="G106" s="341">
        <v>1</v>
      </c>
      <c r="H106" s="341">
        <v>1</v>
      </c>
      <c r="I106" s="341">
        <f t="shared" si="17"/>
        <v>2</v>
      </c>
      <c r="J106" s="341">
        <v>0</v>
      </c>
      <c r="K106" s="341">
        <v>1</v>
      </c>
      <c r="L106" s="341">
        <v>0</v>
      </c>
      <c r="M106" s="341">
        <f t="shared" si="18"/>
        <v>1</v>
      </c>
      <c r="N106" s="341">
        <v>0</v>
      </c>
      <c r="O106" s="341">
        <v>0</v>
      </c>
      <c r="P106" s="341">
        <v>0</v>
      </c>
      <c r="Q106" s="341">
        <f t="shared" si="19"/>
        <v>0</v>
      </c>
      <c r="R106" s="341">
        <v>0</v>
      </c>
      <c r="S106" s="341">
        <v>0</v>
      </c>
      <c r="T106" s="341">
        <v>0</v>
      </c>
      <c r="U106" s="341">
        <f t="shared" si="20"/>
        <v>0</v>
      </c>
      <c r="V106" s="341">
        <v>0</v>
      </c>
      <c r="W106" s="341">
        <v>0</v>
      </c>
      <c r="X106" s="341">
        <v>0</v>
      </c>
      <c r="Y106" s="197">
        <f t="shared" si="21"/>
        <v>0</v>
      </c>
      <c r="Z106" s="197">
        <f t="shared" si="22"/>
        <v>44</v>
      </c>
      <c r="AA106" s="197">
        <f t="shared" si="23"/>
        <v>343</v>
      </c>
      <c r="AB106" s="197">
        <f t="shared" si="24"/>
        <v>229</v>
      </c>
      <c r="AC106" s="197">
        <f t="shared" si="25"/>
        <v>616</v>
      </c>
      <c r="AD106" s="129" t="s">
        <v>119</v>
      </c>
    </row>
    <row r="107" spans="1:30" ht="20.25">
      <c r="A107" s="129" t="s">
        <v>118</v>
      </c>
      <c r="B107" s="320">
        <v>1</v>
      </c>
      <c r="C107" s="320">
        <v>2</v>
      </c>
      <c r="D107" s="320">
        <v>2</v>
      </c>
      <c r="E107" s="320">
        <f t="shared" si="16"/>
        <v>5</v>
      </c>
      <c r="F107" s="320">
        <v>0</v>
      </c>
      <c r="G107" s="320">
        <v>3</v>
      </c>
      <c r="H107" s="320">
        <v>1</v>
      </c>
      <c r="I107" s="320">
        <f t="shared" si="17"/>
        <v>4</v>
      </c>
      <c r="J107" s="320">
        <v>0</v>
      </c>
      <c r="K107" s="320">
        <v>1</v>
      </c>
      <c r="L107" s="320">
        <v>0</v>
      </c>
      <c r="M107" s="320">
        <f t="shared" si="18"/>
        <v>1</v>
      </c>
      <c r="N107" s="320">
        <v>1</v>
      </c>
      <c r="O107" s="320">
        <v>0</v>
      </c>
      <c r="P107" s="320">
        <v>0</v>
      </c>
      <c r="Q107" s="320">
        <f t="shared" si="19"/>
        <v>1</v>
      </c>
      <c r="R107" s="320">
        <v>0</v>
      </c>
      <c r="S107" s="320">
        <v>1</v>
      </c>
      <c r="T107" s="320">
        <v>0</v>
      </c>
      <c r="U107" s="320">
        <f t="shared" si="20"/>
        <v>1</v>
      </c>
      <c r="V107" s="320">
        <v>0</v>
      </c>
      <c r="W107" s="320">
        <v>0</v>
      </c>
      <c r="X107" s="320">
        <v>0</v>
      </c>
      <c r="Y107" s="198">
        <f t="shared" si="21"/>
        <v>0</v>
      </c>
      <c r="Z107" s="199">
        <f t="shared" si="22"/>
        <v>6</v>
      </c>
      <c r="AA107" s="198">
        <f t="shared" si="23"/>
        <v>170</v>
      </c>
      <c r="AB107" s="198">
        <f t="shared" si="24"/>
        <v>108</v>
      </c>
      <c r="AC107" s="198">
        <f t="shared" si="25"/>
        <v>284</v>
      </c>
      <c r="AD107" s="129" t="s">
        <v>117</v>
      </c>
    </row>
    <row r="108" spans="1:30" ht="20.25">
      <c r="A108" s="129" t="s">
        <v>116</v>
      </c>
      <c r="B108" s="341">
        <v>9</v>
      </c>
      <c r="C108" s="341">
        <v>24</v>
      </c>
      <c r="D108" s="341">
        <v>6</v>
      </c>
      <c r="E108" s="341">
        <f t="shared" si="16"/>
        <v>39</v>
      </c>
      <c r="F108" s="341">
        <v>2</v>
      </c>
      <c r="G108" s="341">
        <v>31</v>
      </c>
      <c r="H108" s="341">
        <v>1</v>
      </c>
      <c r="I108" s="341">
        <f t="shared" si="17"/>
        <v>34</v>
      </c>
      <c r="J108" s="341">
        <v>0</v>
      </c>
      <c r="K108" s="341">
        <v>16</v>
      </c>
      <c r="L108" s="341">
        <v>2</v>
      </c>
      <c r="M108" s="341">
        <f t="shared" si="18"/>
        <v>18</v>
      </c>
      <c r="N108" s="341">
        <v>1</v>
      </c>
      <c r="O108" s="341">
        <v>10</v>
      </c>
      <c r="P108" s="341">
        <v>1</v>
      </c>
      <c r="Q108" s="341">
        <f t="shared" si="19"/>
        <v>12</v>
      </c>
      <c r="R108" s="341">
        <v>2</v>
      </c>
      <c r="S108" s="341">
        <v>7</v>
      </c>
      <c r="T108" s="341">
        <v>1</v>
      </c>
      <c r="U108" s="341">
        <f t="shared" si="20"/>
        <v>10</v>
      </c>
      <c r="V108" s="341">
        <v>1</v>
      </c>
      <c r="W108" s="341">
        <v>4</v>
      </c>
      <c r="X108" s="341">
        <v>0</v>
      </c>
      <c r="Y108" s="197">
        <f t="shared" si="21"/>
        <v>5</v>
      </c>
      <c r="Z108" s="197">
        <f t="shared" si="22"/>
        <v>429</v>
      </c>
      <c r="AA108" s="197">
        <f t="shared" si="23"/>
        <v>1891</v>
      </c>
      <c r="AB108" s="197">
        <f t="shared" si="24"/>
        <v>586</v>
      </c>
      <c r="AC108" s="197">
        <f t="shared" si="25"/>
        <v>2906</v>
      </c>
      <c r="AD108" s="129" t="s">
        <v>115</v>
      </c>
    </row>
    <row r="109" spans="1:30" ht="20.25">
      <c r="A109" s="129" t="s">
        <v>114</v>
      </c>
      <c r="B109" s="320">
        <v>0</v>
      </c>
      <c r="C109" s="320">
        <v>1</v>
      </c>
      <c r="D109" s="320">
        <v>0</v>
      </c>
      <c r="E109" s="320">
        <f t="shared" si="16"/>
        <v>1</v>
      </c>
      <c r="F109" s="320">
        <v>0</v>
      </c>
      <c r="G109" s="320">
        <v>1</v>
      </c>
      <c r="H109" s="320">
        <v>0</v>
      </c>
      <c r="I109" s="320">
        <f t="shared" si="17"/>
        <v>1</v>
      </c>
      <c r="J109" s="320">
        <v>0</v>
      </c>
      <c r="K109" s="320">
        <v>0</v>
      </c>
      <c r="L109" s="320">
        <v>0</v>
      </c>
      <c r="M109" s="320">
        <f t="shared" si="18"/>
        <v>0</v>
      </c>
      <c r="N109" s="320">
        <v>0</v>
      </c>
      <c r="O109" s="320">
        <v>0</v>
      </c>
      <c r="P109" s="320">
        <v>0</v>
      </c>
      <c r="Q109" s="320">
        <f t="shared" si="19"/>
        <v>0</v>
      </c>
      <c r="R109" s="320">
        <v>0</v>
      </c>
      <c r="S109" s="320">
        <v>0</v>
      </c>
      <c r="T109" s="320">
        <v>0</v>
      </c>
      <c r="U109" s="320">
        <f t="shared" si="20"/>
        <v>0</v>
      </c>
      <c r="V109" s="320">
        <v>0</v>
      </c>
      <c r="W109" s="320">
        <v>0</v>
      </c>
      <c r="X109" s="320">
        <v>0</v>
      </c>
      <c r="Y109" s="198">
        <f t="shared" si="21"/>
        <v>0</v>
      </c>
      <c r="Z109" s="199">
        <f t="shared" si="22"/>
        <v>10</v>
      </c>
      <c r="AA109" s="198">
        <f t="shared" si="23"/>
        <v>110</v>
      </c>
      <c r="AB109" s="198">
        <f t="shared" si="24"/>
        <v>177</v>
      </c>
      <c r="AC109" s="198">
        <f t="shared" si="25"/>
        <v>297</v>
      </c>
      <c r="AD109" s="129" t="s">
        <v>113</v>
      </c>
    </row>
    <row r="110" spans="1:30" ht="25.5">
      <c r="A110" s="129" t="s">
        <v>112</v>
      </c>
      <c r="B110" s="341">
        <v>0</v>
      </c>
      <c r="C110" s="341">
        <v>0</v>
      </c>
      <c r="D110" s="341">
        <v>0</v>
      </c>
      <c r="E110" s="341">
        <f t="shared" si="16"/>
        <v>0</v>
      </c>
      <c r="F110" s="341">
        <v>0</v>
      </c>
      <c r="G110" s="341">
        <v>1</v>
      </c>
      <c r="H110" s="341">
        <v>0</v>
      </c>
      <c r="I110" s="341">
        <f t="shared" si="17"/>
        <v>1</v>
      </c>
      <c r="J110" s="341">
        <v>0</v>
      </c>
      <c r="K110" s="341">
        <v>0</v>
      </c>
      <c r="L110" s="341">
        <v>0</v>
      </c>
      <c r="M110" s="341">
        <f t="shared" si="18"/>
        <v>0</v>
      </c>
      <c r="N110" s="341">
        <v>0</v>
      </c>
      <c r="O110" s="341">
        <v>0</v>
      </c>
      <c r="P110" s="341">
        <v>0</v>
      </c>
      <c r="Q110" s="341">
        <f t="shared" si="19"/>
        <v>0</v>
      </c>
      <c r="R110" s="341">
        <v>0</v>
      </c>
      <c r="S110" s="341">
        <v>0</v>
      </c>
      <c r="T110" s="341">
        <v>0</v>
      </c>
      <c r="U110" s="341">
        <f t="shared" si="20"/>
        <v>0</v>
      </c>
      <c r="V110" s="341">
        <v>0</v>
      </c>
      <c r="W110" s="341">
        <v>0</v>
      </c>
      <c r="X110" s="341">
        <v>0</v>
      </c>
      <c r="Y110" s="197">
        <f t="shared" si="21"/>
        <v>0</v>
      </c>
      <c r="Z110" s="197">
        <f t="shared" si="22"/>
        <v>7</v>
      </c>
      <c r="AA110" s="197">
        <f t="shared" si="23"/>
        <v>27</v>
      </c>
      <c r="AB110" s="197">
        <f t="shared" si="24"/>
        <v>11</v>
      </c>
      <c r="AC110" s="197">
        <f t="shared" si="25"/>
        <v>45</v>
      </c>
      <c r="AD110" s="470" t="s">
        <v>1520</v>
      </c>
    </row>
    <row r="111" spans="1:30" ht="20.25">
      <c r="A111" s="129" t="s">
        <v>110</v>
      </c>
      <c r="B111" s="320">
        <v>0</v>
      </c>
      <c r="C111" s="320">
        <v>1</v>
      </c>
      <c r="D111" s="320">
        <v>0</v>
      </c>
      <c r="E111" s="320">
        <f t="shared" si="16"/>
        <v>1</v>
      </c>
      <c r="F111" s="320">
        <v>0</v>
      </c>
      <c r="G111" s="320">
        <v>0</v>
      </c>
      <c r="H111" s="320">
        <v>0</v>
      </c>
      <c r="I111" s="320">
        <f t="shared" si="17"/>
        <v>0</v>
      </c>
      <c r="J111" s="320">
        <v>0</v>
      </c>
      <c r="K111" s="320">
        <v>0</v>
      </c>
      <c r="L111" s="320">
        <v>0</v>
      </c>
      <c r="M111" s="320">
        <f t="shared" si="18"/>
        <v>0</v>
      </c>
      <c r="N111" s="320">
        <v>0</v>
      </c>
      <c r="O111" s="320">
        <v>0</v>
      </c>
      <c r="P111" s="320">
        <v>0</v>
      </c>
      <c r="Q111" s="320">
        <f t="shared" si="19"/>
        <v>0</v>
      </c>
      <c r="R111" s="320">
        <v>0</v>
      </c>
      <c r="S111" s="320">
        <v>0</v>
      </c>
      <c r="T111" s="320">
        <v>0</v>
      </c>
      <c r="U111" s="320">
        <f t="shared" si="20"/>
        <v>0</v>
      </c>
      <c r="V111" s="320">
        <v>0</v>
      </c>
      <c r="W111" s="320">
        <v>0</v>
      </c>
      <c r="X111" s="320">
        <v>0</v>
      </c>
      <c r="Y111" s="198">
        <f t="shared" si="21"/>
        <v>0</v>
      </c>
      <c r="Z111" s="199">
        <f t="shared" si="22"/>
        <v>2</v>
      </c>
      <c r="AA111" s="198">
        <f t="shared" si="23"/>
        <v>18</v>
      </c>
      <c r="AB111" s="198">
        <f t="shared" si="24"/>
        <v>11</v>
      </c>
      <c r="AC111" s="198">
        <f t="shared" si="25"/>
        <v>31</v>
      </c>
      <c r="AD111" s="335" t="s">
        <v>1168</v>
      </c>
    </row>
    <row r="112" spans="1:30" ht="20.25">
      <c r="A112" s="129" t="s">
        <v>109</v>
      </c>
      <c r="B112" s="341">
        <v>1</v>
      </c>
      <c r="C112" s="341">
        <v>27</v>
      </c>
      <c r="D112" s="341">
        <v>6</v>
      </c>
      <c r="E112" s="341">
        <f t="shared" si="16"/>
        <v>34</v>
      </c>
      <c r="F112" s="341">
        <v>1</v>
      </c>
      <c r="G112" s="341">
        <v>6</v>
      </c>
      <c r="H112" s="341">
        <v>2</v>
      </c>
      <c r="I112" s="341">
        <f t="shared" si="17"/>
        <v>9</v>
      </c>
      <c r="J112" s="341">
        <v>1</v>
      </c>
      <c r="K112" s="341">
        <v>3</v>
      </c>
      <c r="L112" s="341">
        <v>0</v>
      </c>
      <c r="M112" s="341">
        <f t="shared" si="18"/>
        <v>4</v>
      </c>
      <c r="N112" s="341">
        <v>0</v>
      </c>
      <c r="O112" s="341">
        <v>4</v>
      </c>
      <c r="P112" s="341">
        <v>1</v>
      </c>
      <c r="Q112" s="341">
        <f t="shared" si="19"/>
        <v>5</v>
      </c>
      <c r="R112" s="341">
        <v>0</v>
      </c>
      <c r="S112" s="341">
        <v>0</v>
      </c>
      <c r="T112" s="341">
        <v>0</v>
      </c>
      <c r="U112" s="341">
        <f t="shared" si="20"/>
        <v>0</v>
      </c>
      <c r="V112" s="341">
        <v>0</v>
      </c>
      <c r="W112" s="341">
        <v>0</v>
      </c>
      <c r="X112" s="341">
        <v>0</v>
      </c>
      <c r="Y112" s="197">
        <f t="shared" si="21"/>
        <v>0</v>
      </c>
      <c r="Z112" s="197">
        <f t="shared" si="22"/>
        <v>70</v>
      </c>
      <c r="AA112" s="197">
        <f t="shared" si="23"/>
        <v>1046</v>
      </c>
      <c r="AB112" s="197">
        <f t="shared" si="24"/>
        <v>464</v>
      </c>
      <c r="AC112" s="197">
        <f t="shared" si="25"/>
        <v>1580</v>
      </c>
      <c r="AD112" s="129" t="s">
        <v>108</v>
      </c>
    </row>
    <row r="113" spans="1:31" ht="20.25">
      <c r="A113" s="129" t="s">
        <v>107</v>
      </c>
      <c r="B113" s="320">
        <v>2</v>
      </c>
      <c r="C113" s="320">
        <v>8</v>
      </c>
      <c r="D113" s="320">
        <v>3</v>
      </c>
      <c r="E113" s="320">
        <f t="shared" si="16"/>
        <v>13</v>
      </c>
      <c r="F113" s="320">
        <v>0</v>
      </c>
      <c r="G113" s="320">
        <v>5</v>
      </c>
      <c r="H113" s="320">
        <v>3</v>
      </c>
      <c r="I113" s="320">
        <f t="shared" si="17"/>
        <v>8</v>
      </c>
      <c r="J113" s="320">
        <v>0</v>
      </c>
      <c r="K113" s="320">
        <v>1</v>
      </c>
      <c r="L113" s="320">
        <v>0</v>
      </c>
      <c r="M113" s="320">
        <f t="shared" si="18"/>
        <v>1</v>
      </c>
      <c r="N113" s="320">
        <v>0</v>
      </c>
      <c r="O113" s="320">
        <v>5</v>
      </c>
      <c r="P113" s="320">
        <v>0</v>
      </c>
      <c r="Q113" s="320">
        <f t="shared" si="19"/>
        <v>5</v>
      </c>
      <c r="R113" s="320">
        <v>0</v>
      </c>
      <c r="S113" s="320">
        <v>2</v>
      </c>
      <c r="T113" s="320">
        <v>1</v>
      </c>
      <c r="U113" s="320">
        <f t="shared" si="20"/>
        <v>3</v>
      </c>
      <c r="V113" s="320">
        <v>0</v>
      </c>
      <c r="W113" s="320">
        <v>2</v>
      </c>
      <c r="X113" s="320">
        <v>0</v>
      </c>
      <c r="Y113" s="198">
        <f t="shared" si="21"/>
        <v>2</v>
      </c>
      <c r="Z113" s="199">
        <f t="shared" si="22"/>
        <v>13</v>
      </c>
      <c r="AA113" s="198">
        <f t="shared" si="23"/>
        <v>584</v>
      </c>
      <c r="AB113" s="198">
        <f t="shared" si="24"/>
        <v>323</v>
      </c>
      <c r="AC113" s="198">
        <f t="shared" si="25"/>
        <v>920</v>
      </c>
      <c r="AD113" s="129" t="s">
        <v>106</v>
      </c>
      <c r="AE113" s="167"/>
    </row>
    <row r="114" spans="1:31" ht="20.25">
      <c r="A114" s="129" t="s">
        <v>105</v>
      </c>
      <c r="B114" s="341">
        <v>1</v>
      </c>
      <c r="C114" s="341">
        <v>11</v>
      </c>
      <c r="D114" s="341">
        <v>3</v>
      </c>
      <c r="E114" s="341">
        <f t="shared" si="16"/>
        <v>15</v>
      </c>
      <c r="F114" s="341">
        <v>1</v>
      </c>
      <c r="G114" s="341">
        <v>4</v>
      </c>
      <c r="H114" s="341">
        <v>5</v>
      </c>
      <c r="I114" s="341">
        <f t="shared" si="17"/>
        <v>10</v>
      </c>
      <c r="J114" s="341">
        <v>0</v>
      </c>
      <c r="K114" s="341">
        <v>1</v>
      </c>
      <c r="L114" s="341">
        <v>0</v>
      </c>
      <c r="M114" s="341">
        <f t="shared" si="18"/>
        <v>1</v>
      </c>
      <c r="N114" s="341">
        <v>0</v>
      </c>
      <c r="O114" s="341">
        <v>1</v>
      </c>
      <c r="P114" s="341">
        <v>0</v>
      </c>
      <c r="Q114" s="341">
        <f t="shared" si="19"/>
        <v>1</v>
      </c>
      <c r="R114" s="341">
        <v>0</v>
      </c>
      <c r="S114" s="341">
        <v>0</v>
      </c>
      <c r="T114" s="341">
        <v>0</v>
      </c>
      <c r="U114" s="341">
        <f t="shared" si="20"/>
        <v>0</v>
      </c>
      <c r="V114" s="341">
        <v>0</v>
      </c>
      <c r="W114" s="341">
        <v>0</v>
      </c>
      <c r="X114" s="341">
        <v>0</v>
      </c>
      <c r="Y114" s="197">
        <f t="shared" si="21"/>
        <v>0</v>
      </c>
      <c r="Z114" s="197">
        <f t="shared" si="22"/>
        <v>97</v>
      </c>
      <c r="AA114" s="197">
        <f t="shared" si="23"/>
        <v>664</v>
      </c>
      <c r="AB114" s="197">
        <f t="shared" si="24"/>
        <v>552</v>
      </c>
      <c r="AC114" s="197">
        <f t="shared" si="25"/>
        <v>1313</v>
      </c>
      <c r="AD114" s="129" t="s">
        <v>104</v>
      </c>
    </row>
    <row r="115" spans="1:31" ht="20.25">
      <c r="A115" s="129" t="s">
        <v>103</v>
      </c>
      <c r="B115" s="320">
        <v>0</v>
      </c>
      <c r="C115" s="320">
        <v>0</v>
      </c>
      <c r="D115" s="320">
        <v>1</v>
      </c>
      <c r="E115" s="320">
        <f t="shared" si="16"/>
        <v>1</v>
      </c>
      <c r="F115" s="320">
        <v>0</v>
      </c>
      <c r="G115" s="320">
        <v>0</v>
      </c>
      <c r="H115" s="320">
        <v>0</v>
      </c>
      <c r="I115" s="320">
        <f t="shared" si="17"/>
        <v>0</v>
      </c>
      <c r="J115" s="320">
        <v>0</v>
      </c>
      <c r="K115" s="320">
        <v>0</v>
      </c>
      <c r="L115" s="320">
        <v>0</v>
      </c>
      <c r="M115" s="320">
        <f t="shared" si="18"/>
        <v>0</v>
      </c>
      <c r="N115" s="320">
        <v>0</v>
      </c>
      <c r="O115" s="320">
        <v>0</v>
      </c>
      <c r="P115" s="320">
        <v>0</v>
      </c>
      <c r="Q115" s="320">
        <f t="shared" si="19"/>
        <v>0</v>
      </c>
      <c r="R115" s="320">
        <v>0</v>
      </c>
      <c r="S115" s="320">
        <v>0</v>
      </c>
      <c r="T115" s="320">
        <v>0</v>
      </c>
      <c r="U115" s="320">
        <f t="shared" si="20"/>
        <v>0</v>
      </c>
      <c r="V115" s="320">
        <v>0</v>
      </c>
      <c r="W115" s="320">
        <v>0</v>
      </c>
      <c r="X115" s="320">
        <v>0</v>
      </c>
      <c r="Y115" s="198">
        <f t="shared" si="21"/>
        <v>0</v>
      </c>
      <c r="Z115" s="199">
        <f t="shared" si="22"/>
        <v>2</v>
      </c>
      <c r="AA115" s="198">
        <f t="shared" si="23"/>
        <v>46</v>
      </c>
      <c r="AB115" s="198">
        <f t="shared" si="24"/>
        <v>50</v>
      </c>
      <c r="AC115" s="198">
        <f t="shared" si="25"/>
        <v>98</v>
      </c>
      <c r="AD115" s="129" t="s">
        <v>102</v>
      </c>
    </row>
    <row r="116" spans="1:31" ht="20.25">
      <c r="A116" s="129" t="s">
        <v>101</v>
      </c>
      <c r="B116" s="341">
        <v>11</v>
      </c>
      <c r="C116" s="341">
        <v>61</v>
      </c>
      <c r="D116" s="341">
        <v>16</v>
      </c>
      <c r="E116" s="341">
        <f t="shared" si="16"/>
        <v>88</v>
      </c>
      <c r="F116" s="341">
        <v>3</v>
      </c>
      <c r="G116" s="341">
        <v>19</v>
      </c>
      <c r="H116" s="341">
        <v>3</v>
      </c>
      <c r="I116" s="341">
        <f t="shared" si="17"/>
        <v>25</v>
      </c>
      <c r="J116" s="341">
        <v>4</v>
      </c>
      <c r="K116" s="341">
        <v>8</v>
      </c>
      <c r="L116" s="341">
        <v>1</v>
      </c>
      <c r="M116" s="341">
        <f t="shared" si="18"/>
        <v>13</v>
      </c>
      <c r="N116" s="341">
        <v>1</v>
      </c>
      <c r="O116" s="341">
        <v>9</v>
      </c>
      <c r="P116" s="341">
        <v>8</v>
      </c>
      <c r="Q116" s="341">
        <f t="shared" si="19"/>
        <v>18</v>
      </c>
      <c r="R116" s="341">
        <v>2</v>
      </c>
      <c r="S116" s="341">
        <v>7</v>
      </c>
      <c r="T116" s="341">
        <v>1</v>
      </c>
      <c r="U116" s="341">
        <f t="shared" si="20"/>
        <v>10</v>
      </c>
      <c r="V116" s="341">
        <v>2</v>
      </c>
      <c r="W116" s="341">
        <v>8</v>
      </c>
      <c r="X116" s="341">
        <v>1</v>
      </c>
      <c r="Y116" s="197">
        <f t="shared" si="21"/>
        <v>11</v>
      </c>
      <c r="Z116" s="197">
        <f t="shared" si="22"/>
        <v>491</v>
      </c>
      <c r="AA116" s="197">
        <f t="shared" si="23"/>
        <v>2099</v>
      </c>
      <c r="AB116" s="197">
        <f t="shared" si="24"/>
        <v>1072</v>
      </c>
      <c r="AC116" s="197">
        <f t="shared" si="25"/>
        <v>3662</v>
      </c>
      <c r="AD116" s="129" t="s">
        <v>100</v>
      </c>
    </row>
    <row r="117" spans="1:31" ht="20.25">
      <c r="A117" s="129" t="s">
        <v>99</v>
      </c>
      <c r="B117" s="320">
        <v>1</v>
      </c>
      <c r="C117" s="320">
        <v>4</v>
      </c>
      <c r="D117" s="320">
        <v>3</v>
      </c>
      <c r="E117" s="320">
        <f t="shared" si="16"/>
        <v>8</v>
      </c>
      <c r="F117" s="320">
        <v>0</v>
      </c>
      <c r="G117" s="320">
        <v>1</v>
      </c>
      <c r="H117" s="320">
        <v>0</v>
      </c>
      <c r="I117" s="320">
        <f t="shared" si="17"/>
        <v>1</v>
      </c>
      <c r="J117" s="320">
        <v>0</v>
      </c>
      <c r="K117" s="320">
        <v>1</v>
      </c>
      <c r="L117" s="320">
        <v>0</v>
      </c>
      <c r="M117" s="320">
        <f t="shared" si="18"/>
        <v>1</v>
      </c>
      <c r="N117" s="320">
        <v>0</v>
      </c>
      <c r="O117" s="320">
        <v>0</v>
      </c>
      <c r="P117" s="320">
        <v>1</v>
      </c>
      <c r="Q117" s="320">
        <f t="shared" si="19"/>
        <v>1</v>
      </c>
      <c r="R117" s="320">
        <v>0</v>
      </c>
      <c r="S117" s="320">
        <v>0</v>
      </c>
      <c r="T117" s="320">
        <v>0</v>
      </c>
      <c r="U117" s="320">
        <f t="shared" si="20"/>
        <v>0</v>
      </c>
      <c r="V117" s="320">
        <v>0</v>
      </c>
      <c r="W117" s="320">
        <v>0</v>
      </c>
      <c r="X117" s="320">
        <v>0</v>
      </c>
      <c r="Y117" s="198">
        <f t="shared" si="21"/>
        <v>0</v>
      </c>
      <c r="Z117" s="199">
        <f t="shared" si="22"/>
        <v>14</v>
      </c>
      <c r="AA117" s="198">
        <f t="shared" si="23"/>
        <v>160</v>
      </c>
      <c r="AB117" s="198">
        <f t="shared" si="24"/>
        <v>233</v>
      </c>
      <c r="AC117" s="198">
        <f t="shared" si="25"/>
        <v>407</v>
      </c>
      <c r="AD117" s="129" t="s">
        <v>98</v>
      </c>
    </row>
    <row r="118" spans="1:31" ht="20.25">
      <c r="A118" s="129" t="s">
        <v>97</v>
      </c>
      <c r="B118" s="341">
        <v>0</v>
      </c>
      <c r="C118" s="341">
        <v>0</v>
      </c>
      <c r="D118" s="341">
        <v>0</v>
      </c>
      <c r="E118" s="341">
        <f t="shared" si="16"/>
        <v>0</v>
      </c>
      <c r="F118" s="341">
        <v>0</v>
      </c>
      <c r="G118" s="341">
        <v>0</v>
      </c>
      <c r="H118" s="341">
        <v>0</v>
      </c>
      <c r="I118" s="341">
        <f t="shared" si="17"/>
        <v>0</v>
      </c>
      <c r="J118" s="341">
        <v>0</v>
      </c>
      <c r="K118" s="341">
        <v>0</v>
      </c>
      <c r="L118" s="341">
        <v>0</v>
      </c>
      <c r="M118" s="341">
        <f t="shared" si="18"/>
        <v>0</v>
      </c>
      <c r="N118" s="341">
        <v>0</v>
      </c>
      <c r="O118" s="341">
        <v>0</v>
      </c>
      <c r="P118" s="341">
        <v>0</v>
      </c>
      <c r="Q118" s="341">
        <f t="shared" si="19"/>
        <v>0</v>
      </c>
      <c r="R118" s="341">
        <v>0</v>
      </c>
      <c r="S118" s="341">
        <v>0</v>
      </c>
      <c r="T118" s="341">
        <v>0</v>
      </c>
      <c r="U118" s="341">
        <f t="shared" si="20"/>
        <v>0</v>
      </c>
      <c r="V118" s="341">
        <v>0</v>
      </c>
      <c r="W118" s="341">
        <v>0</v>
      </c>
      <c r="X118" s="341">
        <v>0</v>
      </c>
      <c r="Y118" s="197">
        <f t="shared" si="21"/>
        <v>0</v>
      </c>
      <c r="Z118" s="197">
        <f t="shared" si="22"/>
        <v>0</v>
      </c>
      <c r="AA118" s="197">
        <f t="shared" si="23"/>
        <v>0</v>
      </c>
      <c r="AB118" s="197">
        <f t="shared" si="24"/>
        <v>0</v>
      </c>
      <c r="AC118" s="197">
        <f t="shared" si="25"/>
        <v>0</v>
      </c>
      <c r="AD118" s="129" t="s">
        <v>96</v>
      </c>
    </row>
    <row r="119" spans="1:31" ht="20.25">
      <c r="A119" s="129" t="s">
        <v>95</v>
      </c>
      <c r="B119" s="320">
        <v>0</v>
      </c>
      <c r="C119" s="320">
        <v>3</v>
      </c>
      <c r="D119" s="320">
        <v>1</v>
      </c>
      <c r="E119" s="320">
        <f t="shared" si="16"/>
        <v>4</v>
      </c>
      <c r="F119" s="320">
        <v>1</v>
      </c>
      <c r="G119" s="320">
        <v>2</v>
      </c>
      <c r="H119" s="320">
        <v>0</v>
      </c>
      <c r="I119" s="320">
        <f t="shared" si="17"/>
        <v>3</v>
      </c>
      <c r="J119" s="320">
        <v>0</v>
      </c>
      <c r="K119" s="320">
        <v>0</v>
      </c>
      <c r="L119" s="320">
        <v>0</v>
      </c>
      <c r="M119" s="320">
        <f t="shared" si="18"/>
        <v>0</v>
      </c>
      <c r="N119" s="320">
        <v>0</v>
      </c>
      <c r="O119" s="320">
        <v>2</v>
      </c>
      <c r="P119" s="320">
        <v>0</v>
      </c>
      <c r="Q119" s="320">
        <f t="shared" si="19"/>
        <v>2</v>
      </c>
      <c r="R119" s="320">
        <v>0</v>
      </c>
      <c r="S119" s="320">
        <v>2</v>
      </c>
      <c r="T119" s="320">
        <v>1</v>
      </c>
      <c r="U119" s="320">
        <f t="shared" si="20"/>
        <v>3</v>
      </c>
      <c r="V119" s="320">
        <v>0</v>
      </c>
      <c r="W119" s="320">
        <v>0</v>
      </c>
      <c r="X119" s="320">
        <v>0</v>
      </c>
      <c r="Y119" s="198">
        <f t="shared" si="21"/>
        <v>0</v>
      </c>
      <c r="Z119" s="199">
        <f t="shared" si="22"/>
        <v>36</v>
      </c>
      <c r="AA119" s="198">
        <f t="shared" si="23"/>
        <v>249</v>
      </c>
      <c r="AB119" s="198">
        <f t="shared" si="24"/>
        <v>342</v>
      </c>
      <c r="AC119" s="198">
        <f t="shared" si="25"/>
        <v>627</v>
      </c>
      <c r="AD119" s="129" t="s">
        <v>94</v>
      </c>
      <c r="AE119" s="167"/>
    </row>
    <row r="120" spans="1:31" ht="20.25">
      <c r="A120" s="129" t="s">
        <v>93</v>
      </c>
      <c r="B120" s="341">
        <v>2</v>
      </c>
      <c r="C120" s="341">
        <v>2</v>
      </c>
      <c r="D120" s="341">
        <v>0</v>
      </c>
      <c r="E120" s="341">
        <f t="shared" si="16"/>
        <v>4</v>
      </c>
      <c r="F120" s="341">
        <v>0</v>
      </c>
      <c r="G120" s="341">
        <v>2</v>
      </c>
      <c r="H120" s="341">
        <v>0</v>
      </c>
      <c r="I120" s="341">
        <f t="shared" si="17"/>
        <v>2</v>
      </c>
      <c r="J120" s="341">
        <v>0</v>
      </c>
      <c r="K120" s="341">
        <v>0</v>
      </c>
      <c r="L120" s="341">
        <v>0</v>
      </c>
      <c r="M120" s="341">
        <f t="shared" si="18"/>
        <v>0</v>
      </c>
      <c r="N120" s="341">
        <v>0</v>
      </c>
      <c r="O120" s="341">
        <v>0</v>
      </c>
      <c r="P120" s="341">
        <v>1</v>
      </c>
      <c r="Q120" s="341">
        <f t="shared" si="19"/>
        <v>1</v>
      </c>
      <c r="R120" s="341">
        <v>0</v>
      </c>
      <c r="S120" s="341">
        <v>0</v>
      </c>
      <c r="T120" s="341">
        <v>0</v>
      </c>
      <c r="U120" s="341">
        <f t="shared" si="20"/>
        <v>0</v>
      </c>
      <c r="V120" s="341">
        <v>0</v>
      </c>
      <c r="W120" s="341">
        <v>0</v>
      </c>
      <c r="X120" s="341">
        <v>0</v>
      </c>
      <c r="Y120" s="197">
        <f t="shared" si="21"/>
        <v>0</v>
      </c>
      <c r="Z120" s="197">
        <f t="shared" si="22"/>
        <v>91</v>
      </c>
      <c r="AA120" s="197">
        <f t="shared" si="23"/>
        <v>346</v>
      </c>
      <c r="AB120" s="197">
        <f t="shared" si="24"/>
        <v>214</v>
      </c>
      <c r="AC120" s="197">
        <f t="shared" si="25"/>
        <v>651</v>
      </c>
      <c r="AD120" s="129" t="s">
        <v>92</v>
      </c>
    </row>
    <row r="121" spans="1:31" ht="20.25">
      <c r="A121" s="129" t="s">
        <v>91</v>
      </c>
      <c r="B121" s="320">
        <v>2</v>
      </c>
      <c r="C121" s="320">
        <v>11</v>
      </c>
      <c r="D121" s="320">
        <v>2</v>
      </c>
      <c r="E121" s="320">
        <f t="shared" si="16"/>
        <v>15</v>
      </c>
      <c r="F121" s="320">
        <v>0</v>
      </c>
      <c r="G121" s="320">
        <v>6</v>
      </c>
      <c r="H121" s="320">
        <v>0</v>
      </c>
      <c r="I121" s="320">
        <f t="shared" si="17"/>
        <v>6</v>
      </c>
      <c r="J121" s="320">
        <v>0</v>
      </c>
      <c r="K121" s="320">
        <v>0</v>
      </c>
      <c r="L121" s="320">
        <v>0</v>
      </c>
      <c r="M121" s="320">
        <f t="shared" si="18"/>
        <v>0</v>
      </c>
      <c r="N121" s="320">
        <v>0</v>
      </c>
      <c r="O121" s="320">
        <v>0</v>
      </c>
      <c r="P121" s="320">
        <v>1</v>
      </c>
      <c r="Q121" s="320">
        <f t="shared" si="19"/>
        <v>1</v>
      </c>
      <c r="R121" s="320">
        <v>0</v>
      </c>
      <c r="S121" s="320">
        <v>0</v>
      </c>
      <c r="T121" s="320">
        <v>0</v>
      </c>
      <c r="U121" s="320">
        <f t="shared" si="20"/>
        <v>0</v>
      </c>
      <c r="V121" s="320">
        <v>0</v>
      </c>
      <c r="W121" s="320">
        <v>0</v>
      </c>
      <c r="X121" s="320">
        <v>0</v>
      </c>
      <c r="Y121" s="198">
        <f t="shared" si="21"/>
        <v>0</v>
      </c>
      <c r="Z121" s="199">
        <f t="shared" si="22"/>
        <v>62</v>
      </c>
      <c r="AA121" s="198">
        <f t="shared" si="23"/>
        <v>409</v>
      </c>
      <c r="AB121" s="198">
        <f t="shared" si="24"/>
        <v>49</v>
      </c>
      <c r="AC121" s="198">
        <f t="shared" si="25"/>
        <v>520</v>
      </c>
      <c r="AD121" s="129" t="s">
        <v>90</v>
      </c>
      <c r="AE121" s="167"/>
    </row>
    <row r="122" spans="1:31" ht="20.25">
      <c r="A122" s="129" t="s">
        <v>89</v>
      </c>
      <c r="B122" s="341">
        <v>0</v>
      </c>
      <c r="C122" s="341">
        <v>10</v>
      </c>
      <c r="D122" s="341">
        <v>4</v>
      </c>
      <c r="E122" s="341">
        <f t="shared" si="16"/>
        <v>14</v>
      </c>
      <c r="F122" s="341">
        <v>0</v>
      </c>
      <c r="G122" s="341">
        <v>0</v>
      </c>
      <c r="H122" s="341">
        <v>0</v>
      </c>
      <c r="I122" s="341">
        <f t="shared" si="17"/>
        <v>0</v>
      </c>
      <c r="J122" s="341">
        <v>0</v>
      </c>
      <c r="K122" s="341">
        <v>0</v>
      </c>
      <c r="L122" s="341">
        <v>0</v>
      </c>
      <c r="M122" s="341">
        <f t="shared" si="18"/>
        <v>0</v>
      </c>
      <c r="N122" s="341">
        <v>0</v>
      </c>
      <c r="O122" s="341">
        <v>0</v>
      </c>
      <c r="P122" s="341">
        <v>0</v>
      </c>
      <c r="Q122" s="341">
        <f t="shared" si="19"/>
        <v>0</v>
      </c>
      <c r="R122" s="341">
        <v>0</v>
      </c>
      <c r="S122" s="341">
        <v>0</v>
      </c>
      <c r="T122" s="341">
        <v>0</v>
      </c>
      <c r="U122" s="341">
        <f t="shared" si="20"/>
        <v>0</v>
      </c>
      <c r="V122" s="341">
        <v>0</v>
      </c>
      <c r="W122" s="341">
        <v>1</v>
      </c>
      <c r="X122" s="341">
        <v>1</v>
      </c>
      <c r="Y122" s="197">
        <f t="shared" si="21"/>
        <v>2</v>
      </c>
      <c r="Z122" s="197">
        <f t="shared" si="22"/>
        <v>11</v>
      </c>
      <c r="AA122" s="197">
        <f t="shared" si="23"/>
        <v>106</v>
      </c>
      <c r="AB122" s="197">
        <f t="shared" si="24"/>
        <v>73</v>
      </c>
      <c r="AC122" s="197">
        <f t="shared" si="25"/>
        <v>190</v>
      </c>
      <c r="AD122" s="129" t="s">
        <v>88</v>
      </c>
    </row>
    <row r="123" spans="1:31" ht="20.25">
      <c r="A123" s="129" t="s">
        <v>87</v>
      </c>
      <c r="B123" s="320">
        <v>0</v>
      </c>
      <c r="C123" s="320">
        <v>0</v>
      </c>
      <c r="D123" s="320">
        <v>0</v>
      </c>
      <c r="E123" s="320">
        <f t="shared" si="16"/>
        <v>0</v>
      </c>
      <c r="F123" s="320">
        <v>0</v>
      </c>
      <c r="G123" s="320">
        <v>0</v>
      </c>
      <c r="H123" s="320">
        <v>0</v>
      </c>
      <c r="I123" s="320">
        <f t="shared" si="17"/>
        <v>0</v>
      </c>
      <c r="J123" s="320">
        <v>0</v>
      </c>
      <c r="K123" s="320">
        <v>0</v>
      </c>
      <c r="L123" s="320">
        <v>0</v>
      </c>
      <c r="M123" s="320">
        <f t="shared" si="18"/>
        <v>0</v>
      </c>
      <c r="N123" s="320">
        <v>0</v>
      </c>
      <c r="O123" s="320">
        <v>0</v>
      </c>
      <c r="P123" s="320">
        <v>0</v>
      </c>
      <c r="Q123" s="320">
        <f t="shared" si="19"/>
        <v>0</v>
      </c>
      <c r="R123" s="320">
        <v>0</v>
      </c>
      <c r="S123" s="320">
        <v>0</v>
      </c>
      <c r="T123" s="320">
        <v>0</v>
      </c>
      <c r="U123" s="320">
        <f t="shared" si="20"/>
        <v>0</v>
      </c>
      <c r="V123" s="320">
        <v>0</v>
      </c>
      <c r="W123" s="320">
        <v>0</v>
      </c>
      <c r="X123" s="320">
        <v>0</v>
      </c>
      <c r="Y123" s="198">
        <f t="shared" si="21"/>
        <v>0</v>
      </c>
      <c r="Z123" s="199">
        <f t="shared" si="22"/>
        <v>1</v>
      </c>
      <c r="AA123" s="198">
        <f t="shared" si="23"/>
        <v>8</v>
      </c>
      <c r="AB123" s="198">
        <f t="shared" si="24"/>
        <v>34</v>
      </c>
      <c r="AC123" s="198">
        <f t="shared" si="25"/>
        <v>43</v>
      </c>
      <c r="AD123" s="129" t="s">
        <v>86</v>
      </c>
    </row>
    <row r="124" spans="1:31" ht="20.25">
      <c r="A124" s="129" t="s">
        <v>85</v>
      </c>
      <c r="B124" s="341">
        <v>0</v>
      </c>
      <c r="C124" s="341">
        <v>0</v>
      </c>
      <c r="D124" s="341">
        <v>0</v>
      </c>
      <c r="E124" s="341">
        <f t="shared" si="16"/>
        <v>0</v>
      </c>
      <c r="F124" s="341">
        <v>0</v>
      </c>
      <c r="G124" s="341">
        <v>0</v>
      </c>
      <c r="H124" s="341">
        <v>0</v>
      </c>
      <c r="I124" s="341">
        <f t="shared" si="17"/>
        <v>0</v>
      </c>
      <c r="J124" s="341">
        <v>0</v>
      </c>
      <c r="K124" s="341">
        <v>0</v>
      </c>
      <c r="L124" s="341">
        <v>0</v>
      </c>
      <c r="M124" s="341">
        <f t="shared" si="18"/>
        <v>0</v>
      </c>
      <c r="N124" s="341">
        <v>0</v>
      </c>
      <c r="O124" s="341">
        <v>0</v>
      </c>
      <c r="P124" s="341">
        <v>0</v>
      </c>
      <c r="Q124" s="341">
        <f t="shared" si="19"/>
        <v>0</v>
      </c>
      <c r="R124" s="341">
        <v>1</v>
      </c>
      <c r="S124" s="341">
        <v>0</v>
      </c>
      <c r="T124" s="341">
        <v>0</v>
      </c>
      <c r="U124" s="341">
        <f t="shared" si="20"/>
        <v>1</v>
      </c>
      <c r="V124" s="341">
        <v>0</v>
      </c>
      <c r="W124" s="341">
        <v>0</v>
      </c>
      <c r="X124" s="341">
        <v>0</v>
      </c>
      <c r="Y124" s="197">
        <f t="shared" si="21"/>
        <v>0</v>
      </c>
      <c r="Z124" s="197">
        <f t="shared" si="22"/>
        <v>2</v>
      </c>
      <c r="AA124" s="197">
        <f t="shared" si="23"/>
        <v>14</v>
      </c>
      <c r="AB124" s="197">
        <f t="shared" si="24"/>
        <v>30</v>
      </c>
      <c r="AC124" s="197">
        <f t="shared" si="25"/>
        <v>46</v>
      </c>
      <c r="AD124" s="129" t="s">
        <v>1169</v>
      </c>
    </row>
    <row r="125" spans="1:31" ht="20.25">
      <c r="A125" s="129" t="s">
        <v>84</v>
      </c>
      <c r="B125" s="320">
        <v>0</v>
      </c>
      <c r="C125" s="320">
        <v>1</v>
      </c>
      <c r="D125" s="320">
        <v>1</v>
      </c>
      <c r="E125" s="320">
        <f t="shared" si="16"/>
        <v>2</v>
      </c>
      <c r="F125" s="320">
        <v>0</v>
      </c>
      <c r="G125" s="320">
        <v>2</v>
      </c>
      <c r="H125" s="320">
        <v>0</v>
      </c>
      <c r="I125" s="320">
        <f t="shared" si="17"/>
        <v>2</v>
      </c>
      <c r="J125" s="320">
        <v>0</v>
      </c>
      <c r="K125" s="320">
        <v>0</v>
      </c>
      <c r="L125" s="320">
        <v>0</v>
      </c>
      <c r="M125" s="320">
        <f t="shared" si="18"/>
        <v>0</v>
      </c>
      <c r="N125" s="320">
        <v>0</v>
      </c>
      <c r="O125" s="320">
        <v>0</v>
      </c>
      <c r="P125" s="320">
        <v>0</v>
      </c>
      <c r="Q125" s="320">
        <f t="shared" si="19"/>
        <v>0</v>
      </c>
      <c r="R125" s="320">
        <v>0</v>
      </c>
      <c r="S125" s="320">
        <v>0</v>
      </c>
      <c r="T125" s="320">
        <v>0</v>
      </c>
      <c r="U125" s="320">
        <f t="shared" si="20"/>
        <v>0</v>
      </c>
      <c r="V125" s="320">
        <v>0</v>
      </c>
      <c r="W125" s="320">
        <v>1</v>
      </c>
      <c r="X125" s="320">
        <v>0</v>
      </c>
      <c r="Y125" s="198">
        <f t="shared" si="21"/>
        <v>1</v>
      </c>
      <c r="Z125" s="199">
        <f t="shared" si="22"/>
        <v>3</v>
      </c>
      <c r="AA125" s="198">
        <f t="shared" si="23"/>
        <v>67</v>
      </c>
      <c r="AB125" s="198">
        <f t="shared" si="24"/>
        <v>96</v>
      </c>
      <c r="AC125" s="198">
        <f t="shared" si="25"/>
        <v>166</v>
      </c>
      <c r="AD125" s="129" t="s">
        <v>83</v>
      </c>
      <c r="AE125" s="167"/>
    </row>
    <row r="126" spans="1:31" ht="20.25">
      <c r="A126" s="129" t="s">
        <v>82</v>
      </c>
      <c r="B126" s="341">
        <v>0</v>
      </c>
      <c r="C126" s="341">
        <v>1</v>
      </c>
      <c r="D126" s="341">
        <v>0</v>
      </c>
      <c r="E126" s="341">
        <f t="shared" si="16"/>
        <v>1</v>
      </c>
      <c r="F126" s="341">
        <v>0</v>
      </c>
      <c r="G126" s="341">
        <v>0</v>
      </c>
      <c r="H126" s="341">
        <v>1</v>
      </c>
      <c r="I126" s="341">
        <f t="shared" si="17"/>
        <v>1</v>
      </c>
      <c r="J126" s="341">
        <v>0</v>
      </c>
      <c r="K126" s="341">
        <v>0</v>
      </c>
      <c r="L126" s="341">
        <v>0</v>
      </c>
      <c r="M126" s="341">
        <f t="shared" si="18"/>
        <v>0</v>
      </c>
      <c r="N126" s="341">
        <v>0</v>
      </c>
      <c r="O126" s="341">
        <v>0</v>
      </c>
      <c r="P126" s="341">
        <v>0</v>
      </c>
      <c r="Q126" s="341">
        <f t="shared" si="19"/>
        <v>0</v>
      </c>
      <c r="R126" s="341">
        <v>0</v>
      </c>
      <c r="S126" s="341">
        <v>0</v>
      </c>
      <c r="T126" s="341">
        <v>0</v>
      </c>
      <c r="U126" s="341">
        <f t="shared" si="20"/>
        <v>0</v>
      </c>
      <c r="V126" s="341">
        <v>0</v>
      </c>
      <c r="W126" s="341">
        <v>0</v>
      </c>
      <c r="X126" s="341">
        <v>0</v>
      </c>
      <c r="Y126" s="197">
        <f t="shared" si="21"/>
        <v>0</v>
      </c>
      <c r="Z126" s="197">
        <f t="shared" si="22"/>
        <v>3</v>
      </c>
      <c r="AA126" s="197">
        <f t="shared" si="23"/>
        <v>17</v>
      </c>
      <c r="AB126" s="197">
        <f t="shared" si="24"/>
        <v>35</v>
      </c>
      <c r="AC126" s="197">
        <f t="shared" si="25"/>
        <v>55</v>
      </c>
      <c r="AD126" s="129" t="s">
        <v>81</v>
      </c>
      <c r="AE126" s="167"/>
    </row>
    <row r="127" spans="1:31" ht="20.25">
      <c r="A127" s="129" t="s">
        <v>80</v>
      </c>
      <c r="B127" s="320">
        <v>0</v>
      </c>
      <c r="C127" s="320">
        <v>0</v>
      </c>
      <c r="D127" s="320">
        <v>0</v>
      </c>
      <c r="E127" s="320">
        <f t="shared" si="16"/>
        <v>0</v>
      </c>
      <c r="F127" s="320">
        <v>0</v>
      </c>
      <c r="G127" s="320">
        <v>0</v>
      </c>
      <c r="H127" s="320">
        <v>0</v>
      </c>
      <c r="I127" s="320">
        <f t="shared" si="17"/>
        <v>0</v>
      </c>
      <c r="J127" s="320">
        <v>0</v>
      </c>
      <c r="K127" s="320">
        <v>0</v>
      </c>
      <c r="L127" s="320">
        <v>0</v>
      </c>
      <c r="M127" s="320">
        <f t="shared" si="18"/>
        <v>0</v>
      </c>
      <c r="N127" s="320">
        <v>0</v>
      </c>
      <c r="O127" s="320">
        <v>0</v>
      </c>
      <c r="P127" s="320">
        <v>0</v>
      </c>
      <c r="Q127" s="320">
        <f t="shared" si="19"/>
        <v>0</v>
      </c>
      <c r="R127" s="320">
        <v>0</v>
      </c>
      <c r="S127" s="320">
        <v>0</v>
      </c>
      <c r="T127" s="320">
        <v>0</v>
      </c>
      <c r="U127" s="320">
        <f t="shared" si="20"/>
        <v>0</v>
      </c>
      <c r="V127" s="320">
        <v>0</v>
      </c>
      <c r="W127" s="320">
        <v>0</v>
      </c>
      <c r="X127" s="320">
        <v>0</v>
      </c>
      <c r="Y127" s="198">
        <f t="shared" si="21"/>
        <v>0</v>
      </c>
      <c r="Z127" s="199">
        <f t="shared" si="22"/>
        <v>3</v>
      </c>
      <c r="AA127" s="198">
        <f t="shared" si="23"/>
        <v>16</v>
      </c>
      <c r="AB127" s="198">
        <f t="shared" si="24"/>
        <v>22</v>
      </c>
      <c r="AC127" s="198">
        <f t="shared" si="25"/>
        <v>41</v>
      </c>
      <c r="AD127" s="129" t="s">
        <v>79</v>
      </c>
    </row>
    <row r="128" spans="1:31" ht="20.25">
      <c r="A128" s="129" t="s">
        <v>78</v>
      </c>
      <c r="B128" s="341">
        <v>0</v>
      </c>
      <c r="C128" s="341">
        <v>0</v>
      </c>
      <c r="D128" s="341">
        <v>0</v>
      </c>
      <c r="E128" s="341">
        <f t="shared" si="16"/>
        <v>0</v>
      </c>
      <c r="F128" s="341">
        <v>0</v>
      </c>
      <c r="G128" s="341">
        <v>0</v>
      </c>
      <c r="H128" s="341">
        <v>0</v>
      </c>
      <c r="I128" s="341">
        <f t="shared" si="17"/>
        <v>0</v>
      </c>
      <c r="J128" s="341">
        <v>0</v>
      </c>
      <c r="K128" s="341">
        <v>0</v>
      </c>
      <c r="L128" s="341">
        <v>0</v>
      </c>
      <c r="M128" s="341">
        <f t="shared" si="18"/>
        <v>0</v>
      </c>
      <c r="N128" s="341">
        <v>0</v>
      </c>
      <c r="O128" s="341">
        <v>0</v>
      </c>
      <c r="P128" s="341">
        <v>0</v>
      </c>
      <c r="Q128" s="341">
        <f t="shared" si="19"/>
        <v>0</v>
      </c>
      <c r="R128" s="341">
        <v>0</v>
      </c>
      <c r="S128" s="341">
        <v>0</v>
      </c>
      <c r="T128" s="341">
        <v>0</v>
      </c>
      <c r="U128" s="341">
        <f t="shared" si="20"/>
        <v>0</v>
      </c>
      <c r="V128" s="341">
        <v>0</v>
      </c>
      <c r="W128" s="341">
        <v>0</v>
      </c>
      <c r="X128" s="341">
        <v>0</v>
      </c>
      <c r="Y128" s="197">
        <f t="shared" si="21"/>
        <v>0</v>
      </c>
      <c r="Z128" s="197">
        <f t="shared" si="22"/>
        <v>0</v>
      </c>
      <c r="AA128" s="197">
        <f t="shared" si="23"/>
        <v>29</v>
      </c>
      <c r="AB128" s="197">
        <f t="shared" si="24"/>
        <v>41</v>
      </c>
      <c r="AC128" s="197">
        <f t="shared" si="25"/>
        <v>70</v>
      </c>
      <c r="AD128" s="129" t="s">
        <v>77</v>
      </c>
      <c r="AE128" s="167"/>
    </row>
    <row r="129" spans="1:31" ht="20.25">
      <c r="A129" s="129" t="s">
        <v>76</v>
      </c>
      <c r="B129" s="320">
        <v>0</v>
      </c>
      <c r="C129" s="320">
        <v>0</v>
      </c>
      <c r="D129" s="320">
        <v>1</v>
      </c>
      <c r="E129" s="320">
        <f t="shared" si="16"/>
        <v>1</v>
      </c>
      <c r="F129" s="320">
        <v>0</v>
      </c>
      <c r="G129" s="320">
        <v>0</v>
      </c>
      <c r="H129" s="320">
        <v>0</v>
      </c>
      <c r="I129" s="320">
        <f t="shared" si="17"/>
        <v>0</v>
      </c>
      <c r="J129" s="320">
        <v>0</v>
      </c>
      <c r="K129" s="320">
        <v>0</v>
      </c>
      <c r="L129" s="320">
        <v>0</v>
      </c>
      <c r="M129" s="320">
        <f t="shared" si="18"/>
        <v>0</v>
      </c>
      <c r="N129" s="320">
        <v>0</v>
      </c>
      <c r="O129" s="320">
        <v>0</v>
      </c>
      <c r="P129" s="320">
        <v>0</v>
      </c>
      <c r="Q129" s="320">
        <f t="shared" si="19"/>
        <v>0</v>
      </c>
      <c r="R129" s="320">
        <v>0</v>
      </c>
      <c r="S129" s="320">
        <v>0</v>
      </c>
      <c r="T129" s="320">
        <v>0</v>
      </c>
      <c r="U129" s="320">
        <f t="shared" si="20"/>
        <v>0</v>
      </c>
      <c r="V129" s="320">
        <v>0</v>
      </c>
      <c r="W129" s="320">
        <v>0</v>
      </c>
      <c r="X129" s="320">
        <v>0</v>
      </c>
      <c r="Y129" s="198">
        <f t="shared" si="21"/>
        <v>0</v>
      </c>
      <c r="Z129" s="199">
        <f t="shared" si="22"/>
        <v>10</v>
      </c>
      <c r="AA129" s="198">
        <f t="shared" si="23"/>
        <v>9</v>
      </c>
      <c r="AB129" s="198">
        <f t="shared" si="24"/>
        <v>29</v>
      </c>
      <c r="AC129" s="198">
        <f t="shared" si="25"/>
        <v>48</v>
      </c>
      <c r="AD129" s="129" t="s">
        <v>75</v>
      </c>
      <c r="AE129" s="167"/>
    </row>
    <row r="130" spans="1:31" ht="20.25">
      <c r="A130" s="106" t="s">
        <v>9</v>
      </c>
      <c r="B130" s="200">
        <f t="shared" ref="B130:AC130" si="26">SUM(B94:B129)</f>
        <v>567</v>
      </c>
      <c r="C130" s="200">
        <f t="shared" si="26"/>
        <v>438</v>
      </c>
      <c r="D130" s="200">
        <f t="shared" si="26"/>
        <v>123</v>
      </c>
      <c r="E130" s="200">
        <f t="shared" si="26"/>
        <v>1128</v>
      </c>
      <c r="F130" s="200">
        <f t="shared" si="26"/>
        <v>302</v>
      </c>
      <c r="G130" s="200">
        <f t="shared" si="26"/>
        <v>205</v>
      </c>
      <c r="H130" s="200">
        <f t="shared" si="26"/>
        <v>50</v>
      </c>
      <c r="I130" s="200">
        <f t="shared" si="26"/>
        <v>557</v>
      </c>
      <c r="J130" s="200">
        <f t="shared" si="26"/>
        <v>161</v>
      </c>
      <c r="K130" s="200">
        <f t="shared" si="26"/>
        <v>99</v>
      </c>
      <c r="L130" s="200">
        <f t="shared" si="26"/>
        <v>10</v>
      </c>
      <c r="M130" s="200">
        <f t="shared" si="26"/>
        <v>270</v>
      </c>
      <c r="N130" s="200">
        <f t="shared" si="26"/>
        <v>154</v>
      </c>
      <c r="O130" s="200">
        <f t="shared" si="26"/>
        <v>103</v>
      </c>
      <c r="P130" s="200">
        <f t="shared" si="26"/>
        <v>37</v>
      </c>
      <c r="Q130" s="200">
        <f t="shared" si="26"/>
        <v>294</v>
      </c>
      <c r="R130" s="200">
        <f t="shared" si="26"/>
        <v>79</v>
      </c>
      <c r="S130" s="200">
        <f t="shared" si="26"/>
        <v>59</v>
      </c>
      <c r="T130" s="200">
        <f t="shared" si="26"/>
        <v>10</v>
      </c>
      <c r="U130" s="200">
        <f t="shared" si="26"/>
        <v>148</v>
      </c>
      <c r="V130" s="200">
        <f t="shared" si="26"/>
        <v>101</v>
      </c>
      <c r="W130" s="200">
        <f t="shared" si="26"/>
        <v>60</v>
      </c>
      <c r="X130" s="200">
        <f t="shared" si="26"/>
        <v>4</v>
      </c>
      <c r="Y130" s="200">
        <f t="shared" si="26"/>
        <v>165</v>
      </c>
      <c r="Z130" s="200">
        <f t="shared" si="26"/>
        <v>21377</v>
      </c>
      <c r="AA130" s="200">
        <f t="shared" si="26"/>
        <v>18956</v>
      </c>
      <c r="AB130" s="200">
        <f t="shared" si="26"/>
        <v>11580</v>
      </c>
      <c r="AC130" s="200">
        <f t="shared" si="26"/>
        <v>51913</v>
      </c>
      <c r="AD130" s="106" t="s">
        <v>8</v>
      </c>
      <c r="AE130" s="167"/>
    </row>
    <row r="131" spans="1:31">
      <c r="A131" s="168"/>
      <c r="B131" s="168"/>
      <c r="C131" s="168"/>
      <c r="D131" s="168"/>
      <c r="E131" s="168"/>
      <c r="F131" s="169"/>
      <c r="G131" s="168"/>
      <c r="H131" s="168"/>
      <c r="I131" s="168"/>
      <c r="J131" s="169"/>
      <c r="K131" s="168"/>
      <c r="L131" s="168"/>
      <c r="M131" s="168"/>
      <c r="N131" s="169"/>
      <c r="O131" s="168"/>
      <c r="P131" s="168"/>
      <c r="Q131" s="168"/>
      <c r="R131" s="169"/>
      <c r="S131" s="168"/>
      <c r="T131" s="168"/>
      <c r="U131" s="168"/>
      <c r="V131" s="169"/>
      <c r="W131" s="168"/>
      <c r="X131" s="168"/>
      <c r="Y131" s="168"/>
      <c r="Z131" s="169"/>
      <c r="AA131" s="168"/>
      <c r="AB131" s="168"/>
      <c r="AC131" s="168"/>
      <c r="AD131" s="168"/>
    </row>
  </sheetData>
  <mergeCells count="56">
    <mergeCell ref="N4:Q4"/>
    <mergeCell ref="A46:O46"/>
    <mergeCell ref="B48:E48"/>
    <mergeCell ref="F47:I47"/>
    <mergeCell ref="B47:E47"/>
    <mergeCell ref="P46:AD46"/>
    <mergeCell ref="F5:I5"/>
    <mergeCell ref="J5:M5"/>
    <mergeCell ref="Z5:AC5"/>
    <mergeCell ref="AD47:AD50"/>
    <mergeCell ref="Z48:AC48"/>
    <mergeCell ref="V48:Y48"/>
    <mergeCell ref="R48:U48"/>
    <mergeCell ref="N48:Q48"/>
    <mergeCell ref="J48:M48"/>
    <mergeCell ref="F48:I48"/>
    <mergeCell ref="A1:AD1"/>
    <mergeCell ref="A2:AD2"/>
    <mergeCell ref="A3:O3"/>
    <mergeCell ref="P3:AD3"/>
    <mergeCell ref="A4:A7"/>
    <mergeCell ref="AD4:AD7"/>
    <mergeCell ref="B4:E4"/>
    <mergeCell ref="B5:E5"/>
    <mergeCell ref="J4:M4"/>
    <mergeCell ref="F4:I4"/>
    <mergeCell ref="V5:Y5"/>
    <mergeCell ref="R5:U5"/>
    <mergeCell ref="N5:Q5"/>
    <mergeCell ref="Z4:AC4"/>
    <mergeCell ref="V4:Y4"/>
    <mergeCell ref="R4:U4"/>
    <mergeCell ref="A89:O89"/>
    <mergeCell ref="P89:AD89"/>
    <mergeCell ref="A47:A50"/>
    <mergeCell ref="Z47:AC47"/>
    <mergeCell ref="V47:Y47"/>
    <mergeCell ref="R47:U47"/>
    <mergeCell ref="N47:Q47"/>
    <mergeCell ref="J47:M47"/>
    <mergeCell ref="A90:A93"/>
    <mergeCell ref="F91:I91"/>
    <mergeCell ref="B91:E91"/>
    <mergeCell ref="B90:E90"/>
    <mergeCell ref="AD90:AD93"/>
    <mergeCell ref="Z91:AC91"/>
    <mergeCell ref="V91:Y91"/>
    <mergeCell ref="R91:U91"/>
    <mergeCell ref="N91:Q91"/>
    <mergeCell ref="J91:M91"/>
    <mergeCell ref="Z90:AC90"/>
    <mergeCell ref="V90:Y90"/>
    <mergeCell ref="R90:U90"/>
    <mergeCell ref="N90:Q90"/>
    <mergeCell ref="J90:M90"/>
    <mergeCell ref="F90:I90"/>
  </mergeCells>
  <pageMargins left="0.7" right="0.7" top="0.75" bottom="0.75" header="0.3" footer="0.3"/>
  <pageSetup paperSize="9" scale="43" orientation="landscape" r:id="rId1"/>
  <rowBreaks count="2" manualBreakCount="2">
    <brk id="44" max="29" man="1"/>
    <brk id="87" max="29"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31"/>
  <sheetViews>
    <sheetView showGridLines="0" rightToLeft="1" zoomScaleNormal="100" workbookViewId="0">
      <selection activeCell="I4" sqref="I4:K4"/>
    </sheetView>
  </sheetViews>
  <sheetFormatPr defaultColWidth="8.85546875" defaultRowHeight="12.75"/>
  <cols>
    <col min="1" max="1" width="21.7109375" style="208" customWidth="1"/>
    <col min="2" max="2" width="13.7109375" style="37" customWidth="1"/>
    <col min="3" max="14" width="9.7109375" style="122" customWidth="1"/>
    <col min="15" max="17" width="10.85546875" style="122" bestFit="1" customWidth="1"/>
    <col min="18" max="18" width="13.7109375" style="37" customWidth="1"/>
    <col min="19" max="19" width="21.7109375" style="208" customWidth="1"/>
    <col min="20" max="23" width="8.85546875" style="250"/>
    <col min="24" max="211" width="8.85546875" style="122"/>
    <col min="212" max="212" width="10.28515625" style="122" customWidth="1"/>
    <col min="213" max="213" width="7.28515625" style="122" customWidth="1"/>
    <col min="214" max="243" width="6.7109375" style="122" customWidth="1"/>
    <col min="244" max="467" width="8.85546875" style="122"/>
    <col min="468" max="468" width="10.28515625" style="122" customWidth="1"/>
    <col min="469" max="469" width="7.28515625" style="122" customWidth="1"/>
    <col min="470" max="499" width="6.7109375" style="122" customWidth="1"/>
    <col min="500" max="723" width="8.85546875" style="122"/>
    <col min="724" max="724" width="10.28515625" style="122" customWidth="1"/>
    <col min="725" max="725" width="7.28515625" style="122" customWidth="1"/>
    <col min="726" max="755" width="6.7109375" style="122" customWidth="1"/>
    <col min="756" max="979" width="8.85546875" style="122"/>
    <col min="980" max="980" width="10.28515625" style="122" customWidth="1"/>
    <col min="981" max="981" width="7.28515625" style="122" customWidth="1"/>
    <col min="982" max="1011" width="6.7109375" style="122" customWidth="1"/>
    <col min="1012" max="1235" width="8.85546875" style="122"/>
    <col min="1236" max="1236" width="10.28515625" style="122" customWidth="1"/>
    <col min="1237" max="1237" width="7.28515625" style="122" customWidth="1"/>
    <col min="1238" max="1267" width="6.7109375" style="122" customWidth="1"/>
    <col min="1268" max="1491" width="8.85546875" style="122"/>
    <col min="1492" max="1492" width="10.28515625" style="122" customWidth="1"/>
    <col min="1493" max="1493" width="7.28515625" style="122" customWidth="1"/>
    <col min="1494" max="1523" width="6.7109375" style="122" customWidth="1"/>
    <col min="1524" max="1747" width="8.85546875" style="122"/>
    <col min="1748" max="1748" width="10.28515625" style="122" customWidth="1"/>
    <col min="1749" max="1749" width="7.28515625" style="122" customWidth="1"/>
    <col min="1750" max="1779" width="6.7109375" style="122" customWidth="1"/>
    <col min="1780" max="2003" width="8.85546875" style="122"/>
    <col min="2004" max="2004" width="10.28515625" style="122" customWidth="1"/>
    <col min="2005" max="2005" width="7.28515625" style="122" customWidth="1"/>
    <col min="2006" max="2035" width="6.7109375" style="122" customWidth="1"/>
    <col min="2036" max="2259" width="8.85546875" style="122"/>
    <col min="2260" max="2260" width="10.28515625" style="122" customWidth="1"/>
    <col min="2261" max="2261" width="7.28515625" style="122" customWidth="1"/>
    <col min="2262" max="2291" width="6.7109375" style="122" customWidth="1"/>
    <col min="2292" max="2515" width="8.85546875" style="122"/>
    <col min="2516" max="2516" width="10.28515625" style="122" customWidth="1"/>
    <col min="2517" max="2517" width="7.28515625" style="122" customWidth="1"/>
    <col min="2518" max="2547" width="6.7109375" style="122" customWidth="1"/>
    <col min="2548" max="2771" width="8.85546875" style="122"/>
    <col min="2772" max="2772" width="10.28515625" style="122" customWidth="1"/>
    <col min="2773" max="2773" width="7.28515625" style="122" customWidth="1"/>
    <col min="2774" max="2803" width="6.7109375" style="122" customWidth="1"/>
    <col min="2804" max="3027" width="8.85546875" style="122"/>
    <col min="3028" max="3028" width="10.28515625" style="122" customWidth="1"/>
    <col min="3029" max="3029" width="7.28515625" style="122" customWidth="1"/>
    <col min="3030" max="3059" width="6.7109375" style="122" customWidth="1"/>
    <col min="3060" max="3283" width="8.85546875" style="122"/>
    <col min="3284" max="3284" width="10.28515625" style="122" customWidth="1"/>
    <col min="3285" max="3285" width="7.28515625" style="122" customWidth="1"/>
    <col min="3286" max="3315" width="6.7109375" style="122" customWidth="1"/>
    <col min="3316" max="3539" width="8.85546875" style="122"/>
    <col min="3540" max="3540" width="10.28515625" style="122" customWidth="1"/>
    <col min="3541" max="3541" width="7.28515625" style="122" customWidth="1"/>
    <col min="3542" max="3571" width="6.7109375" style="122" customWidth="1"/>
    <col min="3572" max="3795" width="8.85546875" style="122"/>
    <col min="3796" max="3796" width="10.28515625" style="122" customWidth="1"/>
    <col min="3797" max="3797" width="7.28515625" style="122" customWidth="1"/>
    <col min="3798" max="3827" width="6.7109375" style="122" customWidth="1"/>
    <col min="3828" max="4051" width="8.85546875" style="122"/>
    <col min="4052" max="4052" width="10.28515625" style="122" customWidth="1"/>
    <col min="4053" max="4053" width="7.28515625" style="122" customWidth="1"/>
    <col min="4054" max="4083" width="6.7109375" style="122" customWidth="1"/>
    <col min="4084" max="4307" width="8.85546875" style="122"/>
    <col min="4308" max="4308" width="10.28515625" style="122" customWidth="1"/>
    <col min="4309" max="4309" width="7.28515625" style="122" customWidth="1"/>
    <col min="4310" max="4339" width="6.7109375" style="122" customWidth="1"/>
    <col min="4340" max="4563" width="8.85546875" style="122"/>
    <col min="4564" max="4564" width="10.28515625" style="122" customWidth="1"/>
    <col min="4565" max="4565" width="7.28515625" style="122" customWidth="1"/>
    <col min="4566" max="4595" width="6.7109375" style="122" customWidth="1"/>
    <col min="4596" max="4819" width="8.85546875" style="122"/>
    <col min="4820" max="4820" width="10.28515625" style="122" customWidth="1"/>
    <col min="4821" max="4821" width="7.28515625" style="122" customWidth="1"/>
    <col min="4822" max="4851" width="6.7109375" style="122" customWidth="1"/>
    <col min="4852" max="5075" width="8.85546875" style="122"/>
    <col min="5076" max="5076" width="10.28515625" style="122" customWidth="1"/>
    <col min="5077" max="5077" width="7.28515625" style="122" customWidth="1"/>
    <col min="5078" max="5107" width="6.7109375" style="122" customWidth="1"/>
    <col min="5108" max="5331" width="8.85546875" style="122"/>
    <col min="5332" max="5332" width="10.28515625" style="122" customWidth="1"/>
    <col min="5333" max="5333" width="7.28515625" style="122" customWidth="1"/>
    <col min="5334" max="5363" width="6.7109375" style="122" customWidth="1"/>
    <col min="5364" max="5587" width="8.85546875" style="122"/>
    <col min="5588" max="5588" width="10.28515625" style="122" customWidth="1"/>
    <col min="5589" max="5589" width="7.28515625" style="122" customWidth="1"/>
    <col min="5590" max="5619" width="6.7109375" style="122" customWidth="1"/>
    <col min="5620" max="5843" width="8.85546875" style="122"/>
    <col min="5844" max="5844" width="10.28515625" style="122" customWidth="1"/>
    <col min="5845" max="5845" width="7.28515625" style="122" customWidth="1"/>
    <col min="5846" max="5875" width="6.7109375" style="122" customWidth="1"/>
    <col min="5876" max="6099" width="8.85546875" style="122"/>
    <col min="6100" max="6100" width="10.28515625" style="122" customWidth="1"/>
    <col min="6101" max="6101" width="7.28515625" style="122" customWidth="1"/>
    <col min="6102" max="6131" width="6.7109375" style="122" customWidth="1"/>
    <col min="6132" max="6355" width="8.85546875" style="122"/>
    <col min="6356" max="6356" width="10.28515625" style="122" customWidth="1"/>
    <col min="6357" max="6357" width="7.28515625" style="122" customWidth="1"/>
    <col min="6358" max="6387" width="6.7109375" style="122" customWidth="1"/>
    <col min="6388" max="6611" width="8.85546875" style="122"/>
    <col min="6612" max="6612" width="10.28515625" style="122" customWidth="1"/>
    <col min="6613" max="6613" width="7.28515625" style="122" customWidth="1"/>
    <col min="6614" max="6643" width="6.7109375" style="122" customWidth="1"/>
    <col min="6644" max="6867" width="8.85546875" style="122"/>
    <col min="6868" max="6868" width="10.28515625" style="122" customWidth="1"/>
    <col min="6869" max="6869" width="7.28515625" style="122" customWidth="1"/>
    <col min="6870" max="6899" width="6.7109375" style="122" customWidth="1"/>
    <col min="6900" max="7123" width="8.85546875" style="122"/>
    <col min="7124" max="7124" width="10.28515625" style="122" customWidth="1"/>
    <col min="7125" max="7125" width="7.28515625" style="122" customWidth="1"/>
    <col min="7126" max="7155" width="6.7109375" style="122" customWidth="1"/>
    <col min="7156" max="7379" width="8.85546875" style="122"/>
    <col min="7380" max="7380" width="10.28515625" style="122" customWidth="1"/>
    <col min="7381" max="7381" width="7.28515625" style="122" customWidth="1"/>
    <col min="7382" max="7411" width="6.7109375" style="122" customWidth="1"/>
    <col min="7412" max="7635" width="8.85546875" style="122"/>
    <col min="7636" max="7636" width="10.28515625" style="122" customWidth="1"/>
    <col min="7637" max="7637" width="7.28515625" style="122" customWidth="1"/>
    <col min="7638" max="7667" width="6.7109375" style="122" customWidth="1"/>
    <col min="7668" max="7891" width="8.85546875" style="122"/>
    <col min="7892" max="7892" width="10.28515625" style="122" customWidth="1"/>
    <col min="7893" max="7893" width="7.28515625" style="122" customWidth="1"/>
    <col min="7894" max="7923" width="6.7109375" style="122" customWidth="1"/>
    <col min="7924" max="8147" width="8.85546875" style="122"/>
    <col min="8148" max="8148" width="10.28515625" style="122" customWidth="1"/>
    <col min="8149" max="8149" width="7.28515625" style="122" customWidth="1"/>
    <col min="8150" max="8179" width="6.7109375" style="122" customWidth="1"/>
    <col min="8180" max="8403" width="8.85546875" style="122"/>
    <col min="8404" max="8404" width="10.28515625" style="122" customWidth="1"/>
    <col min="8405" max="8405" width="7.28515625" style="122" customWidth="1"/>
    <col min="8406" max="8435" width="6.7109375" style="122" customWidth="1"/>
    <col min="8436" max="8659" width="8.85546875" style="122"/>
    <col min="8660" max="8660" width="10.28515625" style="122" customWidth="1"/>
    <col min="8661" max="8661" width="7.28515625" style="122" customWidth="1"/>
    <col min="8662" max="8691" width="6.7109375" style="122" customWidth="1"/>
    <col min="8692" max="8915" width="8.85546875" style="122"/>
    <col min="8916" max="8916" width="10.28515625" style="122" customWidth="1"/>
    <col min="8917" max="8917" width="7.28515625" style="122" customWidth="1"/>
    <col min="8918" max="8947" width="6.7109375" style="122" customWidth="1"/>
    <col min="8948" max="9171" width="8.85546875" style="122"/>
    <col min="9172" max="9172" width="10.28515625" style="122" customWidth="1"/>
    <col min="9173" max="9173" width="7.28515625" style="122" customWidth="1"/>
    <col min="9174" max="9203" width="6.7109375" style="122" customWidth="1"/>
    <col min="9204" max="9427" width="8.85546875" style="122"/>
    <col min="9428" max="9428" width="10.28515625" style="122" customWidth="1"/>
    <col min="9429" max="9429" width="7.28515625" style="122" customWidth="1"/>
    <col min="9430" max="9459" width="6.7109375" style="122" customWidth="1"/>
    <col min="9460" max="9683" width="8.85546875" style="122"/>
    <col min="9684" max="9684" width="10.28515625" style="122" customWidth="1"/>
    <col min="9685" max="9685" width="7.28515625" style="122" customWidth="1"/>
    <col min="9686" max="9715" width="6.7109375" style="122" customWidth="1"/>
    <col min="9716" max="9939" width="8.85546875" style="122"/>
    <col min="9940" max="9940" width="10.28515625" style="122" customWidth="1"/>
    <col min="9941" max="9941" width="7.28515625" style="122" customWidth="1"/>
    <col min="9942" max="9971" width="6.7109375" style="122" customWidth="1"/>
    <col min="9972" max="10195" width="8.85546875" style="122"/>
    <col min="10196" max="10196" width="10.28515625" style="122" customWidth="1"/>
    <col min="10197" max="10197" width="7.28515625" style="122" customWidth="1"/>
    <col min="10198" max="10227" width="6.7109375" style="122" customWidth="1"/>
    <col min="10228" max="10451" width="8.85546875" style="122"/>
    <col min="10452" max="10452" width="10.28515625" style="122" customWidth="1"/>
    <col min="10453" max="10453" width="7.28515625" style="122" customWidth="1"/>
    <col min="10454" max="10483" width="6.7109375" style="122" customWidth="1"/>
    <col min="10484" max="10707" width="8.85546875" style="122"/>
    <col min="10708" max="10708" width="10.28515625" style="122" customWidth="1"/>
    <col min="10709" max="10709" width="7.28515625" style="122" customWidth="1"/>
    <col min="10710" max="10739" width="6.7109375" style="122" customWidth="1"/>
    <col min="10740" max="10963" width="8.85546875" style="122"/>
    <col min="10964" max="10964" width="10.28515625" style="122" customWidth="1"/>
    <col min="10965" max="10965" width="7.28515625" style="122" customWidth="1"/>
    <col min="10966" max="10995" width="6.7109375" style="122" customWidth="1"/>
    <col min="10996" max="11219" width="8.85546875" style="122"/>
    <col min="11220" max="11220" width="10.28515625" style="122" customWidth="1"/>
    <col min="11221" max="11221" width="7.28515625" style="122" customWidth="1"/>
    <col min="11222" max="11251" width="6.7109375" style="122" customWidth="1"/>
    <col min="11252" max="11475" width="8.85546875" style="122"/>
    <col min="11476" max="11476" width="10.28515625" style="122" customWidth="1"/>
    <col min="11477" max="11477" width="7.28515625" style="122" customWidth="1"/>
    <col min="11478" max="11507" width="6.7109375" style="122" customWidth="1"/>
    <col min="11508" max="11731" width="8.85546875" style="122"/>
    <col min="11732" max="11732" width="10.28515625" style="122" customWidth="1"/>
    <col min="11733" max="11733" width="7.28515625" style="122" customWidth="1"/>
    <col min="11734" max="11763" width="6.7109375" style="122" customWidth="1"/>
    <col min="11764" max="11987" width="8.85546875" style="122"/>
    <col min="11988" max="11988" width="10.28515625" style="122" customWidth="1"/>
    <col min="11989" max="11989" width="7.28515625" style="122" customWidth="1"/>
    <col min="11990" max="12019" width="6.7109375" style="122" customWidth="1"/>
    <col min="12020" max="12243" width="8.85546875" style="122"/>
    <col min="12244" max="12244" width="10.28515625" style="122" customWidth="1"/>
    <col min="12245" max="12245" width="7.28515625" style="122" customWidth="1"/>
    <col min="12246" max="12275" width="6.7109375" style="122" customWidth="1"/>
    <col min="12276" max="12499" width="8.85546875" style="122"/>
    <col min="12500" max="12500" width="10.28515625" style="122" customWidth="1"/>
    <col min="12501" max="12501" width="7.28515625" style="122" customWidth="1"/>
    <col min="12502" max="12531" width="6.7109375" style="122" customWidth="1"/>
    <col min="12532" max="12755" width="8.85546875" style="122"/>
    <col min="12756" max="12756" width="10.28515625" style="122" customWidth="1"/>
    <col min="12757" max="12757" width="7.28515625" style="122" customWidth="1"/>
    <col min="12758" max="12787" width="6.7109375" style="122" customWidth="1"/>
    <col min="12788" max="13011" width="8.85546875" style="122"/>
    <col min="13012" max="13012" width="10.28515625" style="122" customWidth="1"/>
    <col min="13013" max="13013" width="7.28515625" style="122" customWidth="1"/>
    <col min="13014" max="13043" width="6.7109375" style="122" customWidth="1"/>
    <col min="13044" max="13267" width="8.85546875" style="122"/>
    <col min="13268" max="13268" width="10.28515625" style="122" customWidth="1"/>
    <col min="13269" max="13269" width="7.28515625" style="122" customWidth="1"/>
    <col min="13270" max="13299" width="6.7109375" style="122" customWidth="1"/>
    <col min="13300" max="13523" width="8.85546875" style="122"/>
    <col min="13524" max="13524" width="10.28515625" style="122" customWidth="1"/>
    <col min="13525" max="13525" width="7.28515625" style="122" customWidth="1"/>
    <col min="13526" max="13555" width="6.7109375" style="122" customWidth="1"/>
    <col min="13556" max="13779" width="8.85546875" style="122"/>
    <col min="13780" max="13780" width="10.28515625" style="122" customWidth="1"/>
    <col min="13781" max="13781" width="7.28515625" style="122" customWidth="1"/>
    <col min="13782" max="13811" width="6.7109375" style="122" customWidth="1"/>
    <col min="13812" max="14035" width="8.85546875" style="122"/>
    <col min="14036" max="14036" width="10.28515625" style="122" customWidth="1"/>
    <col min="14037" max="14037" width="7.28515625" style="122" customWidth="1"/>
    <col min="14038" max="14067" width="6.7109375" style="122" customWidth="1"/>
    <col min="14068" max="14291" width="8.85546875" style="122"/>
    <col min="14292" max="14292" width="10.28515625" style="122" customWidth="1"/>
    <col min="14293" max="14293" width="7.28515625" style="122" customWidth="1"/>
    <col min="14294" max="14323" width="6.7109375" style="122" customWidth="1"/>
    <col min="14324" max="14547" width="8.85546875" style="122"/>
    <col min="14548" max="14548" width="10.28515625" style="122" customWidth="1"/>
    <col min="14549" max="14549" width="7.28515625" style="122" customWidth="1"/>
    <col min="14550" max="14579" width="6.7109375" style="122" customWidth="1"/>
    <col min="14580" max="14803" width="8.85546875" style="122"/>
    <col min="14804" max="14804" width="10.28515625" style="122" customWidth="1"/>
    <col min="14805" max="14805" width="7.28515625" style="122" customWidth="1"/>
    <col min="14806" max="14835" width="6.7109375" style="122" customWidth="1"/>
    <col min="14836" max="15059" width="8.85546875" style="122"/>
    <col min="15060" max="15060" width="10.28515625" style="122" customWidth="1"/>
    <col min="15061" max="15061" width="7.28515625" style="122" customWidth="1"/>
    <col min="15062" max="15091" width="6.7109375" style="122" customWidth="1"/>
    <col min="15092" max="15315" width="8.85546875" style="122"/>
    <col min="15316" max="15316" width="10.28515625" style="122" customWidth="1"/>
    <col min="15317" max="15317" width="7.28515625" style="122" customWidth="1"/>
    <col min="15318" max="15347" width="6.7109375" style="122" customWidth="1"/>
    <col min="15348" max="15571" width="8.85546875" style="122"/>
    <col min="15572" max="15572" width="10.28515625" style="122" customWidth="1"/>
    <col min="15573" max="15573" width="7.28515625" style="122" customWidth="1"/>
    <col min="15574" max="15603" width="6.7109375" style="122" customWidth="1"/>
    <col min="15604" max="15827" width="8.85546875" style="122"/>
    <col min="15828" max="15828" width="10.28515625" style="122" customWidth="1"/>
    <col min="15829" max="15829" width="7.28515625" style="122" customWidth="1"/>
    <col min="15830" max="15859" width="6.7109375" style="122" customWidth="1"/>
    <col min="15860" max="16083" width="8.85546875" style="122"/>
    <col min="16084" max="16084" width="10.28515625" style="122" customWidth="1"/>
    <col min="16085" max="16085" width="7.28515625" style="122" customWidth="1"/>
    <col min="16086" max="16115" width="6.7109375" style="122" customWidth="1"/>
    <col min="16116" max="16384" width="8.85546875" style="122"/>
  </cols>
  <sheetData>
    <row r="1" spans="1:32" ht="33" customHeight="1">
      <c r="A1" s="846" t="s">
        <v>1214</v>
      </c>
      <c r="B1" s="847"/>
      <c r="C1" s="847"/>
      <c r="D1" s="847"/>
      <c r="E1" s="847"/>
      <c r="F1" s="847"/>
      <c r="G1" s="847"/>
      <c r="H1" s="847"/>
      <c r="I1" s="847"/>
      <c r="J1" s="847"/>
      <c r="K1" s="847"/>
      <c r="L1" s="847"/>
      <c r="M1" s="847"/>
      <c r="N1" s="847"/>
      <c r="O1" s="847"/>
      <c r="P1" s="847"/>
      <c r="Q1" s="847"/>
      <c r="R1" s="847"/>
      <c r="S1" s="847"/>
    </row>
    <row r="2" spans="1:32" ht="33" customHeight="1">
      <c r="A2" s="848" t="s">
        <v>1215</v>
      </c>
      <c r="B2" s="849"/>
      <c r="C2" s="849"/>
      <c r="D2" s="849"/>
      <c r="E2" s="849"/>
      <c r="F2" s="849"/>
      <c r="G2" s="849"/>
      <c r="H2" s="849"/>
      <c r="I2" s="849"/>
      <c r="J2" s="849"/>
      <c r="K2" s="849"/>
      <c r="L2" s="849"/>
      <c r="M2" s="849"/>
      <c r="N2" s="849"/>
      <c r="O2" s="849"/>
      <c r="P2" s="849"/>
      <c r="Q2" s="849"/>
      <c r="R2" s="849"/>
      <c r="S2" s="849"/>
    </row>
    <row r="3" spans="1:32" s="62" customFormat="1" ht="33" customHeight="1">
      <c r="A3" s="729" t="s">
        <v>1585</v>
      </c>
      <c r="B3" s="729"/>
      <c r="C3" s="729"/>
      <c r="D3" s="729"/>
      <c r="E3" s="729"/>
      <c r="F3" s="729"/>
      <c r="G3" s="729"/>
      <c r="H3" s="729"/>
      <c r="I3" s="729"/>
      <c r="J3" s="729"/>
      <c r="K3" s="614" t="s">
        <v>1586</v>
      </c>
      <c r="L3" s="614"/>
      <c r="M3" s="614"/>
      <c r="N3" s="614"/>
      <c r="O3" s="614"/>
      <c r="P3" s="614"/>
      <c r="Q3" s="614"/>
      <c r="R3" s="614"/>
      <c r="S3" s="614"/>
      <c r="T3" s="251"/>
      <c r="U3" s="251"/>
      <c r="V3" s="251"/>
      <c r="W3" s="251"/>
    </row>
    <row r="4" spans="1:32" s="63" customFormat="1" ht="23.1" customHeight="1">
      <c r="A4" s="840" t="s">
        <v>190</v>
      </c>
      <c r="B4" s="843" t="s">
        <v>677</v>
      </c>
      <c r="C4" s="850" t="s">
        <v>234</v>
      </c>
      <c r="D4" s="851"/>
      <c r="E4" s="852"/>
      <c r="F4" s="850" t="s">
        <v>662</v>
      </c>
      <c r="G4" s="851"/>
      <c r="H4" s="852"/>
      <c r="I4" s="850" t="s">
        <v>1192</v>
      </c>
      <c r="J4" s="851"/>
      <c r="K4" s="852"/>
      <c r="L4" s="850" t="s">
        <v>376</v>
      </c>
      <c r="M4" s="851"/>
      <c r="N4" s="852"/>
      <c r="O4" s="850" t="s">
        <v>9</v>
      </c>
      <c r="P4" s="851"/>
      <c r="Q4" s="852"/>
      <c r="R4" s="843" t="s">
        <v>678</v>
      </c>
      <c r="S4" s="840" t="s">
        <v>69</v>
      </c>
      <c r="T4" s="64"/>
      <c r="U4" s="64"/>
      <c r="V4" s="64"/>
      <c r="W4" s="64"/>
    </row>
    <row r="5" spans="1:32" s="63" customFormat="1" ht="56.25" customHeight="1">
      <c r="A5" s="841"/>
      <c r="B5" s="844"/>
      <c r="C5" s="853" t="s">
        <v>17</v>
      </c>
      <c r="D5" s="854"/>
      <c r="E5" s="855"/>
      <c r="F5" s="853" t="s">
        <v>663</v>
      </c>
      <c r="G5" s="854"/>
      <c r="H5" s="855"/>
      <c r="I5" s="853" t="s">
        <v>1191</v>
      </c>
      <c r="J5" s="854"/>
      <c r="K5" s="855"/>
      <c r="L5" s="853" t="s">
        <v>375</v>
      </c>
      <c r="M5" s="854"/>
      <c r="N5" s="855"/>
      <c r="O5" s="853" t="s">
        <v>8</v>
      </c>
      <c r="P5" s="854"/>
      <c r="Q5" s="855"/>
      <c r="R5" s="844"/>
      <c r="S5" s="841"/>
      <c r="T5" s="64"/>
      <c r="U5" s="64"/>
      <c r="V5" s="64"/>
      <c r="W5" s="64"/>
    </row>
    <row r="6" spans="1:32" s="63" customFormat="1" ht="27" customHeight="1">
      <c r="A6" s="841"/>
      <c r="B6" s="844"/>
      <c r="C6" s="133" t="s">
        <v>188</v>
      </c>
      <c r="D6" s="133" t="s">
        <v>189</v>
      </c>
      <c r="E6" s="133" t="s">
        <v>9</v>
      </c>
      <c r="F6" s="133" t="s">
        <v>188</v>
      </c>
      <c r="G6" s="133" t="s">
        <v>189</v>
      </c>
      <c r="H6" s="133" t="s">
        <v>9</v>
      </c>
      <c r="I6" s="133" t="s">
        <v>188</v>
      </c>
      <c r="J6" s="133" t="s">
        <v>189</v>
      </c>
      <c r="K6" s="133" t="s">
        <v>9</v>
      </c>
      <c r="L6" s="133" t="s">
        <v>188</v>
      </c>
      <c r="M6" s="133" t="s">
        <v>189</v>
      </c>
      <c r="N6" s="133" t="s">
        <v>9</v>
      </c>
      <c r="O6" s="133" t="s">
        <v>188</v>
      </c>
      <c r="P6" s="133" t="s">
        <v>189</v>
      </c>
      <c r="Q6" s="133" t="s">
        <v>9</v>
      </c>
      <c r="R6" s="844"/>
      <c r="S6" s="841"/>
      <c r="T6" s="64"/>
      <c r="U6" s="64"/>
      <c r="V6" s="64"/>
      <c r="W6" s="64"/>
    </row>
    <row r="7" spans="1:32" s="63" customFormat="1" ht="23.1" customHeight="1">
      <c r="A7" s="842"/>
      <c r="B7" s="845"/>
      <c r="C7" s="134" t="s">
        <v>186</v>
      </c>
      <c r="D7" s="134" t="s">
        <v>187</v>
      </c>
      <c r="E7" s="134" t="s">
        <v>8</v>
      </c>
      <c r="F7" s="134" t="s">
        <v>186</v>
      </c>
      <c r="G7" s="134" t="s">
        <v>187</v>
      </c>
      <c r="H7" s="134" t="s">
        <v>8</v>
      </c>
      <c r="I7" s="134" t="s">
        <v>186</v>
      </c>
      <c r="J7" s="134" t="s">
        <v>187</v>
      </c>
      <c r="K7" s="134" t="s">
        <v>8</v>
      </c>
      <c r="L7" s="134" t="s">
        <v>186</v>
      </c>
      <c r="M7" s="134" t="s">
        <v>187</v>
      </c>
      <c r="N7" s="134" t="s">
        <v>8</v>
      </c>
      <c r="O7" s="134" t="s">
        <v>186</v>
      </c>
      <c r="P7" s="134" t="s">
        <v>187</v>
      </c>
      <c r="Q7" s="134" t="s">
        <v>8</v>
      </c>
      <c r="R7" s="845"/>
      <c r="S7" s="842"/>
      <c r="T7" s="64"/>
      <c r="U7" s="64"/>
      <c r="V7" s="64"/>
      <c r="W7" s="64"/>
    </row>
    <row r="8" spans="1:32" s="63" customFormat="1" ht="41.1" customHeight="1">
      <c r="A8" s="656" t="s">
        <v>586</v>
      </c>
      <c r="B8" s="96" t="s">
        <v>383</v>
      </c>
      <c r="C8" s="322">
        <v>2855</v>
      </c>
      <c r="D8" s="323">
        <v>8670</v>
      </c>
      <c r="E8" s="324">
        <f>C8+D8</f>
        <v>11525</v>
      </c>
      <c r="F8" s="322">
        <v>2212</v>
      </c>
      <c r="G8" s="322">
        <v>7906</v>
      </c>
      <c r="H8" s="324">
        <f>F8+G8</f>
        <v>10118</v>
      </c>
      <c r="I8" s="322">
        <v>250</v>
      </c>
      <c r="J8" s="322">
        <v>478</v>
      </c>
      <c r="K8" s="324">
        <f>I8+J8</f>
        <v>728</v>
      </c>
      <c r="L8" s="322">
        <v>0</v>
      </c>
      <c r="M8" s="322">
        <v>0</v>
      </c>
      <c r="N8" s="324">
        <f>L8+M8</f>
        <v>0</v>
      </c>
      <c r="O8" s="325">
        <f t="shared" ref="O8:Q11" si="0">C8+F8+I8+L8</f>
        <v>5317</v>
      </c>
      <c r="P8" s="325">
        <f t="shared" si="0"/>
        <v>17054</v>
      </c>
      <c r="Q8" s="325">
        <f t="shared" si="0"/>
        <v>22371</v>
      </c>
      <c r="R8" s="96" t="s">
        <v>601</v>
      </c>
      <c r="S8" s="656" t="s">
        <v>679</v>
      </c>
      <c r="T8" s="249"/>
      <c r="U8" s="253"/>
      <c r="V8" s="253"/>
      <c r="W8" s="252"/>
      <c r="X8" s="342"/>
      <c r="Y8" s="342"/>
      <c r="AA8" s="342"/>
      <c r="AB8" s="342"/>
      <c r="AE8" s="342"/>
      <c r="AF8" s="342"/>
    </row>
    <row r="9" spans="1:32" s="63" customFormat="1" ht="41.1" customHeight="1">
      <c r="A9" s="656"/>
      <c r="B9" s="96" t="s">
        <v>779</v>
      </c>
      <c r="C9" s="326">
        <v>765</v>
      </c>
      <c r="D9" s="327">
        <v>4628</v>
      </c>
      <c r="E9" s="328">
        <f>C9+D9</f>
        <v>5393</v>
      </c>
      <c r="F9" s="326">
        <v>863</v>
      </c>
      <c r="G9" s="326">
        <v>6288</v>
      </c>
      <c r="H9" s="328">
        <f>F9+G9</f>
        <v>7151</v>
      </c>
      <c r="I9" s="326">
        <v>74</v>
      </c>
      <c r="J9" s="326">
        <v>248</v>
      </c>
      <c r="K9" s="328">
        <f>I9+J9</f>
        <v>322</v>
      </c>
      <c r="L9" s="326">
        <v>0</v>
      </c>
      <c r="M9" s="326">
        <v>0</v>
      </c>
      <c r="N9" s="328">
        <f>L9+M9</f>
        <v>0</v>
      </c>
      <c r="O9" s="325">
        <f t="shared" si="0"/>
        <v>1702</v>
      </c>
      <c r="P9" s="325">
        <f t="shared" si="0"/>
        <v>11164</v>
      </c>
      <c r="Q9" s="325">
        <f t="shared" si="0"/>
        <v>12866</v>
      </c>
      <c r="R9" s="96" t="s">
        <v>602</v>
      </c>
      <c r="S9" s="656"/>
      <c r="T9" s="249"/>
      <c r="U9" s="253"/>
      <c r="V9" s="253"/>
      <c r="W9" s="252"/>
      <c r="X9" s="342"/>
      <c r="Y9" s="342"/>
      <c r="AA9" s="342"/>
      <c r="AB9" s="342"/>
      <c r="AE9" s="342"/>
      <c r="AF9" s="342"/>
    </row>
    <row r="10" spans="1:32" s="63" customFormat="1" ht="41.1" customHeight="1">
      <c r="A10" s="656"/>
      <c r="B10" s="96" t="s">
        <v>9</v>
      </c>
      <c r="C10" s="329">
        <v>3620</v>
      </c>
      <c r="D10" s="329">
        <v>13298</v>
      </c>
      <c r="E10" s="329">
        <f t="shared" ref="E10:N10" si="1">E8+E9</f>
        <v>16918</v>
      </c>
      <c r="F10" s="329">
        <v>3075</v>
      </c>
      <c r="G10" s="329">
        <v>14194</v>
      </c>
      <c r="H10" s="329">
        <f t="shared" si="1"/>
        <v>17269</v>
      </c>
      <c r="I10" s="329">
        <v>324</v>
      </c>
      <c r="J10" s="329">
        <v>726</v>
      </c>
      <c r="K10" s="329">
        <f t="shared" si="1"/>
        <v>1050</v>
      </c>
      <c r="L10" s="329">
        <f t="shared" si="1"/>
        <v>0</v>
      </c>
      <c r="M10" s="329">
        <f t="shared" si="1"/>
        <v>0</v>
      </c>
      <c r="N10" s="329">
        <f t="shared" si="1"/>
        <v>0</v>
      </c>
      <c r="O10" s="325">
        <f t="shared" si="0"/>
        <v>7019</v>
      </c>
      <c r="P10" s="325">
        <f t="shared" si="0"/>
        <v>28218</v>
      </c>
      <c r="Q10" s="325">
        <f t="shared" si="0"/>
        <v>35237</v>
      </c>
      <c r="R10" s="96" t="s">
        <v>8</v>
      </c>
      <c r="S10" s="656"/>
      <c r="T10" s="249"/>
      <c r="U10" s="253"/>
      <c r="V10" s="253"/>
      <c r="W10" s="252"/>
      <c r="X10" s="342"/>
      <c r="Y10" s="342"/>
      <c r="AA10" s="342"/>
      <c r="AB10" s="342"/>
      <c r="AE10" s="342"/>
      <c r="AF10" s="342"/>
    </row>
    <row r="11" spans="1:32" s="63" customFormat="1" ht="41.1" customHeight="1">
      <c r="A11" s="656" t="s">
        <v>587</v>
      </c>
      <c r="B11" s="96" t="s">
        <v>383</v>
      </c>
      <c r="C11" s="322">
        <v>172</v>
      </c>
      <c r="D11" s="323">
        <v>299</v>
      </c>
      <c r="E11" s="324">
        <f>C11+D11</f>
        <v>471</v>
      </c>
      <c r="F11" s="322">
        <v>2768</v>
      </c>
      <c r="G11" s="322">
        <v>6335</v>
      </c>
      <c r="H11" s="324">
        <f>F11+G11</f>
        <v>9103</v>
      </c>
      <c r="I11" s="322">
        <v>20</v>
      </c>
      <c r="J11" s="322">
        <v>17</v>
      </c>
      <c r="K11" s="324">
        <f>I11+J11</f>
        <v>37</v>
      </c>
      <c r="L11" s="322">
        <v>0</v>
      </c>
      <c r="M11" s="322">
        <v>0</v>
      </c>
      <c r="N11" s="324">
        <f>L11+M11</f>
        <v>0</v>
      </c>
      <c r="O11" s="325">
        <f t="shared" si="0"/>
        <v>2960</v>
      </c>
      <c r="P11" s="325">
        <f t="shared" si="0"/>
        <v>6651</v>
      </c>
      <c r="Q11" s="325">
        <f t="shared" si="0"/>
        <v>9611</v>
      </c>
      <c r="R11" s="96" t="s">
        <v>601</v>
      </c>
      <c r="S11" s="656" t="s">
        <v>591</v>
      </c>
      <c r="T11" s="249"/>
      <c r="U11" s="253"/>
      <c r="V11" s="253"/>
      <c r="W11" s="252"/>
      <c r="X11" s="342"/>
      <c r="Y11" s="342"/>
      <c r="AA11" s="342"/>
      <c r="AB11" s="342"/>
      <c r="AE11" s="342"/>
      <c r="AF11" s="342"/>
    </row>
    <row r="12" spans="1:32" s="63" customFormat="1" ht="41.1" customHeight="1">
      <c r="A12" s="656"/>
      <c r="B12" s="96" t="s">
        <v>779</v>
      </c>
      <c r="C12" s="326">
        <v>177</v>
      </c>
      <c r="D12" s="327">
        <v>187</v>
      </c>
      <c r="E12" s="328">
        <f>C12+D12</f>
        <v>364</v>
      </c>
      <c r="F12" s="326">
        <v>2397</v>
      </c>
      <c r="G12" s="326">
        <v>4262</v>
      </c>
      <c r="H12" s="328">
        <f>F12+G12</f>
        <v>6659</v>
      </c>
      <c r="I12" s="326">
        <v>20</v>
      </c>
      <c r="J12" s="326">
        <v>22</v>
      </c>
      <c r="K12" s="328">
        <f>I12+J12</f>
        <v>42</v>
      </c>
      <c r="L12" s="326">
        <v>0</v>
      </c>
      <c r="M12" s="326">
        <v>0</v>
      </c>
      <c r="N12" s="328">
        <f>L12+M12</f>
        <v>0</v>
      </c>
      <c r="O12" s="325">
        <f t="shared" ref="O12:O31" si="2">C12+F12+I12+L12</f>
        <v>2594</v>
      </c>
      <c r="P12" s="325">
        <f t="shared" ref="P12:P31" si="3">D12+G12+J12+M12</f>
        <v>4471</v>
      </c>
      <c r="Q12" s="325">
        <f t="shared" ref="Q12:Q31" si="4">E12+H12+K12+N12</f>
        <v>7065</v>
      </c>
      <c r="R12" s="96" t="s">
        <v>602</v>
      </c>
      <c r="S12" s="656"/>
      <c r="T12" s="249"/>
      <c r="U12" s="253"/>
      <c r="V12" s="253"/>
      <c r="W12" s="252"/>
      <c r="X12" s="342"/>
      <c r="Y12" s="342"/>
      <c r="AA12" s="342"/>
      <c r="AB12" s="342"/>
      <c r="AE12" s="342"/>
      <c r="AF12" s="342"/>
    </row>
    <row r="13" spans="1:32" s="63" customFormat="1" ht="41.1" customHeight="1">
      <c r="A13" s="656"/>
      <c r="B13" s="96" t="s">
        <v>9</v>
      </c>
      <c r="C13" s="329">
        <v>349</v>
      </c>
      <c r="D13" s="329">
        <v>486</v>
      </c>
      <c r="E13" s="329">
        <f>E11+E12</f>
        <v>835</v>
      </c>
      <c r="F13" s="329">
        <v>5165</v>
      </c>
      <c r="G13" s="329">
        <v>10597</v>
      </c>
      <c r="H13" s="329">
        <f>H11+H12</f>
        <v>15762</v>
      </c>
      <c r="I13" s="329">
        <v>40</v>
      </c>
      <c r="J13" s="329">
        <v>39</v>
      </c>
      <c r="K13" s="329">
        <f>K11+K12</f>
        <v>79</v>
      </c>
      <c r="L13" s="329">
        <f>L11+L12</f>
        <v>0</v>
      </c>
      <c r="M13" s="329">
        <f>M11+M12</f>
        <v>0</v>
      </c>
      <c r="N13" s="329">
        <f>N11+N12</f>
        <v>0</v>
      </c>
      <c r="O13" s="325">
        <f t="shared" si="2"/>
        <v>5554</v>
      </c>
      <c r="P13" s="325">
        <f t="shared" si="3"/>
        <v>11122</v>
      </c>
      <c r="Q13" s="325">
        <f t="shared" si="4"/>
        <v>16676</v>
      </c>
      <c r="R13" s="96" t="s">
        <v>8</v>
      </c>
      <c r="S13" s="656"/>
      <c r="T13" s="249"/>
      <c r="U13" s="253"/>
      <c r="V13" s="253"/>
      <c r="W13" s="252"/>
      <c r="X13" s="342"/>
      <c r="Y13" s="342"/>
      <c r="AA13" s="342"/>
      <c r="AB13" s="342"/>
      <c r="AE13" s="342"/>
      <c r="AF13" s="342"/>
    </row>
    <row r="14" spans="1:32" s="63" customFormat="1" ht="41.1" customHeight="1">
      <c r="A14" s="656" t="s">
        <v>588</v>
      </c>
      <c r="B14" s="96" t="s">
        <v>383</v>
      </c>
      <c r="C14" s="322">
        <v>3027</v>
      </c>
      <c r="D14" s="322">
        <v>8969</v>
      </c>
      <c r="E14" s="324">
        <f>C14+D14</f>
        <v>11996</v>
      </c>
      <c r="F14" s="322">
        <v>4980</v>
      </c>
      <c r="G14" s="322">
        <v>14241</v>
      </c>
      <c r="H14" s="324">
        <f>F14+G14</f>
        <v>19221</v>
      </c>
      <c r="I14" s="322">
        <v>270</v>
      </c>
      <c r="J14" s="322">
        <v>495</v>
      </c>
      <c r="K14" s="324">
        <f>I14+J14</f>
        <v>765</v>
      </c>
      <c r="L14" s="322">
        <f>L8+L11</f>
        <v>0</v>
      </c>
      <c r="M14" s="322">
        <f>M8+M11</f>
        <v>0</v>
      </c>
      <c r="N14" s="324">
        <f>L14+M14</f>
        <v>0</v>
      </c>
      <c r="O14" s="325">
        <f t="shared" si="2"/>
        <v>8277</v>
      </c>
      <c r="P14" s="325">
        <f t="shared" si="3"/>
        <v>23705</v>
      </c>
      <c r="Q14" s="325">
        <f t="shared" si="4"/>
        <v>31982</v>
      </c>
      <c r="R14" s="96" t="s">
        <v>601</v>
      </c>
      <c r="S14" s="656" t="s">
        <v>680</v>
      </c>
      <c r="T14" s="249"/>
      <c r="U14" s="253"/>
      <c r="V14" s="253"/>
      <c r="W14" s="252"/>
      <c r="X14" s="342"/>
      <c r="Y14" s="342"/>
      <c r="AA14" s="342"/>
      <c r="AB14" s="342"/>
      <c r="AE14" s="342"/>
      <c r="AF14" s="342"/>
    </row>
    <row r="15" spans="1:32" s="63" customFormat="1" ht="41.1" customHeight="1">
      <c r="A15" s="656"/>
      <c r="B15" s="96" t="s">
        <v>779</v>
      </c>
      <c r="C15" s="322">
        <v>942</v>
      </c>
      <c r="D15" s="322">
        <v>4815</v>
      </c>
      <c r="E15" s="328">
        <f>C15+D15</f>
        <v>5757</v>
      </c>
      <c r="F15" s="322">
        <v>3260</v>
      </c>
      <c r="G15" s="322">
        <v>10550</v>
      </c>
      <c r="H15" s="328">
        <f>F15+G15</f>
        <v>13810</v>
      </c>
      <c r="I15" s="322">
        <v>94</v>
      </c>
      <c r="J15" s="322">
        <v>270</v>
      </c>
      <c r="K15" s="328">
        <f>I15+J15</f>
        <v>364</v>
      </c>
      <c r="L15" s="322">
        <f>L9+L12</f>
        <v>0</v>
      </c>
      <c r="M15" s="322">
        <f>M9+M12</f>
        <v>0</v>
      </c>
      <c r="N15" s="328">
        <f>L15+M15</f>
        <v>0</v>
      </c>
      <c r="O15" s="325">
        <f t="shared" si="2"/>
        <v>4296</v>
      </c>
      <c r="P15" s="325">
        <f t="shared" si="3"/>
        <v>15635</v>
      </c>
      <c r="Q15" s="325">
        <f t="shared" si="4"/>
        <v>19931</v>
      </c>
      <c r="R15" s="96" t="s">
        <v>602</v>
      </c>
      <c r="S15" s="656"/>
      <c r="T15" s="249"/>
      <c r="U15" s="253"/>
      <c r="V15" s="253"/>
      <c r="W15" s="252"/>
      <c r="X15" s="342"/>
      <c r="Y15" s="342"/>
      <c r="AA15" s="342"/>
      <c r="AB15" s="342"/>
      <c r="AE15" s="342"/>
      <c r="AF15" s="342"/>
    </row>
    <row r="16" spans="1:32" s="63" customFormat="1" ht="41.1" customHeight="1">
      <c r="A16" s="656"/>
      <c r="B16" s="96" t="s">
        <v>9</v>
      </c>
      <c r="C16" s="329">
        <v>3969</v>
      </c>
      <c r="D16" s="329">
        <v>13784</v>
      </c>
      <c r="E16" s="329">
        <f>E14+E15</f>
        <v>17753</v>
      </c>
      <c r="F16" s="329">
        <v>8240</v>
      </c>
      <c r="G16" s="329">
        <v>24791</v>
      </c>
      <c r="H16" s="329">
        <f>H14+H15</f>
        <v>33031</v>
      </c>
      <c r="I16" s="329">
        <v>364</v>
      </c>
      <c r="J16" s="329">
        <v>765</v>
      </c>
      <c r="K16" s="329">
        <f>K14+K15</f>
        <v>1129</v>
      </c>
      <c r="L16" s="329">
        <f>L14+L15</f>
        <v>0</v>
      </c>
      <c r="M16" s="329">
        <f>M14+M15</f>
        <v>0</v>
      </c>
      <c r="N16" s="329">
        <f>N14+N15</f>
        <v>0</v>
      </c>
      <c r="O16" s="325">
        <f t="shared" si="2"/>
        <v>12573</v>
      </c>
      <c r="P16" s="325">
        <f t="shared" si="3"/>
        <v>39340</v>
      </c>
      <c r="Q16" s="325">
        <f t="shared" si="4"/>
        <v>51913</v>
      </c>
      <c r="R16" s="96" t="s">
        <v>8</v>
      </c>
      <c r="S16" s="656"/>
      <c r="T16" s="249"/>
      <c r="U16" s="253"/>
      <c r="V16" s="253"/>
      <c r="W16" s="252"/>
      <c r="X16" s="342"/>
      <c r="Y16" s="342"/>
      <c r="AA16" s="342"/>
      <c r="AB16" s="342"/>
      <c r="AE16" s="342"/>
      <c r="AF16" s="342"/>
    </row>
    <row r="17" spans="1:32" s="63" customFormat="1" ht="41.1" customHeight="1">
      <c r="A17" s="656" t="s">
        <v>671</v>
      </c>
      <c r="B17" s="96" t="s">
        <v>383</v>
      </c>
      <c r="C17" s="322">
        <v>949</v>
      </c>
      <c r="D17" s="323">
        <v>3902</v>
      </c>
      <c r="E17" s="324">
        <f>C17+D17</f>
        <v>4851</v>
      </c>
      <c r="F17" s="322">
        <v>586</v>
      </c>
      <c r="G17" s="322">
        <v>3393</v>
      </c>
      <c r="H17" s="324">
        <f>F17+G17</f>
        <v>3979</v>
      </c>
      <c r="I17" s="322">
        <v>204</v>
      </c>
      <c r="J17" s="322">
        <v>561</v>
      </c>
      <c r="K17" s="324">
        <f>I17+J17</f>
        <v>765</v>
      </c>
      <c r="L17" s="322">
        <v>0</v>
      </c>
      <c r="M17" s="322">
        <v>0</v>
      </c>
      <c r="N17" s="324">
        <f>L17+M17</f>
        <v>0</v>
      </c>
      <c r="O17" s="325">
        <f t="shared" si="2"/>
        <v>1739</v>
      </c>
      <c r="P17" s="325">
        <f t="shared" si="3"/>
        <v>7856</v>
      </c>
      <c r="Q17" s="325">
        <f t="shared" si="4"/>
        <v>9595</v>
      </c>
      <c r="R17" s="96" t="s">
        <v>601</v>
      </c>
      <c r="S17" s="656" t="s">
        <v>185</v>
      </c>
      <c r="T17" s="249"/>
      <c r="U17" s="253"/>
      <c r="V17" s="253"/>
      <c r="W17" s="252"/>
      <c r="X17" s="342"/>
      <c r="Y17" s="342"/>
      <c r="AA17" s="342"/>
      <c r="AB17" s="342"/>
      <c r="AE17" s="342"/>
      <c r="AF17" s="342"/>
    </row>
    <row r="18" spans="1:32" s="63" customFormat="1" ht="41.1" customHeight="1">
      <c r="A18" s="656"/>
      <c r="B18" s="96" t="s">
        <v>779</v>
      </c>
      <c r="C18" s="326">
        <v>1262</v>
      </c>
      <c r="D18" s="327">
        <v>22798</v>
      </c>
      <c r="E18" s="328">
        <f>C18+D18</f>
        <v>24060</v>
      </c>
      <c r="F18" s="326">
        <v>988</v>
      </c>
      <c r="G18" s="326">
        <v>24615</v>
      </c>
      <c r="H18" s="328">
        <f>F18+G18</f>
        <v>25603</v>
      </c>
      <c r="I18" s="326">
        <v>107</v>
      </c>
      <c r="J18" s="326">
        <v>966</v>
      </c>
      <c r="K18" s="328">
        <f>I18+J18</f>
        <v>1073</v>
      </c>
      <c r="L18" s="326">
        <v>0</v>
      </c>
      <c r="M18" s="326">
        <v>0</v>
      </c>
      <c r="N18" s="328">
        <f>L18+M18</f>
        <v>0</v>
      </c>
      <c r="O18" s="325">
        <f t="shared" si="2"/>
        <v>2357</v>
      </c>
      <c r="P18" s="325">
        <f t="shared" si="3"/>
        <v>48379</v>
      </c>
      <c r="Q18" s="325">
        <f t="shared" si="4"/>
        <v>50736</v>
      </c>
      <c r="R18" s="96" t="s">
        <v>602</v>
      </c>
      <c r="S18" s="656"/>
      <c r="T18" s="249"/>
      <c r="U18" s="253"/>
      <c r="V18" s="253"/>
      <c r="W18" s="252"/>
      <c r="X18" s="342"/>
      <c r="Y18" s="342"/>
      <c r="AA18" s="342"/>
      <c r="AB18" s="342"/>
      <c r="AE18" s="342"/>
      <c r="AF18" s="342"/>
    </row>
    <row r="19" spans="1:32" s="63" customFormat="1" ht="41.1" customHeight="1">
      <c r="A19" s="656"/>
      <c r="B19" s="96" t="s">
        <v>9</v>
      </c>
      <c r="C19" s="329">
        <v>2211</v>
      </c>
      <c r="D19" s="329">
        <v>26700</v>
      </c>
      <c r="E19" s="329">
        <f>E17+E18</f>
        <v>28911</v>
      </c>
      <c r="F19" s="329">
        <v>1574</v>
      </c>
      <c r="G19" s="329">
        <v>28008</v>
      </c>
      <c r="H19" s="329">
        <f>H17+H18</f>
        <v>29582</v>
      </c>
      <c r="I19" s="329">
        <v>311</v>
      </c>
      <c r="J19" s="329">
        <v>1527</v>
      </c>
      <c r="K19" s="329">
        <f>K17+K18</f>
        <v>1838</v>
      </c>
      <c r="L19" s="329">
        <f>L17+L18</f>
        <v>0</v>
      </c>
      <c r="M19" s="329">
        <f>M17+M18</f>
        <v>0</v>
      </c>
      <c r="N19" s="329">
        <f>N17+N18</f>
        <v>0</v>
      </c>
      <c r="O19" s="325">
        <f t="shared" si="2"/>
        <v>4096</v>
      </c>
      <c r="P19" s="325">
        <f t="shared" si="3"/>
        <v>56235</v>
      </c>
      <c r="Q19" s="325">
        <f t="shared" si="4"/>
        <v>60331</v>
      </c>
      <c r="R19" s="96" t="s">
        <v>8</v>
      </c>
      <c r="S19" s="656"/>
      <c r="T19" s="64"/>
      <c r="U19" s="253"/>
      <c r="V19" s="253"/>
      <c r="W19" s="252"/>
      <c r="X19" s="342"/>
      <c r="Y19" s="342"/>
      <c r="AA19" s="342"/>
      <c r="AB19" s="342"/>
      <c r="AE19" s="342"/>
      <c r="AF19" s="342"/>
    </row>
    <row r="20" spans="1:32" s="63" customFormat="1" ht="41.1" customHeight="1">
      <c r="A20" s="656" t="s">
        <v>672</v>
      </c>
      <c r="B20" s="96" t="s">
        <v>383</v>
      </c>
      <c r="C20" s="322">
        <v>0</v>
      </c>
      <c r="D20" s="323">
        <v>0</v>
      </c>
      <c r="E20" s="324">
        <f>C20+D20</f>
        <v>0</v>
      </c>
      <c r="F20" s="322">
        <v>0</v>
      </c>
      <c r="G20" s="322">
        <v>0</v>
      </c>
      <c r="H20" s="324">
        <f>F20+G20</f>
        <v>0</v>
      </c>
      <c r="I20" s="322">
        <v>0</v>
      </c>
      <c r="J20" s="322">
        <v>0</v>
      </c>
      <c r="K20" s="324">
        <f>I20+J20</f>
        <v>0</v>
      </c>
      <c r="L20" s="322">
        <v>0</v>
      </c>
      <c r="M20" s="322">
        <v>0</v>
      </c>
      <c r="N20" s="324">
        <f>L20+M20</f>
        <v>0</v>
      </c>
      <c r="O20" s="325">
        <f t="shared" si="2"/>
        <v>0</v>
      </c>
      <c r="P20" s="325">
        <f t="shared" si="3"/>
        <v>0</v>
      </c>
      <c r="Q20" s="325">
        <f t="shared" si="4"/>
        <v>0</v>
      </c>
      <c r="R20" s="96" t="s">
        <v>601</v>
      </c>
      <c r="S20" s="656" t="s">
        <v>674</v>
      </c>
      <c r="T20" s="64"/>
      <c r="U20" s="253"/>
      <c r="V20" s="253"/>
      <c r="W20" s="252"/>
      <c r="X20" s="342"/>
      <c r="Y20" s="342"/>
      <c r="AA20" s="342"/>
      <c r="AB20" s="342"/>
      <c r="AE20" s="342"/>
      <c r="AF20" s="342"/>
    </row>
    <row r="21" spans="1:32" s="63" customFormat="1" ht="41.1" customHeight="1">
      <c r="A21" s="656"/>
      <c r="B21" s="96" t="s">
        <v>779</v>
      </c>
      <c r="C21" s="326">
        <v>12</v>
      </c>
      <c r="D21" s="327">
        <v>1635</v>
      </c>
      <c r="E21" s="328">
        <f>C21+D21</f>
        <v>1647</v>
      </c>
      <c r="F21" s="326">
        <v>15</v>
      </c>
      <c r="G21" s="326">
        <v>999</v>
      </c>
      <c r="H21" s="328">
        <f>F21+G21</f>
        <v>1014</v>
      </c>
      <c r="I21" s="326">
        <v>2</v>
      </c>
      <c r="J21" s="326">
        <v>13</v>
      </c>
      <c r="K21" s="328">
        <f>I21+J21</f>
        <v>15</v>
      </c>
      <c r="L21" s="326">
        <v>0</v>
      </c>
      <c r="M21" s="326">
        <v>0</v>
      </c>
      <c r="N21" s="328">
        <f>L21+M21</f>
        <v>0</v>
      </c>
      <c r="O21" s="325">
        <f t="shared" si="2"/>
        <v>29</v>
      </c>
      <c r="P21" s="325">
        <f t="shared" si="3"/>
        <v>2647</v>
      </c>
      <c r="Q21" s="325">
        <f t="shared" si="4"/>
        <v>2676</v>
      </c>
      <c r="R21" s="96" t="s">
        <v>602</v>
      </c>
      <c r="S21" s="656"/>
      <c r="T21" s="64"/>
      <c r="U21" s="253"/>
      <c r="V21" s="253"/>
      <c r="W21" s="252"/>
      <c r="X21" s="342"/>
      <c r="Y21" s="342"/>
      <c r="AA21" s="342"/>
      <c r="AB21" s="342"/>
      <c r="AE21" s="342"/>
      <c r="AF21" s="342"/>
    </row>
    <row r="22" spans="1:32" s="63" customFormat="1" ht="41.1" customHeight="1">
      <c r="A22" s="656"/>
      <c r="B22" s="96" t="s">
        <v>9</v>
      </c>
      <c r="C22" s="329">
        <v>12</v>
      </c>
      <c r="D22" s="329">
        <v>1635</v>
      </c>
      <c r="E22" s="329">
        <f>E20+E21</f>
        <v>1647</v>
      </c>
      <c r="F22" s="329">
        <v>15</v>
      </c>
      <c r="G22" s="329">
        <v>999</v>
      </c>
      <c r="H22" s="329">
        <f>H20+H21</f>
        <v>1014</v>
      </c>
      <c r="I22" s="329">
        <v>2</v>
      </c>
      <c r="J22" s="329">
        <v>13</v>
      </c>
      <c r="K22" s="329">
        <f>K20+K21</f>
        <v>15</v>
      </c>
      <c r="L22" s="329">
        <f>L20+L21</f>
        <v>0</v>
      </c>
      <c r="M22" s="329">
        <f>M20+M21</f>
        <v>0</v>
      </c>
      <c r="N22" s="329">
        <f>N20+N21</f>
        <v>0</v>
      </c>
      <c r="O22" s="325">
        <f t="shared" si="2"/>
        <v>29</v>
      </c>
      <c r="P22" s="325">
        <f t="shared" si="3"/>
        <v>2647</v>
      </c>
      <c r="Q22" s="325">
        <f t="shared" si="4"/>
        <v>2676</v>
      </c>
      <c r="R22" s="96" t="s">
        <v>8</v>
      </c>
      <c r="S22" s="656"/>
      <c r="T22" s="64"/>
      <c r="U22" s="253"/>
      <c r="V22" s="253"/>
      <c r="W22" s="252"/>
      <c r="X22" s="342"/>
      <c r="Y22" s="342"/>
      <c r="AA22" s="342"/>
      <c r="AB22" s="342"/>
      <c r="AE22" s="342"/>
      <c r="AF22" s="342"/>
    </row>
    <row r="23" spans="1:32" s="63" customFormat="1" ht="41.1" customHeight="1">
      <c r="A23" s="656" t="s">
        <v>673</v>
      </c>
      <c r="B23" s="96" t="s">
        <v>383</v>
      </c>
      <c r="C23" s="322">
        <v>949</v>
      </c>
      <c r="D23" s="322">
        <v>3902</v>
      </c>
      <c r="E23" s="324">
        <f>C23+D23</f>
        <v>4851</v>
      </c>
      <c r="F23" s="322">
        <v>586</v>
      </c>
      <c r="G23" s="322">
        <v>3393</v>
      </c>
      <c r="H23" s="324">
        <f>F23+G23</f>
        <v>3979</v>
      </c>
      <c r="I23" s="322">
        <v>204</v>
      </c>
      <c r="J23" s="322">
        <v>561</v>
      </c>
      <c r="K23" s="324">
        <f>I23+J23</f>
        <v>765</v>
      </c>
      <c r="L23" s="322">
        <f>L17+L20</f>
        <v>0</v>
      </c>
      <c r="M23" s="322">
        <f>M17+M20</f>
        <v>0</v>
      </c>
      <c r="N23" s="324">
        <f>L23+M23</f>
        <v>0</v>
      </c>
      <c r="O23" s="325">
        <f t="shared" si="2"/>
        <v>1739</v>
      </c>
      <c r="P23" s="325">
        <f t="shared" si="3"/>
        <v>7856</v>
      </c>
      <c r="Q23" s="325">
        <f t="shared" si="4"/>
        <v>9595</v>
      </c>
      <c r="R23" s="96" t="s">
        <v>601</v>
      </c>
      <c r="S23" s="656" t="s">
        <v>675</v>
      </c>
      <c r="T23" s="64"/>
      <c r="U23" s="253"/>
      <c r="V23" s="253"/>
      <c r="W23" s="252"/>
      <c r="X23" s="342"/>
      <c r="Y23" s="342"/>
      <c r="AA23" s="342"/>
      <c r="AB23" s="342"/>
      <c r="AE23" s="342"/>
      <c r="AF23" s="342"/>
    </row>
    <row r="24" spans="1:32" s="63" customFormat="1" ht="41.1" customHeight="1">
      <c r="A24" s="656"/>
      <c r="B24" s="96" t="s">
        <v>779</v>
      </c>
      <c r="C24" s="322">
        <v>1274</v>
      </c>
      <c r="D24" s="322">
        <v>24433</v>
      </c>
      <c r="E24" s="328">
        <f>C24+D24</f>
        <v>25707</v>
      </c>
      <c r="F24" s="322">
        <v>1003</v>
      </c>
      <c r="G24" s="322">
        <v>25614</v>
      </c>
      <c r="H24" s="328">
        <f>F24+G24</f>
        <v>26617</v>
      </c>
      <c r="I24" s="322">
        <v>109</v>
      </c>
      <c r="J24" s="322">
        <v>979</v>
      </c>
      <c r="K24" s="328">
        <f>I24+J24</f>
        <v>1088</v>
      </c>
      <c r="L24" s="322">
        <f>L18+L21</f>
        <v>0</v>
      </c>
      <c r="M24" s="322">
        <f>M18+M21</f>
        <v>0</v>
      </c>
      <c r="N24" s="328">
        <f>L24+M24</f>
        <v>0</v>
      </c>
      <c r="O24" s="325">
        <f t="shared" si="2"/>
        <v>2386</v>
      </c>
      <c r="P24" s="325">
        <f t="shared" si="3"/>
        <v>51026</v>
      </c>
      <c r="Q24" s="325">
        <f t="shared" si="4"/>
        <v>53412</v>
      </c>
      <c r="R24" s="96" t="s">
        <v>602</v>
      </c>
      <c r="S24" s="656"/>
      <c r="T24" s="64"/>
      <c r="U24" s="253"/>
      <c r="V24" s="253"/>
      <c r="W24" s="252"/>
      <c r="X24" s="342"/>
      <c r="Y24" s="342"/>
      <c r="AA24" s="342"/>
      <c r="AB24" s="342"/>
      <c r="AE24" s="342"/>
      <c r="AF24" s="342"/>
    </row>
    <row r="25" spans="1:32" s="63" customFormat="1" ht="41.1" customHeight="1">
      <c r="A25" s="656"/>
      <c r="B25" s="96" t="s">
        <v>9</v>
      </c>
      <c r="C25" s="329">
        <v>2223</v>
      </c>
      <c r="D25" s="329">
        <v>28335</v>
      </c>
      <c r="E25" s="329">
        <f>E23+E24</f>
        <v>30558</v>
      </c>
      <c r="F25" s="329">
        <v>1589</v>
      </c>
      <c r="G25" s="329">
        <v>29007</v>
      </c>
      <c r="H25" s="329">
        <f>H23+H24</f>
        <v>30596</v>
      </c>
      <c r="I25" s="329">
        <v>313</v>
      </c>
      <c r="J25" s="329">
        <v>1540</v>
      </c>
      <c r="K25" s="329">
        <f>K23+K24</f>
        <v>1853</v>
      </c>
      <c r="L25" s="329">
        <f>L23+L24</f>
        <v>0</v>
      </c>
      <c r="M25" s="329">
        <f>M23+M24</f>
        <v>0</v>
      </c>
      <c r="N25" s="329">
        <f>N23+N24</f>
        <v>0</v>
      </c>
      <c r="O25" s="325">
        <f t="shared" si="2"/>
        <v>4125</v>
      </c>
      <c r="P25" s="325">
        <f t="shared" si="3"/>
        <v>58882</v>
      </c>
      <c r="Q25" s="325">
        <f t="shared" si="4"/>
        <v>63007</v>
      </c>
      <c r="R25" s="96" t="s">
        <v>8</v>
      </c>
      <c r="S25" s="656"/>
      <c r="T25" s="64"/>
      <c r="U25" s="253"/>
      <c r="V25" s="253"/>
      <c r="W25" s="252"/>
      <c r="X25" s="342"/>
      <c r="Y25" s="342"/>
      <c r="AA25" s="342"/>
      <c r="AB25" s="342"/>
      <c r="AE25" s="342"/>
      <c r="AF25" s="342"/>
    </row>
    <row r="26" spans="1:32" s="63" customFormat="1" ht="41.1" customHeight="1">
      <c r="A26" s="656" t="s">
        <v>589</v>
      </c>
      <c r="B26" s="96" t="s">
        <v>383</v>
      </c>
      <c r="C26" s="322">
        <v>447</v>
      </c>
      <c r="D26" s="323">
        <v>545</v>
      </c>
      <c r="E26" s="324">
        <f>C26+D26</f>
        <v>992</v>
      </c>
      <c r="F26" s="322">
        <v>55</v>
      </c>
      <c r="G26" s="322">
        <v>135</v>
      </c>
      <c r="H26" s="324">
        <f>F26+G26</f>
        <v>190</v>
      </c>
      <c r="I26" s="322">
        <v>807</v>
      </c>
      <c r="J26" s="322">
        <v>546</v>
      </c>
      <c r="K26" s="324">
        <f>I26+J26</f>
        <v>1353</v>
      </c>
      <c r="L26" s="322">
        <v>2393</v>
      </c>
      <c r="M26" s="322">
        <v>18629</v>
      </c>
      <c r="N26" s="324">
        <f>L26+M26</f>
        <v>21022</v>
      </c>
      <c r="O26" s="325">
        <f t="shared" si="2"/>
        <v>3702</v>
      </c>
      <c r="P26" s="325">
        <f t="shared" si="3"/>
        <v>19855</v>
      </c>
      <c r="Q26" s="325">
        <f t="shared" si="4"/>
        <v>23557</v>
      </c>
      <c r="R26" s="96" t="s">
        <v>601</v>
      </c>
      <c r="S26" s="656" t="s">
        <v>681</v>
      </c>
      <c r="T26" s="64"/>
      <c r="U26" s="253"/>
      <c r="V26" s="253"/>
      <c r="W26" s="252"/>
      <c r="X26" s="342"/>
      <c r="Y26" s="342"/>
      <c r="AA26" s="342"/>
      <c r="AB26" s="342"/>
      <c r="AE26" s="342"/>
      <c r="AF26" s="342"/>
    </row>
    <row r="27" spans="1:32" s="63" customFormat="1" ht="41.1" customHeight="1">
      <c r="A27" s="656"/>
      <c r="B27" s="96" t="s">
        <v>779</v>
      </c>
      <c r="C27" s="326">
        <v>966</v>
      </c>
      <c r="D27" s="327">
        <v>692</v>
      </c>
      <c r="E27" s="328">
        <f>C27+D27</f>
        <v>1658</v>
      </c>
      <c r="F27" s="326">
        <v>85</v>
      </c>
      <c r="G27" s="326">
        <v>57</v>
      </c>
      <c r="H27" s="328">
        <f>F27+G27</f>
        <v>142</v>
      </c>
      <c r="I27" s="326">
        <v>629</v>
      </c>
      <c r="J27" s="326">
        <v>38</v>
      </c>
      <c r="K27" s="328">
        <f>I27+J27</f>
        <v>667</v>
      </c>
      <c r="L27" s="326">
        <v>2289</v>
      </c>
      <c r="M27" s="326">
        <v>338</v>
      </c>
      <c r="N27" s="328">
        <f>L27+M27</f>
        <v>2627</v>
      </c>
      <c r="O27" s="325">
        <f t="shared" si="2"/>
        <v>3969</v>
      </c>
      <c r="P27" s="325">
        <f t="shared" si="3"/>
        <v>1125</v>
      </c>
      <c r="Q27" s="325">
        <f t="shared" si="4"/>
        <v>5094</v>
      </c>
      <c r="R27" s="96" t="s">
        <v>602</v>
      </c>
      <c r="S27" s="656"/>
      <c r="T27" s="64"/>
      <c r="U27" s="253"/>
      <c r="V27" s="253"/>
      <c r="W27" s="252"/>
      <c r="X27" s="342"/>
      <c r="Y27" s="342"/>
      <c r="AA27" s="342"/>
      <c r="AB27" s="342"/>
      <c r="AE27" s="342"/>
      <c r="AF27" s="342"/>
    </row>
    <row r="28" spans="1:32" s="63" customFormat="1" ht="41.1" customHeight="1">
      <c r="A28" s="656"/>
      <c r="B28" s="96" t="s">
        <v>9</v>
      </c>
      <c r="C28" s="329">
        <v>1413</v>
      </c>
      <c r="D28" s="329">
        <v>1237</v>
      </c>
      <c r="E28" s="329">
        <f>E26+E27</f>
        <v>2650</v>
      </c>
      <c r="F28" s="329">
        <v>140</v>
      </c>
      <c r="G28" s="329">
        <v>192</v>
      </c>
      <c r="H28" s="329">
        <f>H26+H27</f>
        <v>332</v>
      </c>
      <c r="I28" s="329">
        <v>1436</v>
      </c>
      <c r="J28" s="329">
        <v>584</v>
      </c>
      <c r="K28" s="329">
        <f>K26+K27</f>
        <v>2020</v>
      </c>
      <c r="L28" s="329">
        <f>L26+L27</f>
        <v>4682</v>
      </c>
      <c r="M28" s="329">
        <f>M26+M27</f>
        <v>18967</v>
      </c>
      <c r="N28" s="329">
        <f>N26+N27</f>
        <v>23649</v>
      </c>
      <c r="O28" s="325">
        <f t="shared" si="2"/>
        <v>7671</v>
      </c>
      <c r="P28" s="325">
        <f t="shared" si="3"/>
        <v>20980</v>
      </c>
      <c r="Q28" s="325">
        <f t="shared" si="4"/>
        <v>28651</v>
      </c>
      <c r="R28" s="96" t="s">
        <v>8</v>
      </c>
      <c r="S28" s="656"/>
      <c r="T28" s="64"/>
      <c r="U28" s="253"/>
      <c r="V28" s="253"/>
      <c r="W28" s="252"/>
      <c r="X28" s="342"/>
      <c r="Y28" s="342"/>
      <c r="AA28" s="342"/>
      <c r="AB28" s="342"/>
      <c r="AE28" s="342"/>
      <c r="AF28" s="342"/>
    </row>
    <row r="29" spans="1:32" s="63" customFormat="1" ht="41.1" customHeight="1">
      <c r="A29" s="656" t="s">
        <v>184</v>
      </c>
      <c r="B29" s="96" t="s">
        <v>383</v>
      </c>
      <c r="C29" s="322">
        <v>3411</v>
      </c>
      <c r="D29" s="323">
        <v>2143</v>
      </c>
      <c r="E29" s="324">
        <f>C29+D29</f>
        <v>5554</v>
      </c>
      <c r="F29" s="322">
        <v>1800</v>
      </c>
      <c r="G29" s="322">
        <v>2733</v>
      </c>
      <c r="H29" s="324">
        <f>F29+G29</f>
        <v>4533</v>
      </c>
      <c r="I29" s="322">
        <v>1816</v>
      </c>
      <c r="J29" s="322">
        <v>4350</v>
      </c>
      <c r="K29" s="324">
        <f>I29+J29</f>
        <v>6166</v>
      </c>
      <c r="L29" s="322">
        <v>92</v>
      </c>
      <c r="M29" s="322">
        <v>171</v>
      </c>
      <c r="N29" s="324">
        <f>L29+M29</f>
        <v>263</v>
      </c>
      <c r="O29" s="325">
        <f t="shared" si="2"/>
        <v>7119</v>
      </c>
      <c r="P29" s="325">
        <f t="shared" si="3"/>
        <v>9397</v>
      </c>
      <c r="Q29" s="325">
        <f t="shared" si="4"/>
        <v>16516</v>
      </c>
      <c r="R29" s="96" t="s">
        <v>601</v>
      </c>
      <c r="S29" s="656" t="s">
        <v>682</v>
      </c>
      <c r="T29" s="64"/>
      <c r="U29" s="253"/>
      <c r="V29" s="253"/>
      <c r="W29" s="252"/>
      <c r="X29" s="342"/>
      <c r="Y29" s="342"/>
      <c r="AA29" s="342"/>
      <c r="AB29" s="342"/>
      <c r="AE29" s="342"/>
      <c r="AF29" s="342"/>
    </row>
    <row r="30" spans="1:32" s="63" customFormat="1" ht="41.1" customHeight="1">
      <c r="A30" s="656"/>
      <c r="B30" s="96" t="s">
        <v>779</v>
      </c>
      <c r="C30" s="326">
        <v>5728</v>
      </c>
      <c r="D30" s="327">
        <v>2768</v>
      </c>
      <c r="E30" s="328">
        <f>C30+D30</f>
        <v>8496</v>
      </c>
      <c r="F30" s="326">
        <v>5795</v>
      </c>
      <c r="G30" s="326">
        <v>3676</v>
      </c>
      <c r="H30" s="328">
        <f>F30+G30</f>
        <v>9471</v>
      </c>
      <c r="I30" s="326">
        <v>2419</v>
      </c>
      <c r="J30" s="326">
        <v>1188</v>
      </c>
      <c r="K30" s="328">
        <f>I30+J30</f>
        <v>3607</v>
      </c>
      <c r="L30" s="326">
        <v>11</v>
      </c>
      <c r="M30" s="326">
        <v>13</v>
      </c>
      <c r="N30" s="328">
        <f>L30+M30</f>
        <v>24</v>
      </c>
      <c r="O30" s="325">
        <f t="shared" si="2"/>
        <v>13953</v>
      </c>
      <c r="P30" s="325">
        <f t="shared" si="3"/>
        <v>7645</v>
      </c>
      <c r="Q30" s="325">
        <f t="shared" si="4"/>
        <v>21598</v>
      </c>
      <c r="R30" s="96" t="s">
        <v>602</v>
      </c>
      <c r="S30" s="656"/>
      <c r="T30" s="64"/>
      <c r="U30" s="253"/>
      <c r="V30" s="253"/>
      <c r="W30" s="252"/>
      <c r="X30" s="342"/>
      <c r="Y30" s="342"/>
      <c r="AA30" s="342"/>
      <c r="AB30" s="342"/>
      <c r="AE30" s="342"/>
      <c r="AF30" s="342"/>
    </row>
    <row r="31" spans="1:32" s="63" customFormat="1" ht="41.1" customHeight="1">
      <c r="A31" s="656"/>
      <c r="B31" s="96" t="s">
        <v>9</v>
      </c>
      <c r="C31" s="329">
        <v>9139</v>
      </c>
      <c r="D31" s="329">
        <v>4911</v>
      </c>
      <c r="E31" s="329">
        <f>E29+E30</f>
        <v>14050</v>
      </c>
      <c r="F31" s="329">
        <v>7595</v>
      </c>
      <c r="G31" s="329">
        <v>6409</v>
      </c>
      <c r="H31" s="329">
        <f>H29+H30</f>
        <v>14004</v>
      </c>
      <c r="I31" s="329">
        <v>4235</v>
      </c>
      <c r="J31" s="329">
        <v>5538</v>
      </c>
      <c r="K31" s="329">
        <f>K29+K30</f>
        <v>9773</v>
      </c>
      <c r="L31" s="329">
        <f>L29+L30</f>
        <v>103</v>
      </c>
      <c r="M31" s="329">
        <f>M29+M30</f>
        <v>184</v>
      </c>
      <c r="N31" s="329">
        <f>N29+N30</f>
        <v>287</v>
      </c>
      <c r="O31" s="325">
        <f t="shared" si="2"/>
        <v>21072</v>
      </c>
      <c r="P31" s="325">
        <f t="shared" si="3"/>
        <v>17042</v>
      </c>
      <c r="Q31" s="325">
        <f t="shared" si="4"/>
        <v>38114</v>
      </c>
      <c r="R31" s="96" t="s">
        <v>8</v>
      </c>
      <c r="S31" s="656"/>
      <c r="T31" s="64"/>
      <c r="U31" s="253"/>
      <c r="V31" s="253"/>
      <c r="W31" s="252"/>
      <c r="X31" s="342"/>
      <c r="Y31" s="342"/>
      <c r="AA31" s="342"/>
      <c r="AB31" s="342"/>
      <c r="AE31" s="342"/>
      <c r="AF31" s="342"/>
    </row>
  </sheetData>
  <dataConsolidate link="1">
    <dataRefs count="16">
      <dataRef ref="C7:E27" sheet="30-2" r:id="rId1"/>
      <dataRef ref="F7:H27" sheet="30-2" r:id="rId2"/>
      <dataRef ref="I7:K27" sheet="30-2" r:id="rId3"/>
      <dataRef ref="L7:N27" sheet="30-2" r:id="rId4"/>
      <dataRef ref="C37:E57" sheet="30-2" r:id="rId5"/>
      <dataRef ref="F37:H57" sheet="30-2" r:id="rId6"/>
      <dataRef ref="I37:K57" sheet="30-2" r:id="rId7"/>
      <dataRef ref="L37:N57" sheet="30-2" r:id="rId8"/>
      <dataRef ref="C63:E83" sheet="30-2" r:id="rId9"/>
      <dataRef ref="F63:H83" sheet="30-2" r:id="rId10"/>
      <dataRef ref="L63:N83" sheet="30-2" r:id="rId11"/>
      <dataRef ref="C89:E109" sheet="30-2" r:id="rId12"/>
      <dataRef ref="I89:K109" sheet="30-2" r:id="rId13"/>
      <dataRef ref="L89:N109" sheet="30-2" r:id="rId14"/>
      <dataRef ref="C115:E135" sheet="30-2" r:id="rId15"/>
      <dataRef ref="L115:N135" sheet="30-2" r:id="rId16"/>
    </dataRefs>
  </dataConsolidate>
  <mergeCells count="34">
    <mergeCell ref="S17:S19"/>
    <mergeCell ref="S20:S22"/>
    <mergeCell ref="S23:S25"/>
    <mergeCell ref="S26:S28"/>
    <mergeCell ref="S29:S31"/>
    <mergeCell ref="S8:S10"/>
    <mergeCell ref="S11:S13"/>
    <mergeCell ref="S14:S16"/>
    <mergeCell ref="R4:R7"/>
    <mergeCell ref="S4:S7"/>
    <mergeCell ref="A29:A31"/>
    <mergeCell ref="A8:A10"/>
    <mergeCell ref="A11:A13"/>
    <mergeCell ref="A14:A16"/>
    <mergeCell ref="A17:A19"/>
    <mergeCell ref="A20:A22"/>
    <mergeCell ref="A26:A28"/>
    <mergeCell ref="A23:A25"/>
    <mergeCell ref="A4:A7"/>
    <mergeCell ref="B4:B7"/>
    <mergeCell ref="A1:S1"/>
    <mergeCell ref="A2:S2"/>
    <mergeCell ref="C4:E4"/>
    <mergeCell ref="F4:H4"/>
    <mergeCell ref="I4:K4"/>
    <mergeCell ref="A3:J3"/>
    <mergeCell ref="K3:S3"/>
    <mergeCell ref="L4:N4"/>
    <mergeCell ref="O4:Q4"/>
    <mergeCell ref="C5:E5"/>
    <mergeCell ref="F5:H5"/>
    <mergeCell ref="I5:K5"/>
    <mergeCell ref="L5:N5"/>
    <mergeCell ref="O5:Q5"/>
  </mergeCells>
  <printOptions horizontalCentered="1" verticalCentered="1"/>
  <pageMargins left="0.74803149606299213" right="0.74803149606299213" top="0.98425196850393704" bottom="0.98425196850393704" header="0.51181102362204722" footer="0.51181102362204722"/>
  <pageSetup paperSize="9" scale="64" orientation="landscape" r:id="rId17"/>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70"/>
  <sheetViews>
    <sheetView showGridLines="0" rightToLeft="1" zoomScaleNormal="100" zoomScaleSheetLayoutView="75" workbookViewId="0">
      <selection sqref="A1:C2"/>
    </sheetView>
  </sheetViews>
  <sheetFormatPr defaultColWidth="8.85546875" defaultRowHeight="21" customHeight="1"/>
  <cols>
    <col min="1" max="1" width="47.7109375" style="66" customWidth="1"/>
    <col min="2" max="2" width="28" style="65" customWidth="1"/>
    <col min="3" max="3" width="47.7109375" style="65" customWidth="1"/>
    <col min="4" max="4" width="8.85546875" style="65"/>
    <col min="5" max="5" width="17.28515625" style="65" customWidth="1"/>
    <col min="6" max="251" width="8.85546875" style="65"/>
    <col min="252" max="252" width="25.85546875" style="65" customWidth="1"/>
    <col min="253" max="253" width="29.140625" style="65" customWidth="1"/>
    <col min="254" max="258" width="12.85546875" style="65" customWidth="1"/>
    <col min="259" max="507" width="8.85546875" style="65"/>
    <col min="508" max="508" width="25.85546875" style="65" customWidth="1"/>
    <col min="509" max="509" width="29.140625" style="65" customWidth="1"/>
    <col min="510" max="514" width="12.85546875" style="65" customWidth="1"/>
    <col min="515" max="763" width="8.85546875" style="65"/>
    <col min="764" max="764" width="25.85546875" style="65" customWidth="1"/>
    <col min="765" max="765" width="29.140625" style="65" customWidth="1"/>
    <col min="766" max="770" width="12.85546875" style="65" customWidth="1"/>
    <col min="771" max="1019" width="8.85546875" style="65"/>
    <col min="1020" max="1020" width="25.85546875" style="65" customWidth="1"/>
    <col min="1021" max="1021" width="29.140625" style="65" customWidth="1"/>
    <col min="1022" max="1026" width="12.85546875" style="65" customWidth="1"/>
    <col min="1027" max="1275" width="8.85546875" style="65"/>
    <col min="1276" max="1276" width="25.85546875" style="65" customWidth="1"/>
    <col min="1277" max="1277" width="29.140625" style="65" customWidth="1"/>
    <col min="1278" max="1282" width="12.85546875" style="65" customWidth="1"/>
    <col min="1283" max="1531" width="8.85546875" style="65"/>
    <col min="1532" max="1532" width="25.85546875" style="65" customWidth="1"/>
    <col min="1533" max="1533" width="29.140625" style="65" customWidth="1"/>
    <col min="1534" max="1538" width="12.85546875" style="65" customWidth="1"/>
    <col min="1539" max="1787" width="8.85546875" style="65"/>
    <col min="1788" max="1788" width="25.85546875" style="65" customWidth="1"/>
    <col min="1789" max="1789" width="29.140625" style="65" customWidth="1"/>
    <col min="1790" max="1794" width="12.85546875" style="65" customWidth="1"/>
    <col min="1795" max="2043" width="8.85546875" style="65"/>
    <col min="2044" max="2044" width="25.85546875" style="65" customWidth="1"/>
    <col min="2045" max="2045" width="29.140625" style="65" customWidth="1"/>
    <col min="2046" max="2050" width="12.85546875" style="65" customWidth="1"/>
    <col min="2051" max="2299" width="8.85546875" style="65"/>
    <col min="2300" max="2300" width="25.85546875" style="65" customWidth="1"/>
    <col min="2301" max="2301" width="29.140625" style="65" customWidth="1"/>
    <col min="2302" max="2306" width="12.85546875" style="65" customWidth="1"/>
    <col min="2307" max="2555" width="8.85546875" style="65"/>
    <col min="2556" max="2556" width="25.85546875" style="65" customWidth="1"/>
    <col min="2557" max="2557" width="29.140625" style="65" customWidth="1"/>
    <col min="2558" max="2562" width="12.85546875" style="65" customWidth="1"/>
    <col min="2563" max="2811" width="8.85546875" style="65"/>
    <col min="2812" max="2812" width="25.85546875" style="65" customWidth="1"/>
    <col min="2813" max="2813" width="29.140625" style="65" customWidth="1"/>
    <col min="2814" max="2818" width="12.85546875" style="65" customWidth="1"/>
    <col min="2819" max="3067" width="8.85546875" style="65"/>
    <col min="3068" max="3068" width="25.85546875" style="65" customWidth="1"/>
    <col min="3069" max="3069" width="29.140625" style="65" customWidth="1"/>
    <col min="3070" max="3074" width="12.85546875" style="65" customWidth="1"/>
    <col min="3075" max="3323" width="8.85546875" style="65"/>
    <col min="3324" max="3324" width="25.85546875" style="65" customWidth="1"/>
    <col min="3325" max="3325" width="29.140625" style="65" customWidth="1"/>
    <col min="3326" max="3330" width="12.85546875" style="65" customWidth="1"/>
    <col min="3331" max="3579" width="8.85546875" style="65"/>
    <col min="3580" max="3580" width="25.85546875" style="65" customWidth="1"/>
    <col min="3581" max="3581" width="29.140625" style="65" customWidth="1"/>
    <col min="3582" max="3586" width="12.85546875" style="65" customWidth="1"/>
    <col min="3587" max="3835" width="8.85546875" style="65"/>
    <col min="3836" max="3836" width="25.85546875" style="65" customWidth="1"/>
    <col min="3837" max="3837" width="29.140625" style="65" customWidth="1"/>
    <col min="3838" max="3842" width="12.85546875" style="65" customWidth="1"/>
    <col min="3843" max="4091" width="8.85546875" style="65"/>
    <col min="4092" max="4092" width="25.85546875" style="65" customWidth="1"/>
    <col min="4093" max="4093" width="29.140625" style="65" customWidth="1"/>
    <col min="4094" max="4098" width="12.85546875" style="65" customWidth="1"/>
    <col min="4099" max="4347" width="8.85546875" style="65"/>
    <col min="4348" max="4348" width="25.85546875" style="65" customWidth="1"/>
    <col min="4349" max="4349" width="29.140625" style="65" customWidth="1"/>
    <col min="4350" max="4354" width="12.85546875" style="65" customWidth="1"/>
    <col min="4355" max="4603" width="8.85546875" style="65"/>
    <col min="4604" max="4604" width="25.85546875" style="65" customWidth="1"/>
    <col min="4605" max="4605" width="29.140625" style="65" customWidth="1"/>
    <col min="4606" max="4610" width="12.85546875" style="65" customWidth="1"/>
    <col min="4611" max="4859" width="8.85546875" style="65"/>
    <col min="4860" max="4860" width="25.85546875" style="65" customWidth="1"/>
    <col min="4861" max="4861" width="29.140625" style="65" customWidth="1"/>
    <col min="4862" max="4866" width="12.85546875" style="65" customWidth="1"/>
    <col min="4867" max="5115" width="8.85546875" style="65"/>
    <col min="5116" max="5116" width="25.85546875" style="65" customWidth="1"/>
    <col min="5117" max="5117" width="29.140625" style="65" customWidth="1"/>
    <col min="5118" max="5122" width="12.85546875" style="65" customWidth="1"/>
    <col min="5123" max="5371" width="8.85546875" style="65"/>
    <col min="5372" max="5372" width="25.85546875" style="65" customWidth="1"/>
    <col min="5373" max="5373" width="29.140625" style="65" customWidth="1"/>
    <col min="5374" max="5378" width="12.85546875" style="65" customWidth="1"/>
    <col min="5379" max="5627" width="8.85546875" style="65"/>
    <col min="5628" max="5628" width="25.85546875" style="65" customWidth="1"/>
    <col min="5629" max="5629" width="29.140625" style="65" customWidth="1"/>
    <col min="5630" max="5634" width="12.85546875" style="65" customWidth="1"/>
    <col min="5635" max="5883" width="8.85546875" style="65"/>
    <col min="5884" max="5884" width="25.85546875" style="65" customWidth="1"/>
    <col min="5885" max="5885" width="29.140625" style="65" customWidth="1"/>
    <col min="5886" max="5890" width="12.85546875" style="65" customWidth="1"/>
    <col min="5891" max="6139" width="8.85546875" style="65"/>
    <col min="6140" max="6140" width="25.85546875" style="65" customWidth="1"/>
    <col min="6141" max="6141" width="29.140625" style="65" customWidth="1"/>
    <col min="6142" max="6146" width="12.85546875" style="65" customWidth="1"/>
    <col min="6147" max="6395" width="8.85546875" style="65"/>
    <col min="6396" max="6396" width="25.85546875" style="65" customWidth="1"/>
    <col min="6397" max="6397" width="29.140625" style="65" customWidth="1"/>
    <col min="6398" max="6402" width="12.85546875" style="65" customWidth="1"/>
    <col min="6403" max="6651" width="8.85546875" style="65"/>
    <col min="6652" max="6652" width="25.85546875" style="65" customWidth="1"/>
    <col min="6653" max="6653" width="29.140625" style="65" customWidth="1"/>
    <col min="6654" max="6658" width="12.85546875" style="65" customWidth="1"/>
    <col min="6659" max="6907" width="8.85546875" style="65"/>
    <col min="6908" max="6908" width="25.85546875" style="65" customWidth="1"/>
    <col min="6909" max="6909" width="29.140625" style="65" customWidth="1"/>
    <col min="6910" max="6914" width="12.85546875" style="65" customWidth="1"/>
    <col min="6915" max="7163" width="8.85546875" style="65"/>
    <col min="7164" max="7164" width="25.85546875" style="65" customWidth="1"/>
    <col min="7165" max="7165" width="29.140625" style="65" customWidth="1"/>
    <col min="7166" max="7170" width="12.85546875" style="65" customWidth="1"/>
    <col min="7171" max="7419" width="8.85546875" style="65"/>
    <col min="7420" max="7420" width="25.85546875" style="65" customWidth="1"/>
    <col min="7421" max="7421" width="29.140625" style="65" customWidth="1"/>
    <col min="7422" max="7426" width="12.85546875" style="65" customWidth="1"/>
    <col min="7427" max="7675" width="8.85546875" style="65"/>
    <col min="7676" max="7676" width="25.85546875" style="65" customWidth="1"/>
    <col min="7677" max="7677" width="29.140625" style="65" customWidth="1"/>
    <col min="7678" max="7682" width="12.85546875" style="65" customWidth="1"/>
    <col min="7683" max="7931" width="8.85546875" style="65"/>
    <col min="7932" max="7932" width="25.85546875" style="65" customWidth="1"/>
    <col min="7933" max="7933" width="29.140625" style="65" customWidth="1"/>
    <col min="7934" max="7938" width="12.85546875" style="65" customWidth="1"/>
    <col min="7939" max="8187" width="8.85546875" style="65"/>
    <col min="8188" max="8188" width="25.85546875" style="65" customWidth="1"/>
    <col min="8189" max="8189" width="29.140625" style="65" customWidth="1"/>
    <col min="8190" max="8194" width="12.85546875" style="65" customWidth="1"/>
    <col min="8195" max="8443" width="8.85546875" style="65"/>
    <col min="8444" max="8444" width="25.85546875" style="65" customWidth="1"/>
    <col min="8445" max="8445" width="29.140625" style="65" customWidth="1"/>
    <col min="8446" max="8450" width="12.85546875" style="65" customWidth="1"/>
    <col min="8451" max="8699" width="8.85546875" style="65"/>
    <col min="8700" max="8700" width="25.85546875" style="65" customWidth="1"/>
    <col min="8701" max="8701" width="29.140625" style="65" customWidth="1"/>
    <col min="8702" max="8706" width="12.85546875" style="65" customWidth="1"/>
    <col min="8707" max="8955" width="8.85546875" style="65"/>
    <col min="8956" max="8956" width="25.85546875" style="65" customWidth="1"/>
    <col min="8957" max="8957" width="29.140625" style="65" customWidth="1"/>
    <col min="8958" max="8962" width="12.85546875" style="65" customWidth="1"/>
    <col min="8963" max="9211" width="8.85546875" style="65"/>
    <col min="9212" max="9212" width="25.85546875" style="65" customWidth="1"/>
    <col min="9213" max="9213" width="29.140625" style="65" customWidth="1"/>
    <col min="9214" max="9218" width="12.85546875" style="65" customWidth="1"/>
    <col min="9219" max="9467" width="8.85546875" style="65"/>
    <col min="9468" max="9468" width="25.85546875" style="65" customWidth="1"/>
    <col min="9469" max="9469" width="29.140625" style="65" customWidth="1"/>
    <col min="9470" max="9474" width="12.85546875" style="65" customWidth="1"/>
    <col min="9475" max="9723" width="8.85546875" style="65"/>
    <col min="9724" max="9724" width="25.85546875" style="65" customWidth="1"/>
    <col min="9725" max="9725" width="29.140625" style="65" customWidth="1"/>
    <col min="9726" max="9730" width="12.85546875" style="65" customWidth="1"/>
    <col min="9731" max="9979" width="8.85546875" style="65"/>
    <col min="9980" max="9980" width="25.85546875" style="65" customWidth="1"/>
    <col min="9981" max="9981" width="29.140625" style="65" customWidth="1"/>
    <col min="9982" max="9986" width="12.85546875" style="65" customWidth="1"/>
    <col min="9987" max="10235" width="8.85546875" style="65"/>
    <col min="10236" max="10236" width="25.85546875" style="65" customWidth="1"/>
    <col min="10237" max="10237" width="29.140625" style="65" customWidth="1"/>
    <col min="10238" max="10242" width="12.85546875" style="65" customWidth="1"/>
    <col min="10243" max="10491" width="8.85546875" style="65"/>
    <col min="10492" max="10492" width="25.85546875" style="65" customWidth="1"/>
    <col min="10493" max="10493" width="29.140625" style="65" customWidth="1"/>
    <col min="10494" max="10498" width="12.85546875" style="65" customWidth="1"/>
    <col min="10499" max="10747" width="8.85546875" style="65"/>
    <col min="10748" max="10748" width="25.85546875" style="65" customWidth="1"/>
    <col min="10749" max="10749" width="29.140625" style="65" customWidth="1"/>
    <col min="10750" max="10754" width="12.85546875" style="65" customWidth="1"/>
    <col min="10755" max="11003" width="8.85546875" style="65"/>
    <col min="11004" max="11004" width="25.85546875" style="65" customWidth="1"/>
    <col min="11005" max="11005" width="29.140625" style="65" customWidth="1"/>
    <col min="11006" max="11010" width="12.85546875" style="65" customWidth="1"/>
    <col min="11011" max="11259" width="8.85546875" style="65"/>
    <col min="11260" max="11260" width="25.85546875" style="65" customWidth="1"/>
    <col min="11261" max="11261" width="29.140625" style="65" customWidth="1"/>
    <col min="11262" max="11266" width="12.85546875" style="65" customWidth="1"/>
    <col min="11267" max="11515" width="8.85546875" style="65"/>
    <col min="11516" max="11516" width="25.85546875" style="65" customWidth="1"/>
    <col min="11517" max="11517" width="29.140625" style="65" customWidth="1"/>
    <col min="11518" max="11522" width="12.85546875" style="65" customWidth="1"/>
    <col min="11523" max="11771" width="8.85546875" style="65"/>
    <col min="11772" max="11772" width="25.85546875" style="65" customWidth="1"/>
    <col min="11773" max="11773" width="29.140625" style="65" customWidth="1"/>
    <col min="11774" max="11778" width="12.85546875" style="65" customWidth="1"/>
    <col min="11779" max="12027" width="8.85546875" style="65"/>
    <col min="12028" max="12028" width="25.85546875" style="65" customWidth="1"/>
    <col min="12029" max="12029" width="29.140625" style="65" customWidth="1"/>
    <col min="12030" max="12034" width="12.85546875" style="65" customWidth="1"/>
    <col min="12035" max="12283" width="8.85546875" style="65"/>
    <col min="12284" max="12284" width="25.85546875" style="65" customWidth="1"/>
    <col min="12285" max="12285" width="29.140625" style="65" customWidth="1"/>
    <col min="12286" max="12290" width="12.85546875" style="65" customWidth="1"/>
    <col min="12291" max="12539" width="8.85546875" style="65"/>
    <col min="12540" max="12540" width="25.85546875" style="65" customWidth="1"/>
    <col min="12541" max="12541" width="29.140625" style="65" customWidth="1"/>
    <col min="12542" max="12546" width="12.85546875" style="65" customWidth="1"/>
    <col min="12547" max="12795" width="8.85546875" style="65"/>
    <col min="12796" max="12796" width="25.85546875" style="65" customWidth="1"/>
    <col min="12797" max="12797" width="29.140625" style="65" customWidth="1"/>
    <col min="12798" max="12802" width="12.85546875" style="65" customWidth="1"/>
    <col min="12803" max="13051" width="8.85546875" style="65"/>
    <col min="13052" max="13052" width="25.85546875" style="65" customWidth="1"/>
    <col min="13053" max="13053" width="29.140625" style="65" customWidth="1"/>
    <col min="13054" max="13058" width="12.85546875" style="65" customWidth="1"/>
    <col min="13059" max="13307" width="8.85546875" style="65"/>
    <col min="13308" max="13308" width="25.85546875" style="65" customWidth="1"/>
    <col min="13309" max="13309" width="29.140625" style="65" customWidth="1"/>
    <col min="13310" max="13314" width="12.85546875" style="65" customWidth="1"/>
    <col min="13315" max="13563" width="8.85546875" style="65"/>
    <col min="13564" max="13564" width="25.85546875" style="65" customWidth="1"/>
    <col min="13565" max="13565" width="29.140625" style="65" customWidth="1"/>
    <col min="13566" max="13570" width="12.85546875" style="65" customWidth="1"/>
    <col min="13571" max="13819" width="8.85546875" style="65"/>
    <col min="13820" max="13820" width="25.85546875" style="65" customWidth="1"/>
    <col min="13821" max="13821" width="29.140625" style="65" customWidth="1"/>
    <col min="13822" max="13826" width="12.85546875" style="65" customWidth="1"/>
    <col min="13827" max="14075" width="8.85546875" style="65"/>
    <col min="14076" max="14076" width="25.85546875" style="65" customWidth="1"/>
    <col min="14077" max="14077" width="29.140625" style="65" customWidth="1"/>
    <col min="14078" max="14082" width="12.85546875" style="65" customWidth="1"/>
    <col min="14083" max="14331" width="8.85546875" style="65"/>
    <col min="14332" max="14332" width="25.85546875" style="65" customWidth="1"/>
    <col min="14333" max="14333" width="29.140625" style="65" customWidth="1"/>
    <col min="14334" max="14338" width="12.85546875" style="65" customWidth="1"/>
    <col min="14339" max="14587" width="8.85546875" style="65"/>
    <col min="14588" max="14588" width="25.85546875" style="65" customWidth="1"/>
    <col min="14589" max="14589" width="29.140625" style="65" customWidth="1"/>
    <col min="14590" max="14594" width="12.85546875" style="65" customWidth="1"/>
    <col min="14595" max="14843" width="8.85546875" style="65"/>
    <col min="14844" max="14844" width="25.85546875" style="65" customWidth="1"/>
    <col min="14845" max="14845" width="29.140625" style="65" customWidth="1"/>
    <col min="14846" max="14850" width="12.85546875" style="65" customWidth="1"/>
    <col min="14851" max="15099" width="8.85546875" style="65"/>
    <col min="15100" max="15100" width="25.85546875" style="65" customWidth="1"/>
    <col min="15101" max="15101" width="29.140625" style="65" customWidth="1"/>
    <col min="15102" max="15106" width="12.85546875" style="65" customWidth="1"/>
    <col min="15107" max="15355" width="8.85546875" style="65"/>
    <col min="15356" max="15356" width="25.85546875" style="65" customWidth="1"/>
    <col min="15357" max="15357" width="29.140625" style="65" customWidth="1"/>
    <col min="15358" max="15362" width="12.85546875" style="65" customWidth="1"/>
    <col min="15363" max="15611" width="8.85546875" style="65"/>
    <col min="15612" max="15612" width="25.85546875" style="65" customWidth="1"/>
    <col min="15613" max="15613" width="29.140625" style="65" customWidth="1"/>
    <col min="15614" max="15618" width="12.85546875" style="65" customWidth="1"/>
    <col min="15619" max="15867" width="8.85546875" style="65"/>
    <col min="15868" max="15868" width="25.85546875" style="65" customWidth="1"/>
    <col min="15869" max="15869" width="29.140625" style="65" customWidth="1"/>
    <col min="15870" max="15874" width="12.85546875" style="65" customWidth="1"/>
    <col min="15875" max="16123" width="8.85546875" style="65"/>
    <col min="16124" max="16124" width="25.85546875" style="65" customWidth="1"/>
    <col min="16125" max="16125" width="29.140625" style="65" customWidth="1"/>
    <col min="16126" max="16130" width="12.85546875" style="65" customWidth="1"/>
    <col min="16131" max="16384" width="8.85546875" style="65"/>
  </cols>
  <sheetData>
    <row r="1" spans="1:3" ht="24.75" customHeight="1">
      <c r="A1" s="567" t="s">
        <v>1522</v>
      </c>
      <c r="B1" s="567"/>
      <c r="C1" s="567"/>
    </row>
    <row r="2" spans="1:3" ht="28.5" customHeight="1">
      <c r="A2" s="659" t="s">
        <v>1454</v>
      </c>
      <c r="B2" s="659"/>
      <c r="C2" s="659"/>
    </row>
    <row r="3" spans="1:3" ht="21" customHeight="1">
      <c r="A3" s="569" t="s">
        <v>1587</v>
      </c>
      <c r="B3" s="595"/>
      <c r="C3" s="313" t="s">
        <v>702</v>
      </c>
    </row>
    <row r="4" spans="1:3" ht="39" customHeight="1">
      <c r="A4" s="389" t="s">
        <v>232</v>
      </c>
      <c r="B4" s="391" t="s">
        <v>1160</v>
      </c>
      <c r="C4" s="393" t="s">
        <v>231</v>
      </c>
    </row>
    <row r="5" spans="1:3" ht="24.95" customHeight="1">
      <c r="A5" s="420" t="s">
        <v>1457</v>
      </c>
      <c r="B5" s="421"/>
      <c r="C5" s="419" t="s">
        <v>590</v>
      </c>
    </row>
    <row r="6" spans="1:3" ht="18.95" customHeight="1">
      <c r="A6" s="417" t="s">
        <v>1416</v>
      </c>
      <c r="B6" s="416">
        <v>161</v>
      </c>
      <c r="C6" s="418" t="s">
        <v>100</v>
      </c>
    </row>
    <row r="7" spans="1:3" ht="18.95" customHeight="1">
      <c r="A7" s="417" t="s">
        <v>1417</v>
      </c>
      <c r="B7" s="242">
        <v>150</v>
      </c>
      <c r="C7" s="418" t="s">
        <v>571</v>
      </c>
    </row>
    <row r="8" spans="1:3" ht="18.95" customHeight="1">
      <c r="A8" s="417" t="s">
        <v>1418</v>
      </c>
      <c r="B8" s="416">
        <v>120</v>
      </c>
      <c r="C8" s="418" t="s">
        <v>304</v>
      </c>
    </row>
    <row r="9" spans="1:3" ht="18.95" customHeight="1">
      <c r="A9" s="417" t="s">
        <v>1419</v>
      </c>
      <c r="B9" s="242">
        <v>66</v>
      </c>
      <c r="C9" s="418" t="s">
        <v>572</v>
      </c>
    </row>
    <row r="10" spans="1:3" ht="18.95" customHeight="1">
      <c r="A10" s="417" t="s">
        <v>714</v>
      </c>
      <c r="B10" s="416">
        <v>59</v>
      </c>
      <c r="C10" s="418" t="s">
        <v>137</v>
      </c>
    </row>
    <row r="11" spans="1:3" ht="18.95" customHeight="1">
      <c r="A11" s="417" t="s">
        <v>463</v>
      </c>
      <c r="B11" s="242">
        <v>42</v>
      </c>
      <c r="C11" s="418" t="s">
        <v>468</v>
      </c>
    </row>
    <row r="12" spans="1:3" ht="18.95" customHeight="1">
      <c r="A12" s="417" t="s">
        <v>1443</v>
      </c>
      <c r="B12" s="416">
        <v>39</v>
      </c>
      <c r="C12" s="418" t="s">
        <v>710</v>
      </c>
    </row>
    <row r="13" spans="1:3" ht="18.95" customHeight="1">
      <c r="A13" s="417" t="s">
        <v>1420</v>
      </c>
      <c r="B13" s="242">
        <v>38</v>
      </c>
      <c r="C13" s="418" t="s">
        <v>1441</v>
      </c>
    </row>
    <row r="14" spans="1:3" ht="18.95" customHeight="1">
      <c r="A14" s="417" t="s">
        <v>1421</v>
      </c>
      <c r="B14" s="416">
        <v>38</v>
      </c>
      <c r="C14" s="418" t="s">
        <v>81</v>
      </c>
    </row>
    <row r="15" spans="1:3" ht="18.95" customHeight="1">
      <c r="A15" s="417" t="s">
        <v>1422</v>
      </c>
      <c r="B15" s="242">
        <v>36</v>
      </c>
      <c r="C15" s="418" t="s">
        <v>210</v>
      </c>
    </row>
    <row r="16" spans="1:3" ht="18.95" customHeight="1">
      <c r="A16" s="417" t="s">
        <v>1435</v>
      </c>
      <c r="B16" s="416">
        <v>30</v>
      </c>
      <c r="C16" s="418" t="s">
        <v>1442</v>
      </c>
    </row>
    <row r="17" spans="1:3" ht="18.95" customHeight="1">
      <c r="A17" s="417" t="s">
        <v>464</v>
      </c>
      <c r="B17" s="242">
        <v>26</v>
      </c>
      <c r="C17" s="418" t="s">
        <v>98</v>
      </c>
    </row>
    <row r="18" spans="1:3" ht="18.95" customHeight="1">
      <c r="A18" s="417" t="s">
        <v>1423</v>
      </c>
      <c r="B18" s="416">
        <v>21</v>
      </c>
      <c r="C18" s="418" t="s">
        <v>469</v>
      </c>
    </row>
    <row r="19" spans="1:3" ht="18.95" customHeight="1">
      <c r="A19" s="417" t="s">
        <v>570</v>
      </c>
      <c r="B19" s="242">
        <v>19</v>
      </c>
      <c r="C19" s="418" t="s">
        <v>133</v>
      </c>
    </row>
    <row r="20" spans="1:3" ht="18.95" customHeight="1">
      <c r="A20" s="417" t="s">
        <v>711</v>
      </c>
      <c r="B20" s="416">
        <v>17</v>
      </c>
      <c r="C20" s="418" t="s">
        <v>119</v>
      </c>
    </row>
    <row r="21" spans="1:3" ht="18.95" customHeight="1">
      <c r="A21" s="417" t="s">
        <v>1436</v>
      </c>
      <c r="B21" s="242">
        <v>14</v>
      </c>
      <c r="C21" s="418" t="s">
        <v>573</v>
      </c>
    </row>
    <row r="22" spans="1:3" ht="18.95" customHeight="1">
      <c r="A22" s="417" t="s">
        <v>85</v>
      </c>
      <c r="B22" s="416">
        <v>14</v>
      </c>
      <c r="C22" s="418" t="s">
        <v>1169</v>
      </c>
    </row>
    <row r="23" spans="1:3" ht="18.95" customHeight="1">
      <c r="A23" s="417" t="s">
        <v>465</v>
      </c>
      <c r="B23" s="242">
        <v>13</v>
      </c>
      <c r="C23" s="418" t="s">
        <v>123</v>
      </c>
    </row>
    <row r="24" spans="1:3" ht="18.95" customHeight="1">
      <c r="A24" s="417" t="s">
        <v>713</v>
      </c>
      <c r="B24" s="416">
        <v>13</v>
      </c>
      <c r="C24" s="418" t="s">
        <v>470</v>
      </c>
    </row>
    <row r="25" spans="1:3" ht="18.95" customHeight="1">
      <c r="A25" s="417" t="s">
        <v>1424</v>
      </c>
      <c r="B25" s="242">
        <v>11</v>
      </c>
      <c r="C25" s="418" t="s">
        <v>113</v>
      </c>
    </row>
    <row r="26" spans="1:3" ht="18.95" customHeight="1">
      <c r="A26" s="417" t="s">
        <v>715</v>
      </c>
      <c r="B26" s="416">
        <v>11</v>
      </c>
      <c r="C26" s="418" t="s">
        <v>720</v>
      </c>
    </row>
    <row r="27" spans="1:3" ht="18.95" customHeight="1">
      <c r="A27" s="417" t="s">
        <v>1425</v>
      </c>
      <c r="B27" s="242">
        <v>10</v>
      </c>
      <c r="C27" s="418" t="s">
        <v>83</v>
      </c>
    </row>
    <row r="28" spans="1:3" ht="18.95" customHeight="1">
      <c r="A28" s="417" t="s">
        <v>1426</v>
      </c>
      <c r="B28" s="416">
        <v>10</v>
      </c>
      <c r="C28" s="418" t="s">
        <v>1445</v>
      </c>
    </row>
    <row r="29" spans="1:3" ht="18.95" customHeight="1">
      <c r="A29" s="417" t="s">
        <v>89</v>
      </c>
      <c r="B29" s="242">
        <v>8</v>
      </c>
      <c r="C29" s="418" t="s">
        <v>88</v>
      </c>
    </row>
    <row r="30" spans="1:3" ht="18.95" customHeight="1">
      <c r="A30" s="417" t="s">
        <v>712</v>
      </c>
      <c r="B30" s="416">
        <v>7</v>
      </c>
      <c r="C30" s="418" t="s">
        <v>1444</v>
      </c>
    </row>
    <row r="31" spans="1:3" ht="18.95" customHeight="1">
      <c r="A31" s="417" t="s">
        <v>716</v>
      </c>
      <c r="B31" s="242">
        <v>6</v>
      </c>
      <c r="C31" s="418" t="s">
        <v>129</v>
      </c>
    </row>
    <row r="32" spans="1:3" ht="18.95" customHeight="1">
      <c r="A32" s="417" t="s">
        <v>1428</v>
      </c>
      <c r="B32" s="416">
        <v>6</v>
      </c>
      <c r="C32" s="418" t="s">
        <v>724</v>
      </c>
    </row>
    <row r="33" spans="1:10" ht="18.95" customHeight="1">
      <c r="A33" s="417" t="s">
        <v>1427</v>
      </c>
      <c r="B33" s="242">
        <v>5</v>
      </c>
      <c r="C33" s="418" t="s">
        <v>1446</v>
      </c>
    </row>
    <row r="34" spans="1:10" ht="18.95" customHeight="1">
      <c r="A34" s="417" t="s">
        <v>1429</v>
      </c>
      <c r="B34" s="416">
        <v>4</v>
      </c>
      <c r="C34" s="418" t="s">
        <v>1447</v>
      </c>
    </row>
    <row r="35" spans="1:10" ht="18.95" customHeight="1">
      <c r="A35" s="417" t="s">
        <v>717</v>
      </c>
      <c r="B35" s="242">
        <v>4</v>
      </c>
      <c r="C35" s="418" t="s">
        <v>722</v>
      </c>
    </row>
    <row r="36" spans="1:10" ht="18.95" customHeight="1">
      <c r="A36" s="417" t="s">
        <v>1437</v>
      </c>
      <c r="B36" s="416">
        <v>3</v>
      </c>
      <c r="C36" s="418" t="s">
        <v>1438</v>
      </c>
    </row>
    <row r="37" spans="1:10" ht="18.95" customHeight="1">
      <c r="A37" s="417" t="s">
        <v>1439</v>
      </c>
      <c r="B37" s="242">
        <v>2</v>
      </c>
      <c r="C37" s="418" t="s">
        <v>721</v>
      </c>
    </row>
    <row r="38" spans="1:10" ht="18.95" customHeight="1">
      <c r="A38" s="417" t="s">
        <v>1430</v>
      </c>
      <c r="B38" s="416">
        <v>2</v>
      </c>
      <c r="C38" s="418" t="s">
        <v>1448</v>
      </c>
    </row>
    <row r="39" spans="1:10" ht="18.95" customHeight="1">
      <c r="A39" s="417" t="s">
        <v>1449</v>
      </c>
      <c r="B39" s="242">
        <v>2</v>
      </c>
      <c r="C39" s="418" t="s">
        <v>1450</v>
      </c>
    </row>
    <row r="40" spans="1:10" ht="18.95" customHeight="1">
      <c r="A40" s="417" t="s">
        <v>718</v>
      </c>
      <c r="B40" s="416">
        <v>2</v>
      </c>
      <c r="C40" s="418" t="s">
        <v>723</v>
      </c>
    </row>
    <row r="41" spans="1:10" ht="18.95" customHeight="1">
      <c r="A41" s="417" t="s">
        <v>1431</v>
      </c>
      <c r="B41" s="242">
        <v>2</v>
      </c>
      <c r="C41" s="418" t="s">
        <v>96</v>
      </c>
    </row>
    <row r="42" spans="1:10" ht="18.95" customHeight="1">
      <c r="A42" s="417" t="s">
        <v>1432</v>
      </c>
      <c r="B42" s="416">
        <v>2</v>
      </c>
      <c r="C42" s="418" t="s">
        <v>1451</v>
      </c>
    </row>
    <row r="43" spans="1:10" ht="18.95" customHeight="1">
      <c r="A43" s="417" t="s">
        <v>467</v>
      </c>
      <c r="B43" s="242">
        <v>2</v>
      </c>
      <c r="C43" s="418" t="s">
        <v>377</v>
      </c>
    </row>
    <row r="44" spans="1:10" ht="18.95" customHeight="1">
      <c r="A44" s="417" t="s">
        <v>1440</v>
      </c>
      <c r="B44" s="416">
        <v>1</v>
      </c>
      <c r="C44" s="418" t="s">
        <v>719</v>
      </c>
    </row>
    <row r="45" spans="1:10" ht="18.95" customHeight="1">
      <c r="A45" s="417" t="s">
        <v>466</v>
      </c>
      <c r="B45" s="242">
        <v>1</v>
      </c>
      <c r="C45" s="418" t="s">
        <v>709</v>
      </c>
    </row>
    <row r="46" spans="1:10" ht="18.95" customHeight="1">
      <c r="A46" s="417" t="s">
        <v>1433</v>
      </c>
      <c r="B46" s="416">
        <v>1</v>
      </c>
      <c r="C46" s="418" t="s">
        <v>1452</v>
      </c>
    </row>
    <row r="47" spans="1:10" ht="18.95" customHeight="1">
      <c r="A47" s="417" t="s">
        <v>1456</v>
      </c>
      <c r="B47" s="242">
        <v>1</v>
      </c>
      <c r="C47" s="418" t="s">
        <v>1455</v>
      </c>
    </row>
    <row r="48" spans="1:10" ht="18.95" customHeight="1">
      <c r="A48" s="417" t="s">
        <v>1434</v>
      </c>
      <c r="B48" s="416">
        <v>1</v>
      </c>
      <c r="C48" s="418" t="s">
        <v>1453</v>
      </c>
      <c r="F48" s="856"/>
      <c r="G48" s="856"/>
      <c r="H48" s="856"/>
      <c r="I48" s="856"/>
      <c r="J48" s="856"/>
    </row>
    <row r="49" spans="1:6" ht="29.1" customHeight="1">
      <c r="A49" s="390" t="s">
        <v>1462</v>
      </c>
      <c r="B49" s="392">
        <f>SUM(B6:B48)</f>
        <v>1020</v>
      </c>
      <c r="C49" s="394" t="s">
        <v>1463</v>
      </c>
    </row>
    <row r="50" spans="1:6" ht="18.95" customHeight="1">
      <c r="A50" s="414" t="s">
        <v>1458</v>
      </c>
      <c r="B50" s="416">
        <v>101</v>
      </c>
      <c r="C50" s="415" t="s">
        <v>591</v>
      </c>
    </row>
    <row r="51" spans="1:6" ht="18.95" customHeight="1">
      <c r="A51" s="414" t="s">
        <v>671</v>
      </c>
      <c r="B51" s="242">
        <v>480</v>
      </c>
      <c r="C51" s="415" t="s">
        <v>185</v>
      </c>
    </row>
    <row r="52" spans="1:6" ht="18.95" customHeight="1">
      <c r="A52" s="414" t="s">
        <v>1459</v>
      </c>
      <c r="B52" s="416">
        <v>97</v>
      </c>
      <c r="C52" s="415" t="s">
        <v>300</v>
      </c>
    </row>
    <row r="53" spans="1:6" ht="18.95" customHeight="1">
      <c r="A53" s="414" t="s">
        <v>1460</v>
      </c>
      <c r="B53" s="242">
        <v>208</v>
      </c>
      <c r="C53" s="415" t="s">
        <v>593</v>
      </c>
    </row>
    <row r="54" spans="1:6" ht="18.95" customHeight="1">
      <c r="A54" s="414" t="s">
        <v>1461</v>
      </c>
      <c r="B54" s="416">
        <v>9</v>
      </c>
      <c r="C54" s="415" t="s">
        <v>1464</v>
      </c>
    </row>
    <row r="55" spans="1:6" ht="21" customHeight="1">
      <c r="F55" s="315"/>
    </row>
    <row r="56" spans="1:6" ht="21" customHeight="1">
      <c r="F56" s="315"/>
    </row>
    <row r="57" spans="1:6" ht="21" customHeight="1">
      <c r="F57"/>
    </row>
    <row r="58" spans="1:6" ht="21" customHeight="1">
      <c r="F58" s="314"/>
    </row>
    <row r="59" spans="1:6" ht="21" customHeight="1">
      <c r="F59" s="314"/>
    </row>
    <row r="60" spans="1:6" ht="21" customHeight="1">
      <c r="F60" s="314"/>
    </row>
    <row r="61" spans="1:6" ht="21" customHeight="1">
      <c r="F61" s="314"/>
    </row>
    <row r="62" spans="1:6" ht="21" customHeight="1">
      <c r="F62" s="314"/>
    </row>
    <row r="63" spans="1:6" ht="21" customHeight="1">
      <c r="F63" s="314"/>
    </row>
    <row r="64" spans="1:6" ht="21" customHeight="1">
      <c r="F64" s="314"/>
    </row>
    <row r="65" spans="6:6" ht="21" customHeight="1">
      <c r="F65" s="314"/>
    </row>
    <row r="66" spans="6:6" ht="21" customHeight="1">
      <c r="F66" s="314"/>
    </row>
    <row r="67" spans="6:6" ht="21" customHeight="1">
      <c r="F67" s="314"/>
    </row>
    <row r="68" spans="6:6" ht="21" customHeight="1">
      <c r="F68" s="316"/>
    </row>
    <row r="69" spans="6:6" ht="21" customHeight="1">
      <c r="F69" s="317"/>
    </row>
    <row r="70" spans="6:6" ht="21" customHeight="1">
      <c r="F70" s="318"/>
    </row>
  </sheetData>
  <sortState ref="A5:C48">
    <sortCondition descending="1" ref="B5:B48"/>
  </sortState>
  <mergeCells count="4">
    <mergeCell ref="F48:J48"/>
    <mergeCell ref="A1:C1"/>
    <mergeCell ref="A2:C2"/>
    <mergeCell ref="A3:B3"/>
  </mergeCells>
  <printOptions horizontalCentered="1" verticalCentered="1"/>
  <pageMargins left="0.7" right="0.7" top="0.75" bottom="0.75" header="0.3" footer="0.3"/>
  <pageSetup paperSize="9" scale="71" fitToHeight="0" orientation="portrait" horizontalDpi="1200"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8"/>
  <sheetViews>
    <sheetView showGridLines="0" rightToLeft="1" zoomScaleNormal="100" zoomScaleSheetLayoutView="75" workbookViewId="0">
      <selection activeCell="H18" sqref="H18"/>
    </sheetView>
  </sheetViews>
  <sheetFormatPr defaultColWidth="8.85546875" defaultRowHeight="21" customHeight="1"/>
  <cols>
    <col min="1" max="1" width="47.7109375" style="66" customWidth="1"/>
    <col min="2" max="2" width="28" style="65" customWidth="1"/>
    <col min="3" max="3" width="47.7109375" style="65" customWidth="1"/>
    <col min="4" max="4" width="8.85546875" style="65"/>
    <col min="5" max="5" width="17.28515625" style="65" customWidth="1"/>
    <col min="6" max="251" width="8.85546875" style="65"/>
    <col min="252" max="252" width="25.85546875" style="65" customWidth="1"/>
    <col min="253" max="253" width="29.140625" style="65" customWidth="1"/>
    <col min="254" max="258" width="12.85546875" style="65" customWidth="1"/>
    <col min="259" max="507" width="8.85546875" style="65"/>
    <col min="508" max="508" width="25.85546875" style="65" customWidth="1"/>
    <col min="509" max="509" width="29.140625" style="65" customWidth="1"/>
    <col min="510" max="514" width="12.85546875" style="65" customWidth="1"/>
    <col min="515" max="763" width="8.85546875" style="65"/>
    <col min="764" max="764" width="25.85546875" style="65" customWidth="1"/>
    <col min="765" max="765" width="29.140625" style="65" customWidth="1"/>
    <col min="766" max="770" width="12.85546875" style="65" customWidth="1"/>
    <col min="771" max="1019" width="8.85546875" style="65"/>
    <col min="1020" max="1020" width="25.85546875" style="65" customWidth="1"/>
    <col min="1021" max="1021" width="29.140625" style="65" customWidth="1"/>
    <col min="1022" max="1026" width="12.85546875" style="65" customWidth="1"/>
    <col min="1027" max="1275" width="8.85546875" style="65"/>
    <col min="1276" max="1276" width="25.85546875" style="65" customWidth="1"/>
    <col min="1277" max="1277" width="29.140625" style="65" customWidth="1"/>
    <col min="1278" max="1282" width="12.85546875" style="65" customWidth="1"/>
    <col min="1283" max="1531" width="8.85546875" style="65"/>
    <col min="1532" max="1532" width="25.85546875" style="65" customWidth="1"/>
    <col min="1533" max="1533" width="29.140625" style="65" customWidth="1"/>
    <col min="1534" max="1538" width="12.85546875" style="65" customWidth="1"/>
    <col min="1539" max="1787" width="8.85546875" style="65"/>
    <col min="1788" max="1788" width="25.85546875" style="65" customWidth="1"/>
    <col min="1789" max="1789" width="29.140625" style="65" customWidth="1"/>
    <col min="1790" max="1794" width="12.85546875" style="65" customWidth="1"/>
    <col min="1795" max="2043" width="8.85546875" style="65"/>
    <col min="2044" max="2044" width="25.85546875" style="65" customWidth="1"/>
    <col min="2045" max="2045" width="29.140625" style="65" customWidth="1"/>
    <col min="2046" max="2050" width="12.85546875" style="65" customWidth="1"/>
    <col min="2051" max="2299" width="8.85546875" style="65"/>
    <col min="2300" max="2300" width="25.85546875" style="65" customWidth="1"/>
    <col min="2301" max="2301" width="29.140625" style="65" customWidth="1"/>
    <col min="2302" max="2306" width="12.85546875" style="65" customWidth="1"/>
    <col min="2307" max="2555" width="8.85546875" style="65"/>
    <col min="2556" max="2556" width="25.85546875" style="65" customWidth="1"/>
    <col min="2557" max="2557" width="29.140625" style="65" customWidth="1"/>
    <col min="2558" max="2562" width="12.85546875" style="65" customWidth="1"/>
    <col min="2563" max="2811" width="8.85546875" style="65"/>
    <col min="2812" max="2812" width="25.85546875" style="65" customWidth="1"/>
    <col min="2813" max="2813" width="29.140625" style="65" customWidth="1"/>
    <col min="2814" max="2818" width="12.85546875" style="65" customWidth="1"/>
    <col min="2819" max="3067" width="8.85546875" style="65"/>
    <col min="3068" max="3068" width="25.85546875" style="65" customWidth="1"/>
    <col min="3069" max="3069" width="29.140625" style="65" customWidth="1"/>
    <col min="3070" max="3074" width="12.85546875" style="65" customWidth="1"/>
    <col min="3075" max="3323" width="8.85546875" style="65"/>
    <col min="3324" max="3324" width="25.85546875" style="65" customWidth="1"/>
    <col min="3325" max="3325" width="29.140625" style="65" customWidth="1"/>
    <col min="3326" max="3330" width="12.85546875" style="65" customWidth="1"/>
    <col min="3331" max="3579" width="8.85546875" style="65"/>
    <col min="3580" max="3580" width="25.85546875" style="65" customWidth="1"/>
    <col min="3581" max="3581" width="29.140625" style="65" customWidth="1"/>
    <col min="3582" max="3586" width="12.85546875" style="65" customWidth="1"/>
    <col min="3587" max="3835" width="8.85546875" style="65"/>
    <col min="3836" max="3836" width="25.85546875" style="65" customWidth="1"/>
    <col min="3837" max="3837" width="29.140625" style="65" customWidth="1"/>
    <col min="3838" max="3842" width="12.85546875" style="65" customWidth="1"/>
    <col min="3843" max="4091" width="8.85546875" style="65"/>
    <col min="4092" max="4092" width="25.85546875" style="65" customWidth="1"/>
    <col min="4093" max="4093" width="29.140625" style="65" customWidth="1"/>
    <col min="4094" max="4098" width="12.85546875" style="65" customWidth="1"/>
    <col min="4099" max="4347" width="8.85546875" style="65"/>
    <col min="4348" max="4348" width="25.85546875" style="65" customWidth="1"/>
    <col min="4349" max="4349" width="29.140625" style="65" customWidth="1"/>
    <col min="4350" max="4354" width="12.85546875" style="65" customWidth="1"/>
    <col min="4355" max="4603" width="8.85546875" style="65"/>
    <col min="4604" max="4604" width="25.85546875" style="65" customWidth="1"/>
    <col min="4605" max="4605" width="29.140625" style="65" customWidth="1"/>
    <col min="4606" max="4610" width="12.85546875" style="65" customWidth="1"/>
    <col min="4611" max="4859" width="8.85546875" style="65"/>
    <col min="4860" max="4860" width="25.85546875" style="65" customWidth="1"/>
    <col min="4861" max="4861" width="29.140625" style="65" customWidth="1"/>
    <col min="4862" max="4866" width="12.85546875" style="65" customWidth="1"/>
    <col min="4867" max="5115" width="8.85546875" style="65"/>
    <col min="5116" max="5116" width="25.85546875" style="65" customWidth="1"/>
    <col min="5117" max="5117" width="29.140625" style="65" customWidth="1"/>
    <col min="5118" max="5122" width="12.85546875" style="65" customWidth="1"/>
    <col min="5123" max="5371" width="8.85546875" style="65"/>
    <col min="5372" max="5372" width="25.85546875" style="65" customWidth="1"/>
    <col min="5373" max="5373" width="29.140625" style="65" customWidth="1"/>
    <col min="5374" max="5378" width="12.85546875" style="65" customWidth="1"/>
    <col min="5379" max="5627" width="8.85546875" style="65"/>
    <col min="5628" max="5628" width="25.85546875" style="65" customWidth="1"/>
    <col min="5629" max="5629" width="29.140625" style="65" customWidth="1"/>
    <col min="5630" max="5634" width="12.85546875" style="65" customWidth="1"/>
    <col min="5635" max="5883" width="8.85546875" style="65"/>
    <col min="5884" max="5884" width="25.85546875" style="65" customWidth="1"/>
    <col min="5885" max="5885" width="29.140625" style="65" customWidth="1"/>
    <col min="5886" max="5890" width="12.85546875" style="65" customWidth="1"/>
    <col min="5891" max="6139" width="8.85546875" style="65"/>
    <col min="6140" max="6140" width="25.85546875" style="65" customWidth="1"/>
    <col min="6141" max="6141" width="29.140625" style="65" customWidth="1"/>
    <col min="6142" max="6146" width="12.85546875" style="65" customWidth="1"/>
    <col min="6147" max="6395" width="8.85546875" style="65"/>
    <col min="6396" max="6396" width="25.85546875" style="65" customWidth="1"/>
    <col min="6397" max="6397" width="29.140625" style="65" customWidth="1"/>
    <col min="6398" max="6402" width="12.85546875" style="65" customWidth="1"/>
    <col min="6403" max="6651" width="8.85546875" style="65"/>
    <col min="6652" max="6652" width="25.85546875" style="65" customWidth="1"/>
    <col min="6653" max="6653" width="29.140625" style="65" customWidth="1"/>
    <col min="6654" max="6658" width="12.85546875" style="65" customWidth="1"/>
    <col min="6659" max="6907" width="8.85546875" style="65"/>
    <col min="6908" max="6908" width="25.85546875" style="65" customWidth="1"/>
    <col min="6909" max="6909" width="29.140625" style="65" customWidth="1"/>
    <col min="6910" max="6914" width="12.85546875" style="65" customWidth="1"/>
    <col min="6915" max="7163" width="8.85546875" style="65"/>
    <col min="7164" max="7164" width="25.85546875" style="65" customWidth="1"/>
    <col min="7165" max="7165" width="29.140625" style="65" customWidth="1"/>
    <col min="7166" max="7170" width="12.85546875" style="65" customWidth="1"/>
    <col min="7171" max="7419" width="8.85546875" style="65"/>
    <col min="7420" max="7420" width="25.85546875" style="65" customWidth="1"/>
    <col min="7421" max="7421" width="29.140625" style="65" customWidth="1"/>
    <col min="7422" max="7426" width="12.85546875" style="65" customWidth="1"/>
    <col min="7427" max="7675" width="8.85546875" style="65"/>
    <col min="7676" max="7676" width="25.85546875" style="65" customWidth="1"/>
    <col min="7677" max="7677" width="29.140625" style="65" customWidth="1"/>
    <col min="7678" max="7682" width="12.85546875" style="65" customWidth="1"/>
    <col min="7683" max="7931" width="8.85546875" style="65"/>
    <col min="7932" max="7932" width="25.85546875" style="65" customWidth="1"/>
    <col min="7933" max="7933" width="29.140625" style="65" customWidth="1"/>
    <col min="7934" max="7938" width="12.85546875" style="65" customWidth="1"/>
    <col min="7939" max="8187" width="8.85546875" style="65"/>
    <col min="8188" max="8188" width="25.85546875" style="65" customWidth="1"/>
    <col min="8189" max="8189" width="29.140625" style="65" customWidth="1"/>
    <col min="8190" max="8194" width="12.85546875" style="65" customWidth="1"/>
    <col min="8195" max="8443" width="8.85546875" style="65"/>
    <col min="8444" max="8444" width="25.85546875" style="65" customWidth="1"/>
    <col min="8445" max="8445" width="29.140625" style="65" customWidth="1"/>
    <col min="8446" max="8450" width="12.85546875" style="65" customWidth="1"/>
    <col min="8451" max="8699" width="8.85546875" style="65"/>
    <col min="8700" max="8700" width="25.85546875" style="65" customWidth="1"/>
    <col min="8701" max="8701" width="29.140625" style="65" customWidth="1"/>
    <col min="8702" max="8706" width="12.85546875" style="65" customWidth="1"/>
    <col min="8707" max="8955" width="8.85546875" style="65"/>
    <col min="8956" max="8956" width="25.85546875" style="65" customWidth="1"/>
    <col min="8957" max="8957" width="29.140625" style="65" customWidth="1"/>
    <col min="8958" max="8962" width="12.85546875" style="65" customWidth="1"/>
    <col min="8963" max="9211" width="8.85546875" style="65"/>
    <col min="9212" max="9212" width="25.85546875" style="65" customWidth="1"/>
    <col min="9213" max="9213" width="29.140625" style="65" customWidth="1"/>
    <col min="9214" max="9218" width="12.85546875" style="65" customWidth="1"/>
    <col min="9219" max="9467" width="8.85546875" style="65"/>
    <col min="9468" max="9468" width="25.85546875" style="65" customWidth="1"/>
    <col min="9469" max="9469" width="29.140625" style="65" customWidth="1"/>
    <col min="9470" max="9474" width="12.85546875" style="65" customWidth="1"/>
    <col min="9475" max="9723" width="8.85546875" style="65"/>
    <col min="9724" max="9724" width="25.85546875" style="65" customWidth="1"/>
    <col min="9725" max="9725" width="29.140625" style="65" customWidth="1"/>
    <col min="9726" max="9730" width="12.85546875" style="65" customWidth="1"/>
    <col min="9731" max="9979" width="8.85546875" style="65"/>
    <col min="9980" max="9980" width="25.85546875" style="65" customWidth="1"/>
    <col min="9981" max="9981" width="29.140625" style="65" customWidth="1"/>
    <col min="9982" max="9986" width="12.85546875" style="65" customWidth="1"/>
    <col min="9987" max="10235" width="8.85546875" style="65"/>
    <col min="10236" max="10236" width="25.85546875" style="65" customWidth="1"/>
    <col min="10237" max="10237" width="29.140625" style="65" customWidth="1"/>
    <col min="10238" max="10242" width="12.85546875" style="65" customWidth="1"/>
    <col min="10243" max="10491" width="8.85546875" style="65"/>
    <col min="10492" max="10492" width="25.85546875" style="65" customWidth="1"/>
    <col min="10493" max="10493" width="29.140625" style="65" customWidth="1"/>
    <col min="10494" max="10498" width="12.85546875" style="65" customWidth="1"/>
    <col min="10499" max="10747" width="8.85546875" style="65"/>
    <col min="10748" max="10748" width="25.85546875" style="65" customWidth="1"/>
    <col min="10749" max="10749" width="29.140625" style="65" customWidth="1"/>
    <col min="10750" max="10754" width="12.85546875" style="65" customWidth="1"/>
    <col min="10755" max="11003" width="8.85546875" style="65"/>
    <col min="11004" max="11004" width="25.85546875" style="65" customWidth="1"/>
    <col min="11005" max="11005" width="29.140625" style="65" customWidth="1"/>
    <col min="11006" max="11010" width="12.85546875" style="65" customWidth="1"/>
    <col min="11011" max="11259" width="8.85546875" style="65"/>
    <col min="11260" max="11260" width="25.85546875" style="65" customWidth="1"/>
    <col min="11261" max="11261" width="29.140625" style="65" customWidth="1"/>
    <col min="11262" max="11266" width="12.85546875" style="65" customWidth="1"/>
    <col min="11267" max="11515" width="8.85546875" style="65"/>
    <col min="11516" max="11516" width="25.85546875" style="65" customWidth="1"/>
    <col min="11517" max="11517" width="29.140625" style="65" customWidth="1"/>
    <col min="11518" max="11522" width="12.85546875" style="65" customWidth="1"/>
    <col min="11523" max="11771" width="8.85546875" style="65"/>
    <col min="11772" max="11772" width="25.85546875" style="65" customWidth="1"/>
    <col min="11773" max="11773" width="29.140625" style="65" customWidth="1"/>
    <col min="11774" max="11778" width="12.85546875" style="65" customWidth="1"/>
    <col min="11779" max="12027" width="8.85546875" style="65"/>
    <col min="12028" max="12028" width="25.85546875" style="65" customWidth="1"/>
    <col min="12029" max="12029" width="29.140625" style="65" customWidth="1"/>
    <col min="12030" max="12034" width="12.85546875" style="65" customWidth="1"/>
    <col min="12035" max="12283" width="8.85546875" style="65"/>
    <col min="12284" max="12284" width="25.85546875" style="65" customWidth="1"/>
    <col min="12285" max="12285" width="29.140625" style="65" customWidth="1"/>
    <col min="12286" max="12290" width="12.85546875" style="65" customWidth="1"/>
    <col min="12291" max="12539" width="8.85546875" style="65"/>
    <col min="12540" max="12540" width="25.85546875" style="65" customWidth="1"/>
    <col min="12541" max="12541" width="29.140625" style="65" customWidth="1"/>
    <col min="12542" max="12546" width="12.85546875" style="65" customWidth="1"/>
    <col min="12547" max="12795" width="8.85546875" style="65"/>
    <col min="12796" max="12796" width="25.85546875" style="65" customWidth="1"/>
    <col min="12797" max="12797" width="29.140625" style="65" customWidth="1"/>
    <col min="12798" max="12802" width="12.85546875" style="65" customWidth="1"/>
    <col min="12803" max="13051" width="8.85546875" style="65"/>
    <col min="13052" max="13052" width="25.85546875" style="65" customWidth="1"/>
    <col min="13053" max="13053" width="29.140625" style="65" customWidth="1"/>
    <col min="13054" max="13058" width="12.85546875" style="65" customWidth="1"/>
    <col min="13059" max="13307" width="8.85546875" style="65"/>
    <col min="13308" max="13308" width="25.85546875" style="65" customWidth="1"/>
    <col min="13309" max="13309" width="29.140625" style="65" customWidth="1"/>
    <col min="13310" max="13314" width="12.85546875" style="65" customWidth="1"/>
    <col min="13315" max="13563" width="8.85546875" style="65"/>
    <col min="13564" max="13564" width="25.85546875" style="65" customWidth="1"/>
    <col min="13565" max="13565" width="29.140625" style="65" customWidth="1"/>
    <col min="13566" max="13570" width="12.85546875" style="65" customWidth="1"/>
    <col min="13571" max="13819" width="8.85546875" style="65"/>
    <col min="13820" max="13820" width="25.85546875" style="65" customWidth="1"/>
    <col min="13821" max="13821" width="29.140625" style="65" customWidth="1"/>
    <col min="13822" max="13826" width="12.85546875" style="65" customWidth="1"/>
    <col min="13827" max="14075" width="8.85546875" style="65"/>
    <col min="14076" max="14076" width="25.85546875" style="65" customWidth="1"/>
    <col min="14077" max="14077" width="29.140625" style="65" customWidth="1"/>
    <col min="14078" max="14082" width="12.85546875" style="65" customWidth="1"/>
    <col min="14083" max="14331" width="8.85546875" style="65"/>
    <col min="14332" max="14332" width="25.85546875" style="65" customWidth="1"/>
    <col min="14333" max="14333" width="29.140625" style="65" customWidth="1"/>
    <col min="14334" max="14338" width="12.85546875" style="65" customWidth="1"/>
    <col min="14339" max="14587" width="8.85546875" style="65"/>
    <col min="14588" max="14588" width="25.85546875" style="65" customWidth="1"/>
    <col min="14589" max="14589" width="29.140625" style="65" customWidth="1"/>
    <col min="14590" max="14594" width="12.85546875" style="65" customWidth="1"/>
    <col min="14595" max="14843" width="8.85546875" style="65"/>
    <col min="14844" max="14844" width="25.85546875" style="65" customWidth="1"/>
    <col min="14845" max="14845" width="29.140625" style="65" customWidth="1"/>
    <col min="14846" max="14850" width="12.85546875" style="65" customWidth="1"/>
    <col min="14851" max="15099" width="8.85546875" style="65"/>
    <col min="15100" max="15100" width="25.85546875" style="65" customWidth="1"/>
    <col min="15101" max="15101" width="29.140625" style="65" customWidth="1"/>
    <col min="15102" max="15106" width="12.85546875" style="65" customWidth="1"/>
    <col min="15107" max="15355" width="8.85546875" style="65"/>
    <col min="15356" max="15356" width="25.85546875" style="65" customWidth="1"/>
    <col min="15357" max="15357" width="29.140625" style="65" customWidth="1"/>
    <col min="15358" max="15362" width="12.85546875" style="65" customWidth="1"/>
    <col min="15363" max="15611" width="8.85546875" style="65"/>
    <col min="15612" max="15612" width="25.85546875" style="65" customWidth="1"/>
    <col min="15613" max="15613" width="29.140625" style="65" customWidth="1"/>
    <col min="15614" max="15618" width="12.85546875" style="65" customWidth="1"/>
    <col min="15619" max="15867" width="8.85546875" style="65"/>
    <col min="15868" max="15868" width="25.85546875" style="65" customWidth="1"/>
    <col min="15869" max="15869" width="29.140625" style="65" customWidth="1"/>
    <col min="15870" max="15874" width="12.85546875" style="65" customWidth="1"/>
    <col min="15875" max="16123" width="8.85546875" style="65"/>
    <col min="16124" max="16124" width="25.85546875" style="65" customWidth="1"/>
    <col min="16125" max="16125" width="29.140625" style="65" customWidth="1"/>
    <col min="16126" max="16130" width="12.85546875" style="65" customWidth="1"/>
    <col min="16131" max="16384" width="8.85546875" style="65"/>
  </cols>
  <sheetData>
    <row r="1" spans="1:3" ht="24.75" customHeight="1">
      <c r="A1" s="567" t="s">
        <v>1523</v>
      </c>
      <c r="B1" s="567"/>
      <c r="C1" s="567"/>
    </row>
    <row r="2" spans="1:3" ht="28.5" customHeight="1">
      <c r="A2" s="659" t="s">
        <v>1494</v>
      </c>
      <c r="B2" s="659"/>
      <c r="C2" s="659"/>
    </row>
    <row r="3" spans="1:3" ht="21" customHeight="1">
      <c r="A3" s="569" t="s">
        <v>1588</v>
      </c>
      <c r="B3" s="595"/>
      <c r="C3" s="442" t="s">
        <v>800</v>
      </c>
    </row>
    <row r="4" spans="1:3" ht="39" customHeight="1">
      <c r="A4" s="389" t="s">
        <v>232</v>
      </c>
      <c r="B4" s="391" t="s">
        <v>1160</v>
      </c>
      <c r="C4" s="393" t="s">
        <v>231</v>
      </c>
    </row>
    <row r="5" spans="1:3" ht="24.95" customHeight="1">
      <c r="A5" s="420" t="s">
        <v>1457</v>
      </c>
      <c r="B5" s="421"/>
      <c r="C5" s="419" t="s">
        <v>590</v>
      </c>
    </row>
    <row r="6" spans="1:3" ht="18.95" customHeight="1">
      <c r="A6" s="417" t="s">
        <v>714</v>
      </c>
      <c r="B6" s="416">
        <v>27</v>
      </c>
      <c r="C6" s="418" t="s">
        <v>137</v>
      </c>
    </row>
    <row r="7" spans="1:3" ht="18.95" customHeight="1">
      <c r="A7" s="417" t="s">
        <v>1423</v>
      </c>
      <c r="B7" s="242">
        <v>27</v>
      </c>
      <c r="C7" s="418" t="s">
        <v>469</v>
      </c>
    </row>
    <row r="8" spans="1:3" ht="18.95" customHeight="1">
      <c r="A8" s="417" t="s">
        <v>1420</v>
      </c>
      <c r="B8" s="416">
        <v>18</v>
      </c>
      <c r="C8" s="418" t="s">
        <v>1441</v>
      </c>
    </row>
    <row r="9" spans="1:3" ht="18.95" customHeight="1">
      <c r="A9" s="417" t="s">
        <v>570</v>
      </c>
      <c r="B9" s="242">
        <v>17</v>
      </c>
      <c r="C9" s="418" t="s">
        <v>133</v>
      </c>
    </row>
    <row r="10" spans="1:3" ht="18.95" customHeight="1">
      <c r="A10" s="417" t="s">
        <v>1426</v>
      </c>
      <c r="B10" s="416">
        <v>15</v>
      </c>
      <c r="C10" s="418" t="s">
        <v>1445</v>
      </c>
    </row>
    <row r="11" spans="1:3" ht="18.95" customHeight="1">
      <c r="A11" s="417" t="s">
        <v>1436</v>
      </c>
      <c r="B11" s="242">
        <v>13</v>
      </c>
      <c r="C11" s="418" t="s">
        <v>573</v>
      </c>
    </row>
    <row r="12" spans="1:3" ht="18.95" customHeight="1">
      <c r="A12" s="417" t="s">
        <v>1424</v>
      </c>
      <c r="B12" s="416">
        <v>13</v>
      </c>
      <c r="C12" s="418" t="s">
        <v>113</v>
      </c>
    </row>
    <row r="13" spans="1:3" ht="18.95" customHeight="1">
      <c r="A13" s="417" t="s">
        <v>1416</v>
      </c>
      <c r="B13" s="242">
        <v>12</v>
      </c>
      <c r="C13" s="418" t="s">
        <v>100</v>
      </c>
    </row>
    <row r="14" spans="1:3" ht="18.95" customHeight="1">
      <c r="A14" s="417" t="s">
        <v>1449</v>
      </c>
      <c r="B14" s="416">
        <v>12</v>
      </c>
      <c r="C14" s="418" t="s">
        <v>1450</v>
      </c>
    </row>
    <row r="15" spans="1:3" ht="18.95" customHeight="1">
      <c r="A15" s="417" t="s">
        <v>716</v>
      </c>
      <c r="B15" s="242">
        <v>9</v>
      </c>
      <c r="C15" s="418" t="s">
        <v>129</v>
      </c>
    </row>
    <row r="16" spans="1:3" ht="18.95" customHeight="1">
      <c r="A16" s="417" t="s">
        <v>1435</v>
      </c>
      <c r="B16" s="416">
        <v>8</v>
      </c>
      <c r="C16" s="418" t="s">
        <v>1442</v>
      </c>
    </row>
    <row r="17" spans="1:3" ht="18.95" customHeight="1">
      <c r="A17" s="417" t="s">
        <v>711</v>
      </c>
      <c r="B17" s="242">
        <v>8</v>
      </c>
      <c r="C17" s="418" t="s">
        <v>119</v>
      </c>
    </row>
    <row r="18" spans="1:3" ht="18.95" customHeight="1">
      <c r="A18" s="417" t="s">
        <v>467</v>
      </c>
      <c r="B18" s="416">
        <v>8</v>
      </c>
      <c r="C18" s="418" t="s">
        <v>377</v>
      </c>
    </row>
    <row r="19" spans="1:3" ht="18.95" customHeight="1">
      <c r="A19" s="417" t="s">
        <v>463</v>
      </c>
      <c r="B19" s="242">
        <v>7</v>
      </c>
      <c r="C19" s="418" t="s">
        <v>468</v>
      </c>
    </row>
    <row r="20" spans="1:3" ht="18.95" customHeight="1">
      <c r="A20" s="417" t="s">
        <v>1443</v>
      </c>
      <c r="B20" s="416">
        <v>7</v>
      </c>
      <c r="C20" s="418" t="s">
        <v>710</v>
      </c>
    </row>
    <row r="21" spans="1:3" ht="18.95" customHeight="1">
      <c r="A21" s="417" t="s">
        <v>464</v>
      </c>
      <c r="B21" s="242">
        <v>6</v>
      </c>
      <c r="C21" s="418" t="s">
        <v>98</v>
      </c>
    </row>
    <row r="22" spans="1:3" ht="18.95" customHeight="1">
      <c r="A22" s="417" t="s">
        <v>1497</v>
      </c>
      <c r="B22" s="416">
        <v>6</v>
      </c>
      <c r="C22" s="418" t="s">
        <v>1498</v>
      </c>
    </row>
    <row r="23" spans="1:3" ht="18.95" customHeight="1">
      <c r="A23" s="417" t="s">
        <v>1425</v>
      </c>
      <c r="B23" s="242">
        <v>6</v>
      </c>
      <c r="C23" s="418" t="s">
        <v>83</v>
      </c>
    </row>
    <row r="24" spans="1:3" ht="18.95" customHeight="1">
      <c r="A24" s="417" t="s">
        <v>1417</v>
      </c>
      <c r="B24" s="416">
        <v>5</v>
      </c>
      <c r="C24" s="418" t="s">
        <v>571</v>
      </c>
    </row>
    <row r="25" spans="1:3" ht="18.95" customHeight="1">
      <c r="A25" s="417" t="s">
        <v>1422</v>
      </c>
      <c r="B25" s="242">
        <v>5</v>
      </c>
      <c r="C25" s="418" t="s">
        <v>210</v>
      </c>
    </row>
    <row r="26" spans="1:3" ht="18.95" customHeight="1">
      <c r="A26" s="417" t="s">
        <v>1432</v>
      </c>
      <c r="B26" s="416">
        <v>5</v>
      </c>
      <c r="C26" s="418" t="s">
        <v>1451</v>
      </c>
    </row>
    <row r="27" spans="1:3" ht="18.95" customHeight="1">
      <c r="A27" s="417" t="s">
        <v>1496</v>
      </c>
      <c r="B27" s="242">
        <v>4</v>
      </c>
      <c r="C27" s="418" t="s">
        <v>1495</v>
      </c>
    </row>
    <row r="28" spans="1:3" ht="18.95" customHeight="1">
      <c r="A28" s="417" t="s">
        <v>1419</v>
      </c>
      <c r="B28" s="416">
        <v>3</v>
      </c>
      <c r="C28" s="418" t="s">
        <v>572</v>
      </c>
    </row>
    <row r="29" spans="1:3" ht="18.95" customHeight="1">
      <c r="A29" s="417" t="s">
        <v>465</v>
      </c>
      <c r="B29" s="242">
        <v>3</v>
      </c>
      <c r="C29" s="418" t="s">
        <v>123</v>
      </c>
    </row>
    <row r="30" spans="1:3" ht="18.95" customHeight="1">
      <c r="A30" s="417" t="s">
        <v>713</v>
      </c>
      <c r="B30" s="416">
        <v>3</v>
      </c>
      <c r="C30" s="418" t="s">
        <v>470</v>
      </c>
    </row>
    <row r="31" spans="1:3" ht="18.95" customHeight="1">
      <c r="A31" s="417" t="s">
        <v>712</v>
      </c>
      <c r="B31" s="242">
        <v>3</v>
      </c>
      <c r="C31" s="418" t="s">
        <v>1444</v>
      </c>
    </row>
    <row r="32" spans="1:3" ht="18.95" customHeight="1">
      <c r="A32" s="417" t="s">
        <v>85</v>
      </c>
      <c r="B32" s="416">
        <v>2</v>
      </c>
      <c r="C32" s="418" t="s">
        <v>1169</v>
      </c>
    </row>
    <row r="33" spans="1:10" ht="18.95" customHeight="1">
      <c r="A33" s="417" t="s">
        <v>717</v>
      </c>
      <c r="B33" s="242">
        <v>2</v>
      </c>
      <c r="C33" s="418" t="s">
        <v>722</v>
      </c>
    </row>
    <row r="34" spans="1:10" ht="18.95" customHeight="1">
      <c r="A34" s="417" t="s">
        <v>718</v>
      </c>
      <c r="B34" s="416">
        <v>2</v>
      </c>
      <c r="C34" s="418" t="s">
        <v>723</v>
      </c>
    </row>
    <row r="35" spans="1:10" ht="18.95" customHeight="1">
      <c r="A35" s="417" t="s">
        <v>1421</v>
      </c>
      <c r="B35" s="242">
        <v>1</v>
      </c>
      <c r="C35" s="418" t="s">
        <v>81</v>
      </c>
    </row>
    <row r="36" spans="1:10" ht="18.95" customHeight="1">
      <c r="A36" s="417" t="s">
        <v>89</v>
      </c>
      <c r="B36" s="416">
        <v>1</v>
      </c>
      <c r="C36" s="418" t="s">
        <v>88</v>
      </c>
      <c r="F36" s="856"/>
      <c r="G36" s="856"/>
      <c r="H36" s="856"/>
      <c r="I36" s="856"/>
      <c r="J36" s="856"/>
    </row>
    <row r="37" spans="1:10" ht="29.1" customHeight="1">
      <c r="A37" s="390" t="s">
        <v>1462</v>
      </c>
      <c r="B37" s="392">
        <f>SUM(B6:B36)</f>
        <v>258</v>
      </c>
      <c r="C37" s="394" t="s">
        <v>1463</v>
      </c>
    </row>
    <row r="38" spans="1:10" ht="18.95" customHeight="1">
      <c r="A38" s="414" t="s">
        <v>1458</v>
      </c>
      <c r="B38" s="416">
        <v>42</v>
      </c>
      <c r="C38" s="415" t="s">
        <v>591</v>
      </c>
    </row>
    <row r="39" spans="1:10" ht="18.95" customHeight="1">
      <c r="A39" s="414" t="s">
        <v>671</v>
      </c>
      <c r="B39" s="242">
        <v>33</v>
      </c>
      <c r="C39" s="415" t="s">
        <v>185</v>
      </c>
    </row>
    <row r="40" spans="1:10" ht="18.95" customHeight="1">
      <c r="A40" s="414" t="s">
        <v>1459</v>
      </c>
      <c r="B40" s="416">
        <v>7</v>
      </c>
      <c r="C40" s="415" t="s">
        <v>300</v>
      </c>
    </row>
    <row r="41" spans="1:10" ht="18.95" customHeight="1">
      <c r="A41" s="414" t="s">
        <v>1460</v>
      </c>
      <c r="B41" s="242">
        <v>126</v>
      </c>
      <c r="C41" s="415" t="s">
        <v>593</v>
      </c>
    </row>
    <row r="42" spans="1:10" ht="18.95" customHeight="1">
      <c r="A42" s="414" t="s">
        <v>1461</v>
      </c>
      <c r="B42" s="416">
        <v>13</v>
      </c>
      <c r="C42" s="415" t="s">
        <v>1464</v>
      </c>
    </row>
    <row r="43" spans="1:10" ht="21" customHeight="1">
      <c r="F43" s="315"/>
    </row>
    <row r="44" spans="1:10" ht="21" customHeight="1">
      <c r="F44" s="315"/>
    </row>
    <row r="45" spans="1:10" ht="21" customHeight="1">
      <c r="F45"/>
    </row>
    <row r="46" spans="1:10" ht="21" customHeight="1">
      <c r="F46" s="314"/>
    </row>
    <row r="47" spans="1:10" ht="21" customHeight="1">
      <c r="F47" s="314"/>
    </row>
    <row r="48" spans="1:10" ht="21" customHeight="1">
      <c r="F48" s="314"/>
    </row>
    <row r="49" spans="6:6" ht="21" customHeight="1">
      <c r="F49" s="314"/>
    </row>
    <row r="50" spans="6:6" ht="21" customHeight="1">
      <c r="F50" s="314"/>
    </row>
    <row r="51" spans="6:6" ht="21" customHeight="1">
      <c r="F51" s="314"/>
    </row>
    <row r="52" spans="6:6" ht="21" customHeight="1">
      <c r="F52" s="314"/>
    </row>
    <row r="53" spans="6:6" ht="21" customHeight="1">
      <c r="F53" s="314"/>
    </row>
    <row r="54" spans="6:6" ht="21" customHeight="1">
      <c r="F54" s="314"/>
    </row>
    <row r="55" spans="6:6" ht="21" customHeight="1">
      <c r="F55" s="314"/>
    </row>
    <row r="56" spans="6:6" ht="21" customHeight="1">
      <c r="F56" s="316"/>
    </row>
    <row r="57" spans="6:6" ht="21" customHeight="1">
      <c r="F57" s="317"/>
    </row>
    <row r="58" spans="6:6" ht="21" customHeight="1">
      <c r="F58" s="318"/>
    </row>
  </sheetData>
  <sortState ref="A6:C36">
    <sortCondition descending="1" ref="B6:B36"/>
  </sortState>
  <mergeCells count="4">
    <mergeCell ref="A1:C1"/>
    <mergeCell ref="A2:C2"/>
    <mergeCell ref="A3:B3"/>
    <mergeCell ref="F36:J36"/>
  </mergeCells>
  <printOptions horizontalCentered="1" verticalCentered="1"/>
  <pageMargins left="0.7" right="0.7" top="0.75" bottom="0.75" header="0.3" footer="0.3"/>
  <pageSetup paperSize="9" scale="71" fitToHeight="0" orientation="portrait" horizontalDpi="1200"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70"/>
  <sheetViews>
    <sheetView showGridLines="0" rightToLeft="1" zoomScaleNormal="100" zoomScaleSheetLayoutView="75" workbookViewId="0">
      <selection sqref="A1:C2"/>
    </sheetView>
  </sheetViews>
  <sheetFormatPr defaultColWidth="8.85546875" defaultRowHeight="21" customHeight="1"/>
  <cols>
    <col min="1" max="1" width="47.7109375" style="66" customWidth="1"/>
    <col min="2" max="2" width="28" style="65" customWidth="1"/>
    <col min="3" max="3" width="47.7109375" style="65" customWidth="1"/>
    <col min="4" max="4" width="8.85546875" style="65"/>
    <col min="5" max="5" width="31.140625" style="65" customWidth="1"/>
    <col min="6" max="251" width="8.85546875" style="65"/>
    <col min="252" max="252" width="25.85546875" style="65" customWidth="1"/>
    <col min="253" max="253" width="29.140625" style="65" customWidth="1"/>
    <col min="254" max="258" width="12.85546875" style="65" customWidth="1"/>
    <col min="259" max="507" width="8.85546875" style="65"/>
    <col min="508" max="508" width="25.85546875" style="65" customWidth="1"/>
    <col min="509" max="509" width="29.140625" style="65" customWidth="1"/>
    <col min="510" max="514" width="12.85546875" style="65" customWidth="1"/>
    <col min="515" max="763" width="8.85546875" style="65"/>
    <col min="764" max="764" width="25.85546875" style="65" customWidth="1"/>
    <col min="765" max="765" width="29.140625" style="65" customWidth="1"/>
    <col min="766" max="770" width="12.85546875" style="65" customWidth="1"/>
    <col min="771" max="1019" width="8.85546875" style="65"/>
    <col min="1020" max="1020" width="25.85546875" style="65" customWidth="1"/>
    <col min="1021" max="1021" width="29.140625" style="65" customWidth="1"/>
    <col min="1022" max="1026" width="12.85546875" style="65" customWidth="1"/>
    <col min="1027" max="1275" width="8.85546875" style="65"/>
    <col min="1276" max="1276" width="25.85546875" style="65" customWidth="1"/>
    <col min="1277" max="1277" width="29.140625" style="65" customWidth="1"/>
    <col min="1278" max="1282" width="12.85546875" style="65" customWidth="1"/>
    <col min="1283" max="1531" width="8.85546875" style="65"/>
    <col min="1532" max="1532" width="25.85546875" style="65" customWidth="1"/>
    <col min="1533" max="1533" width="29.140625" style="65" customWidth="1"/>
    <col min="1534" max="1538" width="12.85546875" style="65" customWidth="1"/>
    <col min="1539" max="1787" width="8.85546875" style="65"/>
    <col min="1788" max="1788" width="25.85546875" style="65" customWidth="1"/>
    <col min="1789" max="1789" width="29.140625" style="65" customWidth="1"/>
    <col min="1790" max="1794" width="12.85546875" style="65" customWidth="1"/>
    <col min="1795" max="2043" width="8.85546875" style="65"/>
    <col min="2044" max="2044" width="25.85546875" style="65" customWidth="1"/>
    <col min="2045" max="2045" width="29.140625" style="65" customWidth="1"/>
    <col min="2046" max="2050" width="12.85546875" style="65" customWidth="1"/>
    <col min="2051" max="2299" width="8.85546875" style="65"/>
    <col min="2300" max="2300" width="25.85546875" style="65" customWidth="1"/>
    <col min="2301" max="2301" width="29.140625" style="65" customWidth="1"/>
    <col min="2302" max="2306" width="12.85546875" style="65" customWidth="1"/>
    <col min="2307" max="2555" width="8.85546875" style="65"/>
    <col min="2556" max="2556" width="25.85546875" style="65" customWidth="1"/>
    <col min="2557" max="2557" width="29.140625" style="65" customWidth="1"/>
    <col min="2558" max="2562" width="12.85546875" style="65" customWidth="1"/>
    <col min="2563" max="2811" width="8.85546875" style="65"/>
    <col min="2812" max="2812" width="25.85546875" style="65" customWidth="1"/>
    <col min="2813" max="2813" width="29.140625" style="65" customWidth="1"/>
    <col min="2814" max="2818" width="12.85546875" style="65" customWidth="1"/>
    <col min="2819" max="3067" width="8.85546875" style="65"/>
    <col min="3068" max="3068" width="25.85546875" style="65" customWidth="1"/>
    <col min="3069" max="3069" width="29.140625" style="65" customWidth="1"/>
    <col min="3070" max="3074" width="12.85546875" style="65" customWidth="1"/>
    <col min="3075" max="3323" width="8.85546875" style="65"/>
    <col min="3324" max="3324" width="25.85546875" style="65" customWidth="1"/>
    <col min="3325" max="3325" width="29.140625" style="65" customWidth="1"/>
    <col min="3326" max="3330" width="12.85546875" style="65" customWidth="1"/>
    <col min="3331" max="3579" width="8.85546875" style="65"/>
    <col min="3580" max="3580" width="25.85546875" style="65" customWidth="1"/>
    <col min="3581" max="3581" width="29.140625" style="65" customWidth="1"/>
    <col min="3582" max="3586" width="12.85546875" style="65" customWidth="1"/>
    <col min="3587" max="3835" width="8.85546875" style="65"/>
    <col min="3836" max="3836" width="25.85546875" style="65" customWidth="1"/>
    <col min="3837" max="3837" width="29.140625" style="65" customWidth="1"/>
    <col min="3838" max="3842" width="12.85546875" style="65" customWidth="1"/>
    <col min="3843" max="4091" width="8.85546875" style="65"/>
    <col min="4092" max="4092" width="25.85546875" style="65" customWidth="1"/>
    <col min="4093" max="4093" width="29.140625" style="65" customWidth="1"/>
    <col min="4094" max="4098" width="12.85546875" style="65" customWidth="1"/>
    <col min="4099" max="4347" width="8.85546875" style="65"/>
    <col min="4348" max="4348" width="25.85546875" style="65" customWidth="1"/>
    <col min="4349" max="4349" width="29.140625" style="65" customWidth="1"/>
    <col min="4350" max="4354" width="12.85546875" style="65" customWidth="1"/>
    <col min="4355" max="4603" width="8.85546875" style="65"/>
    <col min="4604" max="4604" width="25.85546875" style="65" customWidth="1"/>
    <col min="4605" max="4605" width="29.140625" style="65" customWidth="1"/>
    <col min="4606" max="4610" width="12.85546875" style="65" customWidth="1"/>
    <col min="4611" max="4859" width="8.85546875" style="65"/>
    <col min="4860" max="4860" width="25.85546875" style="65" customWidth="1"/>
    <col min="4861" max="4861" width="29.140625" style="65" customWidth="1"/>
    <col min="4862" max="4866" width="12.85546875" style="65" customWidth="1"/>
    <col min="4867" max="5115" width="8.85546875" style="65"/>
    <col min="5116" max="5116" width="25.85546875" style="65" customWidth="1"/>
    <col min="5117" max="5117" width="29.140625" style="65" customWidth="1"/>
    <col min="5118" max="5122" width="12.85546875" style="65" customWidth="1"/>
    <col min="5123" max="5371" width="8.85546875" style="65"/>
    <col min="5372" max="5372" width="25.85546875" style="65" customWidth="1"/>
    <col min="5373" max="5373" width="29.140625" style="65" customWidth="1"/>
    <col min="5374" max="5378" width="12.85546875" style="65" customWidth="1"/>
    <col min="5379" max="5627" width="8.85546875" style="65"/>
    <col min="5628" max="5628" width="25.85546875" style="65" customWidth="1"/>
    <col min="5629" max="5629" width="29.140625" style="65" customWidth="1"/>
    <col min="5630" max="5634" width="12.85546875" style="65" customWidth="1"/>
    <col min="5635" max="5883" width="8.85546875" style="65"/>
    <col min="5884" max="5884" width="25.85546875" style="65" customWidth="1"/>
    <col min="5885" max="5885" width="29.140625" style="65" customWidth="1"/>
    <col min="5886" max="5890" width="12.85546875" style="65" customWidth="1"/>
    <col min="5891" max="6139" width="8.85546875" style="65"/>
    <col min="6140" max="6140" width="25.85546875" style="65" customWidth="1"/>
    <col min="6141" max="6141" width="29.140625" style="65" customWidth="1"/>
    <col min="6142" max="6146" width="12.85546875" style="65" customWidth="1"/>
    <col min="6147" max="6395" width="8.85546875" style="65"/>
    <col min="6396" max="6396" width="25.85546875" style="65" customWidth="1"/>
    <col min="6397" max="6397" width="29.140625" style="65" customWidth="1"/>
    <col min="6398" max="6402" width="12.85546875" style="65" customWidth="1"/>
    <col min="6403" max="6651" width="8.85546875" style="65"/>
    <col min="6652" max="6652" width="25.85546875" style="65" customWidth="1"/>
    <col min="6653" max="6653" width="29.140625" style="65" customWidth="1"/>
    <col min="6654" max="6658" width="12.85546875" style="65" customWidth="1"/>
    <col min="6659" max="6907" width="8.85546875" style="65"/>
    <col min="6908" max="6908" width="25.85546875" style="65" customWidth="1"/>
    <col min="6909" max="6909" width="29.140625" style="65" customWidth="1"/>
    <col min="6910" max="6914" width="12.85546875" style="65" customWidth="1"/>
    <col min="6915" max="7163" width="8.85546875" style="65"/>
    <col min="7164" max="7164" width="25.85546875" style="65" customWidth="1"/>
    <col min="7165" max="7165" width="29.140625" style="65" customWidth="1"/>
    <col min="7166" max="7170" width="12.85546875" style="65" customWidth="1"/>
    <col min="7171" max="7419" width="8.85546875" style="65"/>
    <col min="7420" max="7420" width="25.85546875" style="65" customWidth="1"/>
    <col min="7421" max="7421" width="29.140625" style="65" customWidth="1"/>
    <col min="7422" max="7426" width="12.85546875" style="65" customWidth="1"/>
    <col min="7427" max="7675" width="8.85546875" style="65"/>
    <col min="7676" max="7676" width="25.85546875" style="65" customWidth="1"/>
    <col min="7677" max="7677" width="29.140625" style="65" customWidth="1"/>
    <col min="7678" max="7682" width="12.85546875" style="65" customWidth="1"/>
    <col min="7683" max="7931" width="8.85546875" style="65"/>
    <col min="7932" max="7932" width="25.85546875" style="65" customWidth="1"/>
    <col min="7933" max="7933" width="29.140625" style="65" customWidth="1"/>
    <col min="7934" max="7938" width="12.85546875" style="65" customWidth="1"/>
    <col min="7939" max="8187" width="8.85546875" style="65"/>
    <col min="8188" max="8188" width="25.85546875" style="65" customWidth="1"/>
    <col min="8189" max="8189" width="29.140625" style="65" customWidth="1"/>
    <col min="8190" max="8194" width="12.85546875" style="65" customWidth="1"/>
    <col min="8195" max="8443" width="8.85546875" style="65"/>
    <col min="8444" max="8444" width="25.85546875" style="65" customWidth="1"/>
    <col min="8445" max="8445" width="29.140625" style="65" customWidth="1"/>
    <col min="8446" max="8450" width="12.85546875" style="65" customWidth="1"/>
    <col min="8451" max="8699" width="8.85546875" style="65"/>
    <col min="8700" max="8700" width="25.85546875" style="65" customWidth="1"/>
    <col min="8701" max="8701" width="29.140625" style="65" customWidth="1"/>
    <col min="8702" max="8706" width="12.85546875" style="65" customWidth="1"/>
    <col min="8707" max="8955" width="8.85546875" style="65"/>
    <col min="8956" max="8956" width="25.85546875" style="65" customWidth="1"/>
    <col min="8957" max="8957" width="29.140625" style="65" customWidth="1"/>
    <col min="8958" max="8962" width="12.85546875" style="65" customWidth="1"/>
    <col min="8963" max="9211" width="8.85546875" style="65"/>
    <col min="9212" max="9212" width="25.85546875" style="65" customWidth="1"/>
    <col min="9213" max="9213" width="29.140625" style="65" customWidth="1"/>
    <col min="9214" max="9218" width="12.85546875" style="65" customWidth="1"/>
    <col min="9219" max="9467" width="8.85546875" style="65"/>
    <col min="9468" max="9468" width="25.85546875" style="65" customWidth="1"/>
    <col min="9469" max="9469" width="29.140625" style="65" customWidth="1"/>
    <col min="9470" max="9474" width="12.85546875" style="65" customWidth="1"/>
    <col min="9475" max="9723" width="8.85546875" style="65"/>
    <col min="9724" max="9724" width="25.85546875" style="65" customWidth="1"/>
    <col min="9725" max="9725" width="29.140625" style="65" customWidth="1"/>
    <col min="9726" max="9730" width="12.85546875" style="65" customWidth="1"/>
    <col min="9731" max="9979" width="8.85546875" style="65"/>
    <col min="9980" max="9980" width="25.85546875" style="65" customWidth="1"/>
    <col min="9981" max="9981" width="29.140625" style="65" customWidth="1"/>
    <col min="9982" max="9986" width="12.85546875" style="65" customWidth="1"/>
    <col min="9987" max="10235" width="8.85546875" style="65"/>
    <col min="10236" max="10236" width="25.85546875" style="65" customWidth="1"/>
    <col min="10237" max="10237" width="29.140625" style="65" customWidth="1"/>
    <col min="10238" max="10242" width="12.85546875" style="65" customWidth="1"/>
    <col min="10243" max="10491" width="8.85546875" style="65"/>
    <col min="10492" max="10492" width="25.85546875" style="65" customWidth="1"/>
    <col min="10493" max="10493" width="29.140625" style="65" customWidth="1"/>
    <col min="10494" max="10498" width="12.85546875" style="65" customWidth="1"/>
    <col min="10499" max="10747" width="8.85546875" style="65"/>
    <col min="10748" max="10748" width="25.85546875" style="65" customWidth="1"/>
    <col min="10749" max="10749" width="29.140625" style="65" customWidth="1"/>
    <col min="10750" max="10754" width="12.85546875" style="65" customWidth="1"/>
    <col min="10755" max="11003" width="8.85546875" style="65"/>
    <col min="11004" max="11004" width="25.85546875" style="65" customWidth="1"/>
    <col min="11005" max="11005" width="29.140625" style="65" customWidth="1"/>
    <col min="11006" max="11010" width="12.85546875" style="65" customWidth="1"/>
    <col min="11011" max="11259" width="8.85546875" style="65"/>
    <col min="11260" max="11260" width="25.85546875" style="65" customWidth="1"/>
    <col min="11261" max="11261" width="29.140625" style="65" customWidth="1"/>
    <col min="11262" max="11266" width="12.85546875" style="65" customWidth="1"/>
    <col min="11267" max="11515" width="8.85546875" style="65"/>
    <col min="11516" max="11516" width="25.85546875" style="65" customWidth="1"/>
    <col min="11517" max="11517" width="29.140625" style="65" customWidth="1"/>
    <col min="11518" max="11522" width="12.85546875" style="65" customWidth="1"/>
    <col min="11523" max="11771" width="8.85546875" style="65"/>
    <col min="11772" max="11772" width="25.85546875" style="65" customWidth="1"/>
    <col min="11773" max="11773" width="29.140625" style="65" customWidth="1"/>
    <col min="11774" max="11778" width="12.85546875" style="65" customWidth="1"/>
    <col min="11779" max="12027" width="8.85546875" style="65"/>
    <col min="12028" max="12028" width="25.85546875" style="65" customWidth="1"/>
    <col min="12029" max="12029" width="29.140625" style="65" customWidth="1"/>
    <col min="12030" max="12034" width="12.85546875" style="65" customWidth="1"/>
    <col min="12035" max="12283" width="8.85546875" style="65"/>
    <col min="12284" max="12284" width="25.85546875" style="65" customWidth="1"/>
    <col min="12285" max="12285" width="29.140625" style="65" customWidth="1"/>
    <col min="12286" max="12290" width="12.85546875" style="65" customWidth="1"/>
    <col min="12291" max="12539" width="8.85546875" style="65"/>
    <col min="12540" max="12540" width="25.85546875" style="65" customWidth="1"/>
    <col min="12541" max="12541" width="29.140625" style="65" customWidth="1"/>
    <col min="12542" max="12546" width="12.85546875" style="65" customWidth="1"/>
    <col min="12547" max="12795" width="8.85546875" style="65"/>
    <col min="12796" max="12796" width="25.85546875" style="65" customWidth="1"/>
    <col min="12797" max="12797" width="29.140625" style="65" customWidth="1"/>
    <col min="12798" max="12802" width="12.85546875" style="65" customWidth="1"/>
    <col min="12803" max="13051" width="8.85546875" style="65"/>
    <col min="13052" max="13052" width="25.85546875" style="65" customWidth="1"/>
    <col min="13053" max="13053" width="29.140625" style="65" customWidth="1"/>
    <col min="13054" max="13058" width="12.85546875" style="65" customWidth="1"/>
    <col min="13059" max="13307" width="8.85546875" style="65"/>
    <col min="13308" max="13308" width="25.85546875" style="65" customWidth="1"/>
    <col min="13309" max="13309" width="29.140625" style="65" customWidth="1"/>
    <col min="13310" max="13314" width="12.85546875" style="65" customWidth="1"/>
    <col min="13315" max="13563" width="8.85546875" style="65"/>
    <col min="13564" max="13564" width="25.85546875" style="65" customWidth="1"/>
    <col min="13565" max="13565" width="29.140625" style="65" customWidth="1"/>
    <col min="13566" max="13570" width="12.85546875" style="65" customWidth="1"/>
    <col min="13571" max="13819" width="8.85546875" style="65"/>
    <col min="13820" max="13820" width="25.85546875" style="65" customWidth="1"/>
    <col min="13821" max="13821" width="29.140625" style="65" customWidth="1"/>
    <col min="13822" max="13826" width="12.85546875" style="65" customWidth="1"/>
    <col min="13827" max="14075" width="8.85546875" style="65"/>
    <col min="14076" max="14076" width="25.85546875" style="65" customWidth="1"/>
    <col min="14077" max="14077" width="29.140625" style="65" customWidth="1"/>
    <col min="14078" max="14082" width="12.85546875" style="65" customWidth="1"/>
    <col min="14083" max="14331" width="8.85546875" style="65"/>
    <col min="14332" max="14332" width="25.85546875" style="65" customWidth="1"/>
    <col min="14333" max="14333" width="29.140625" style="65" customWidth="1"/>
    <col min="14334" max="14338" width="12.85546875" style="65" customWidth="1"/>
    <col min="14339" max="14587" width="8.85546875" style="65"/>
    <col min="14588" max="14588" width="25.85546875" style="65" customWidth="1"/>
    <col min="14589" max="14589" width="29.140625" style="65" customWidth="1"/>
    <col min="14590" max="14594" width="12.85546875" style="65" customWidth="1"/>
    <col min="14595" max="14843" width="8.85546875" style="65"/>
    <col min="14844" max="14844" width="25.85546875" style="65" customWidth="1"/>
    <col min="14845" max="14845" width="29.140625" style="65" customWidth="1"/>
    <col min="14846" max="14850" width="12.85546875" style="65" customWidth="1"/>
    <col min="14851" max="15099" width="8.85546875" style="65"/>
    <col min="15100" max="15100" width="25.85546875" style="65" customWidth="1"/>
    <col min="15101" max="15101" width="29.140625" style="65" customWidth="1"/>
    <col min="15102" max="15106" width="12.85546875" style="65" customWidth="1"/>
    <col min="15107" max="15355" width="8.85546875" style="65"/>
    <col min="15356" max="15356" width="25.85546875" style="65" customWidth="1"/>
    <col min="15357" max="15357" width="29.140625" style="65" customWidth="1"/>
    <col min="15358" max="15362" width="12.85546875" style="65" customWidth="1"/>
    <col min="15363" max="15611" width="8.85546875" style="65"/>
    <col min="15612" max="15612" width="25.85546875" style="65" customWidth="1"/>
    <col min="15613" max="15613" width="29.140625" style="65" customWidth="1"/>
    <col min="15614" max="15618" width="12.85546875" style="65" customWidth="1"/>
    <col min="15619" max="15867" width="8.85546875" style="65"/>
    <col min="15868" max="15868" width="25.85546875" style="65" customWidth="1"/>
    <col min="15869" max="15869" width="29.140625" style="65" customWidth="1"/>
    <col min="15870" max="15874" width="12.85546875" style="65" customWidth="1"/>
    <col min="15875" max="16123" width="8.85546875" style="65"/>
    <col min="16124" max="16124" width="25.85546875" style="65" customWidth="1"/>
    <col min="16125" max="16125" width="29.140625" style="65" customWidth="1"/>
    <col min="16126" max="16130" width="12.85546875" style="65" customWidth="1"/>
    <col min="16131" max="16384" width="8.85546875" style="65"/>
  </cols>
  <sheetData>
    <row r="1" spans="1:3" ht="24.75" customHeight="1">
      <c r="A1" s="567" t="s">
        <v>1524</v>
      </c>
      <c r="B1" s="567"/>
      <c r="C1" s="567"/>
    </row>
    <row r="2" spans="1:3" ht="28.5" customHeight="1">
      <c r="A2" s="659" t="s">
        <v>1476</v>
      </c>
      <c r="B2" s="659"/>
      <c r="C2" s="659"/>
    </row>
    <row r="3" spans="1:3" ht="21" customHeight="1">
      <c r="A3" s="569" t="s">
        <v>1589</v>
      </c>
      <c r="B3" s="595"/>
      <c r="C3" s="422" t="s">
        <v>1590</v>
      </c>
    </row>
    <row r="4" spans="1:3" ht="39" customHeight="1">
      <c r="A4" s="389" t="s">
        <v>634</v>
      </c>
      <c r="B4" s="391" t="s">
        <v>1160</v>
      </c>
      <c r="C4" s="393" t="s">
        <v>633</v>
      </c>
    </row>
    <row r="5" spans="1:3" ht="24.95" customHeight="1">
      <c r="A5" s="417" t="s">
        <v>191</v>
      </c>
      <c r="B5" s="416">
        <v>161</v>
      </c>
      <c r="C5" s="418" t="s">
        <v>683</v>
      </c>
    </row>
    <row r="6" spans="1:3" ht="18.95" customHeight="1">
      <c r="A6" s="417" t="s">
        <v>57</v>
      </c>
      <c r="B6" s="242">
        <v>13</v>
      </c>
      <c r="C6" s="418" t="s">
        <v>56</v>
      </c>
    </row>
    <row r="7" spans="1:3" ht="18.95" customHeight="1">
      <c r="A7" s="417" t="s">
        <v>585</v>
      </c>
      <c r="B7" s="416">
        <v>1</v>
      </c>
      <c r="C7" s="418" t="s">
        <v>809</v>
      </c>
    </row>
    <row r="8" spans="1:3" ht="18.95" customHeight="1">
      <c r="A8" s="417" t="s">
        <v>55</v>
      </c>
      <c r="B8" s="242">
        <v>342</v>
      </c>
      <c r="C8" s="418" t="s">
        <v>341</v>
      </c>
    </row>
    <row r="9" spans="1:3" ht="18.95" customHeight="1">
      <c r="A9" s="417" t="s">
        <v>53</v>
      </c>
      <c r="B9" s="416">
        <v>206</v>
      </c>
      <c r="C9" s="418" t="s">
        <v>161</v>
      </c>
    </row>
    <row r="10" spans="1:3" ht="18.95" customHeight="1">
      <c r="A10" s="417" t="s">
        <v>51</v>
      </c>
      <c r="B10" s="242">
        <v>3</v>
      </c>
      <c r="C10" s="418" t="s">
        <v>340</v>
      </c>
    </row>
    <row r="11" spans="1:3" ht="18.95" customHeight="1">
      <c r="A11" s="417" t="s">
        <v>49</v>
      </c>
      <c r="B11" s="416">
        <v>3</v>
      </c>
      <c r="C11" s="418" t="s">
        <v>339</v>
      </c>
    </row>
    <row r="12" spans="1:3" ht="18.95" customHeight="1">
      <c r="A12" s="417" t="s">
        <v>47</v>
      </c>
      <c r="B12" s="242">
        <v>1</v>
      </c>
      <c r="C12" s="418" t="s">
        <v>46</v>
      </c>
    </row>
    <row r="13" spans="1:3" ht="18.95" customHeight="1">
      <c r="A13" s="417" t="s">
        <v>45</v>
      </c>
      <c r="B13" s="416">
        <v>0</v>
      </c>
      <c r="C13" s="418" t="s">
        <v>338</v>
      </c>
    </row>
    <row r="14" spans="1:3" ht="18.95" customHeight="1">
      <c r="A14" s="417" t="s">
        <v>43</v>
      </c>
      <c r="B14" s="242">
        <v>55</v>
      </c>
      <c r="C14" s="418" t="s">
        <v>337</v>
      </c>
    </row>
    <row r="15" spans="1:3" ht="18.95" customHeight="1">
      <c r="A15" s="417" t="s">
        <v>41</v>
      </c>
      <c r="B15" s="416">
        <v>292</v>
      </c>
      <c r="C15" s="418" t="s">
        <v>40</v>
      </c>
    </row>
    <row r="16" spans="1:3" ht="18.95" customHeight="1">
      <c r="A16" s="417" t="s">
        <v>336</v>
      </c>
      <c r="B16" s="242">
        <v>38</v>
      </c>
      <c r="C16" s="418" t="s">
        <v>38</v>
      </c>
    </row>
    <row r="17" spans="1:3" ht="18.95" customHeight="1">
      <c r="A17" s="417" t="s">
        <v>37</v>
      </c>
      <c r="B17" s="416">
        <v>143</v>
      </c>
      <c r="C17" s="418" t="s">
        <v>36</v>
      </c>
    </row>
    <row r="18" spans="1:3" ht="18.95" customHeight="1">
      <c r="A18" s="417" t="s">
        <v>35</v>
      </c>
      <c r="B18" s="242">
        <v>9</v>
      </c>
      <c r="C18" s="418" t="s">
        <v>158</v>
      </c>
    </row>
    <row r="19" spans="1:3" ht="18.95" customHeight="1">
      <c r="A19" s="417" t="s">
        <v>33</v>
      </c>
      <c r="B19" s="416">
        <v>99</v>
      </c>
      <c r="C19" s="418" t="s">
        <v>1527</v>
      </c>
    </row>
    <row r="20" spans="1:3" ht="18.95" customHeight="1">
      <c r="A20" s="417" t="s">
        <v>31</v>
      </c>
      <c r="B20" s="242">
        <v>294</v>
      </c>
      <c r="C20" s="418" t="s">
        <v>335</v>
      </c>
    </row>
    <row r="21" spans="1:3" ht="18.95" customHeight="1">
      <c r="A21" s="417" t="s">
        <v>29</v>
      </c>
      <c r="B21" s="416">
        <v>53</v>
      </c>
      <c r="C21" s="418" t="s">
        <v>334</v>
      </c>
    </row>
    <row r="22" spans="1:3" ht="18.95" customHeight="1">
      <c r="A22" s="417" t="s">
        <v>27</v>
      </c>
      <c r="B22" s="242">
        <v>82</v>
      </c>
      <c r="C22" s="418" t="s">
        <v>333</v>
      </c>
    </row>
    <row r="23" spans="1:3" ht="18.95" customHeight="1">
      <c r="A23" s="417" t="s">
        <v>25</v>
      </c>
      <c r="B23" s="416">
        <v>50</v>
      </c>
      <c r="C23" s="418" t="s">
        <v>332</v>
      </c>
    </row>
    <row r="24" spans="1:3" ht="18.95" customHeight="1">
      <c r="A24" s="417" t="s">
        <v>23</v>
      </c>
      <c r="B24" s="242">
        <v>27</v>
      </c>
      <c r="C24" s="418" t="s">
        <v>331</v>
      </c>
    </row>
    <row r="25" spans="1:3" ht="18.95" customHeight="1">
      <c r="A25" s="417" t="s">
        <v>21</v>
      </c>
      <c r="B25" s="416">
        <v>43</v>
      </c>
      <c r="C25" s="418" t="s">
        <v>20</v>
      </c>
    </row>
    <row r="26" spans="1:3" ht="18.95" customHeight="1">
      <c r="A26" s="431" t="s">
        <v>19</v>
      </c>
      <c r="B26" s="401">
        <f>SUM(B5:B25)</f>
        <v>1915</v>
      </c>
      <c r="C26" s="432" t="s">
        <v>330</v>
      </c>
    </row>
    <row r="27" spans="1:3" ht="18.95" customHeight="1">
      <c r="A27" s="65"/>
    </row>
    <row r="28" spans="1:3" ht="18.95" customHeight="1">
      <c r="A28" s="65"/>
    </row>
    <row r="29" spans="1:3" ht="18.95" customHeight="1">
      <c r="A29" s="65"/>
    </row>
    <row r="30" spans="1:3" ht="18.95" customHeight="1">
      <c r="A30" s="65"/>
    </row>
    <row r="31" spans="1:3" ht="18.95" customHeight="1">
      <c r="A31" s="65"/>
    </row>
    <row r="32" spans="1:3" ht="18.95" customHeight="1">
      <c r="A32" s="65"/>
    </row>
    <row r="33" spans="1:7" ht="18.95" customHeight="1">
      <c r="A33" s="65"/>
    </row>
    <row r="34" spans="1:7" ht="18.95" customHeight="1">
      <c r="A34" s="65"/>
    </row>
    <row r="35" spans="1:7" ht="18.95" customHeight="1">
      <c r="A35" s="65"/>
    </row>
    <row r="36" spans="1:7" ht="18.95" customHeight="1">
      <c r="A36" s="65"/>
    </row>
    <row r="37" spans="1:7" ht="18.95" customHeight="1">
      <c r="A37" s="65"/>
    </row>
    <row r="38" spans="1:7" ht="18.95" customHeight="1">
      <c r="A38" s="65"/>
    </row>
    <row r="39" spans="1:7" ht="18.95" customHeight="1">
      <c r="A39" s="65"/>
    </row>
    <row r="40" spans="1:7" ht="18.95" customHeight="1">
      <c r="A40" s="65"/>
    </row>
    <row r="41" spans="1:7" ht="18.95" customHeight="1">
      <c r="A41" s="65"/>
    </row>
    <row r="42" spans="1:7" ht="18.95" customHeight="1">
      <c r="A42" s="65"/>
    </row>
    <row r="43" spans="1:7" ht="18.95" customHeight="1">
      <c r="A43" s="65"/>
    </row>
    <row r="44" spans="1:7" ht="18.95" customHeight="1">
      <c r="A44" s="65"/>
    </row>
    <row r="45" spans="1:7" ht="18.95" customHeight="1">
      <c r="A45" s="65"/>
    </row>
    <row r="46" spans="1:7" ht="18.95" customHeight="1">
      <c r="A46" s="65"/>
    </row>
    <row r="47" spans="1:7" ht="18.95" customHeight="1">
      <c r="A47" s="65"/>
    </row>
    <row r="48" spans="1:7" ht="18.95" customHeight="1">
      <c r="A48" s="65"/>
      <c r="C48" s="856"/>
      <c r="D48" s="856"/>
      <c r="E48" s="856"/>
      <c r="F48" s="856"/>
      <c r="G48" s="856"/>
    </row>
    <row r="49" spans="1:6" ht="29.1" customHeight="1">
      <c r="A49" s="65"/>
    </row>
    <row r="50" spans="1:6" ht="18.95" customHeight="1">
      <c r="A50" s="65"/>
    </row>
    <row r="51" spans="1:6" ht="18.95" customHeight="1">
      <c r="A51" s="65"/>
    </row>
    <row r="52" spans="1:6" ht="18.95" customHeight="1">
      <c r="A52" s="65"/>
    </row>
    <row r="53" spans="1:6" ht="18.95" customHeight="1">
      <c r="A53" s="65"/>
    </row>
    <row r="54" spans="1:6" ht="18.95" customHeight="1"/>
    <row r="55" spans="1:6" ht="21" customHeight="1">
      <c r="F55" s="315"/>
    </row>
    <row r="56" spans="1:6" ht="21" customHeight="1">
      <c r="F56" s="315"/>
    </row>
    <row r="57" spans="1:6" ht="21" customHeight="1">
      <c r="F57"/>
    </row>
    <row r="58" spans="1:6" ht="21" customHeight="1">
      <c r="F58" s="314"/>
    </row>
    <row r="59" spans="1:6" ht="21" customHeight="1">
      <c r="F59" s="314"/>
    </row>
    <row r="60" spans="1:6" ht="21" customHeight="1">
      <c r="F60" s="314"/>
    </row>
    <row r="61" spans="1:6" ht="21" customHeight="1">
      <c r="F61" s="314"/>
    </row>
    <row r="62" spans="1:6" ht="21" customHeight="1">
      <c r="F62" s="314"/>
    </row>
    <row r="63" spans="1:6" ht="21" customHeight="1">
      <c r="F63" s="314"/>
    </row>
    <row r="64" spans="1:6" ht="21" customHeight="1">
      <c r="F64" s="314"/>
    </row>
    <row r="65" spans="6:6" ht="21" customHeight="1">
      <c r="F65" s="314"/>
    </row>
    <row r="66" spans="6:6" ht="21" customHeight="1">
      <c r="F66" s="314"/>
    </row>
    <row r="67" spans="6:6" ht="21" customHeight="1">
      <c r="F67" s="314"/>
    </row>
    <row r="68" spans="6:6" ht="21" customHeight="1">
      <c r="F68" s="316"/>
    </row>
    <row r="69" spans="6:6" ht="21" customHeight="1">
      <c r="F69" s="317"/>
    </row>
    <row r="70" spans="6:6" ht="21" customHeight="1">
      <c r="F70" s="318"/>
    </row>
  </sheetData>
  <sortState ref="E2:G31">
    <sortCondition ref="G2:G31"/>
  </sortState>
  <mergeCells count="4">
    <mergeCell ref="A1:C1"/>
    <mergeCell ref="A2:C2"/>
    <mergeCell ref="A3:B3"/>
    <mergeCell ref="C48:G48"/>
  </mergeCells>
  <printOptions horizontalCentered="1" verticalCentered="1"/>
  <pageMargins left="0.7" right="0.7" top="0.75" bottom="0.75" header="0.3" footer="0.3"/>
  <pageSetup paperSize="9" scale="71" fitToHeight="0" orientation="portrait" horizontalDpi="1200" verticalDpi="1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BF29"/>
  <sheetViews>
    <sheetView rightToLeft="1" zoomScale="110" zoomScaleNormal="110" workbookViewId="0">
      <selection sqref="A1:C2"/>
    </sheetView>
  </sheetViews>
  <sheetFormatPr defaultRowHeight="15"/>
  <cols>
    <col min="1" max="1" width="47.7109375" style="433" customWidth="1"/>
    <col min="2" max="2" width="17" style="433" customWidth="1"/>
    <col min="3" max="3" width="47.7109375" style="433" customWidth="1"/>
    <col min="4" max="4" width="13.7109375" style="433" customWidth="1"/>
    <col min="5" max="5" width="11.5703125" style="433" customWidth="1"/>
    <col min="6" max="6" width="16" style="433" customWidth="1"/>
    <col min="7" max="7" width="11.5703125" style="433" customWidth="1"/>
    <col min="8" max="8" width="17.140625" style="433" customWidth="1"/>
    <col min="9" max="9" width="11" style="433" customWidth="1"/>
    <col min="10" max="10" width="16.5703125" style="433" customWidth="1"/>
    <col min="11" max="11" width="8.5703125" style="433" customWidth="1"/>
    <col min="12" max="12" width="8.85546875" style="433" customWidth="1"/>
    <col min="13" max="18" width="9.140625" style="433"/>
    <col min="19" max="19" width="9.140625" style="434"/>
    <col min="20" max="20" width="12.85546875" style="433" customWidth="1"/>
    <col min="21" max="16384" width="9.140625" style="433"/>
  </cols>
  <sheetData>
    <row r="1" spans="1:3" s="65" customFormat="1" ht="24.75" customHeight="1">
      <c r="A1" s="567" t="s">
        <v>1525</v>
      </c>
      <c r="B1" s="567"/>
      <c r="C1" s="567"/>
    </row>
    <row r="2" spans="1:3" s="65" customFormat="1" ht="28.5" customHeight="1">
      <c r="A2" s="659" t="s">
        <v>1481</v>
      </c>
      <c r="B2" s="659"/>
      <c r="C2" s="659"/>
    </row>
    <row r="3" spans="1:3" s="65" customFormat="1" ht="21" customHeight="1">
      <c r="A3" s="569" t="s">
        <v>1591</v>
      </c>
      <c r="B3" s="595"/>
      <c r="C3" s="422" t="s">
        <v>1592</v>
      </c>
    </row>
    <row r="4" spans="1:3" ht="27" customHeight="1">
      <c r="A4" s="389" t="s">
        <v>1477</v>
      </c>
      <c r="B4" s="441" t="s">
        <v>1160</v>
      </c>
      <c r="C4" s="393" t="s">
        <v>1485</v>
      </c>
    </row>
    <row r="5" spans="1:3" ht="18.75">
      <c r="A5" s="417" t="s">
        <v>1478</v>
      </c>
      <c r="B5" s="416">
        <v>122</v>
      </c>
      <c r="C5" s="418" t="s">
        <v>1486</v>
      </c>
    </row>
    <row r="6" spans="1:3" ht="18.75">
      <c r="A6" s="417" t="s">
        <v>1479</v>
      </c>
      <c r="B6" s="242">
        <v>95</v>
      </c>
      <c r="C6" s="418" t="s">
        <v>1487</v>
      </c>
    </row>
    <row r="7" spans="1:3" ht="18.75">
      <c r="A7" s="417" t="s">
        <v>1493</v>
      </c>
      <c r="B7" s="416">
        <v>75</v>
      </c>
      <c r="C7" s="418" t="s">
        <v>1488</v>
      </c>
    </row>
    <row r="8" spans="1:3" ht="18.75">
      <c r="A8" s="417" t="s">
        <v>1482</v>
      </c>
      <c r="B8" s="242">
        <v>68</v>
      </c>
      <c r="C8" s="418" t="s">
        <v>1489</v>
      </c>
    </row>
    <row r="9" spans="1:3" ht="18.75">
      <c r="A9" s="417" t="s">
        <v>1483</v>
      </c>
      <c r="B9" s="416">
        <v>44</v>
      </c>
      <c r="C9" s="418" t="s">
        <v>1490</v>
      </c>
    </row>
    <row r="10" spans="1:3" ht="18.75">
      <c r="A10" s="417" t="s">
        <v>1480</v>
      </c>
      <c r="B10" s="242">
        <v>26</v>
      </c>
      <c r="C10" s="418" t="s">
        <v>1491</v>
      </c>
    </row>
    <row r="11" spans="1:3" ht="18.75">
      <c r="A11" s="417" t="s">
        <v>1484</v>
      </c>
      <c r="B11" s="416">
        <v>21</v>
      </c>
      <c r="C11" s="418" t="s">
        <v>1492</v>
      </c>
    </row>
    <row r="12" spans="1:3" ht="18.75">
      <c r="A12" s="417" t="s">
        <v>76</v>
      </c>
      <c r="B12" s="242">
        <v>28</v>
      </c>
      <c r="C12" s="418" t="s">
        <v>75</v>
      </c>
    </row>
    <row r="13" spans="1:3" s="65" customFormat="1" ht="18.95" customHeight="1">
      <c r="A13" s="438" t="s">
        <v>19</v>
      </c>
      <c r="B13" s="439">
        <f>SUM(B5:B12)</f>
        <v>479</v>
      </c>
      <c r="C13" s="440" t="s">
        <v>330</v>
      </c>
    </row>
    <row r="14" spans="1:3" ht="27" customHeight="1">
      <c r="A14" s="389" t="s">
        <v>634</v>
      </c>
      <c r="B14" s="441" t="s">
        <v>1160</v>
      </c>
      <c r="C14" s="393" t="s">
        <v>633</v>
      </c>
    </row>
    <row r="15" spans="1:3" ht="18.75">
      <c r="A15" s="417" t="s">
        <v>191</v>
      </c>
      <c r="B15" s="416">
        <v>219</v>
      </c>
      <c r="C15" s="418" t="s">
        <v>683</v>
      </c>
    </row>
    <row r="16" spans="1:3" ht="18.75">
      <c r="A16" s="417" t="s">
        <v>57</v>
      </c>
      <c r="B16" s="242">
        <v>110</v>
      </c>
      <c r="C16" s="418" t="s">
        <v>56</v>
      </c>
    </row>
    <row r="17" spans="1:58" ht="18.75">
      <c r="A17" s="417" t="s">
        <v>585</v>
      </c>
      <c r="B17" s="416">
        <v>37</v>
      </c>
      <c r="C17" s="418" t="s">
        <v>809</v>
      </c>
    </row>
    <row r="18" spans="1:58" ht="18.75">
      <c r="A18" s="417" t="s">
        <v>49</v>
      </c>
      <c r="B18" s="242">
        <v>24</v>
      </c>
      <c r="C18" s="418" t="s">
        <v>339</v>
      </c>
    </row>
    <row r="19" spans="1:58" ht="18.75">
      <c r="A19" s="417" t="s">
        <v>47</v>
      </c>
      <c r="B19" s="416">
        <v>27</v>
      </c>
      <c r="C19" s="418" t="s">
        <v>46</v>
      </c>
    </row>
    <row r="20" spans="1:58" ht="18.75">
      <c r="A20" s="417" t="s">
        <v>45</v>
      </c>
      <c r="B20" s="242">
        <v>36</v>
      </c>
      <c r="C20" s="418" t="s">
        <v>338</v>
      </c>
    </row>
    <row r="21" spans="1:58" ht="18.75">
      <c r="A21" s="417" t="s">
        <v>336</v>
      </c>
      <c r="B21" s="416">
        <v>8</v>
      </c>
      <c r="C21" s="418" t="s">
        <v>38</v>
      </c>
    </row>
    <row r="22" spans="1:58" ht="18.75">
      <c r="A22" s="417" t="s">
        <v>37</v>
      </c>
      <c r="B22" s="242">
        <v>3</v>
      </c>
      <c r="C22" s="418" t="s">
        <v>36</v>
      </c>
    </row>
    <row r="23" spans="1:58" ht="18.75">
      <c r="A23" s="417" t="s">
        <v>35</v>
      </c>
      <c r="B23" s="416">
        <v>3</v>
      </c>
      <c r="C23" s="418" t="s">
        <v>158</v>
      </c>
    </row>
    <row r="24" spans="1:58" ht="18.75">
      <c r="A24" s="417" t="s">
        <v>33</v>
      </c>
      <c r="B24" s="242">
        <v>2</v>
      </c>
      <c r="C24" s="418" t="s">
        <v>1527</v>
      </c>
      <c r="S24" s="433"/>
    </row>
    <row r="25" spans="1:58" ht="18.75">
      <c r="A25" s="417" t="s">
        <v>31</v>
      </c>
      <c r="B25" s="416">
        <v>9</v>
      </c>
      <c r="C25" s="418" t="s">
        <v>335</v>
      </c>
    </row>
    <row r="26" spans="1:58" ht="18.75">
      <c r="A26" s="417" t="s">
        <v>27</v>
      </c>
      <c r="B26" s="242">
        <v>1</v>
      </c>
      <c r="C26" s="418" t="s">
        <v>333</v>
      </c>
      <c r="S26" s="433"/>
    </row>
    <row r="27" spans="1:58" ht="20.25">
      <c r="A27" s="438" t="s">
        <v>19</v>
      </c>
      <c r="B27" s="439">
        <f>SUM(B15:B26)</f>
        <v>479</v>
      </c>
      <c r="C27" s="440" t="s">
        <v>330</v>
      </c>
      <c r="S27" s="433"/>
    </row>
    <row r="28" spans="1:58" ht="18">
      <c r="A28" s="435"/>
      <c r="B28" s="435"/>
      <c r="S28" s="433"/>
    </row>
    <row r="29" spans="1:58" s="436" customFormat="1" ht="21">
      <c r="A29" s="437"/>
      <c r="B29" s="437"/>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row>
  </sheetData>
  <mergeCells count="3">
    <mergeCell ref="A1:C1"/>
    <mergeCell ref="A2:C2"/>
    <mergeCell ref="A3:B3"/>
  </mergeCells>
  <printOptions horizontalCentered="1"/>
  <pageMargins left="0.7" right="0.7" top="0.75" bottom="0.75" header="0.3" footer="0.3"/>
  <pageSetup paperSize="9" scale="61"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35"/>
  <sheetViews>
    <sheetView showGridLines="0" rightToLeft="1" zoomScale="90" zoomScaleNormal="90" zoomScaleSheetLayoutView="50" workbookViewId="0">
      <selection activeCell="D4" sqref="D4:D5"/>
    </sheetView>
  </sheetViews>
  <sheetFormatPr defaultColWidth="6.7109375" defaultRowHeight="54.95" customHeight="1"/>
  <cols>
    <col min="1" max="1" width="77.7109375" style="395" customWidth="1"/>
    <col min="2" max="3" width="23.7109375" style="395" customWidth="1"/>
    <col min="4" max="4" width="77.7109375" style="403" customWidth="1"/>
    <col min="5" max="252" width="6.7109375" style="395"/>
    <col min="253" max="253" width="41.7109375" style="395" customWidth="1"/>
    <col min="254" max="254" width="48.85546875" style="395" customWidth="1"/>
    <col min="255" max="255" width="33.28515625" style="395" customWidth="1"/>
    <col min="256" max="508" width="6.7109375" style="395"/>
    <col min="509" max="509" width="41.7109375" style="395" customWidth="1"/>
    <col min="510" max="510" width="48.85546875" style="395" customWidth="1"/>
    <col min="511" max="511" width="33.28515625" style="395" customWidth="1"/>
    <col min="512" max="764" width="6.7109375" style="395"/>
    <col min="765" max="765" width="41.7109375" style="395" customWidth="1"/>
    <col min="766" max="766" width="48.85546875" style="395" customWidth="1"/>
    <col min="767" max="767" width="33.28515625" style="395" customWidth="1"/>
    <col min="768" max="1020" width="6.7109375" style="395"/>
    <col min="1021" max="1021" width="41.7109375" style="395" customWidth="1"/>
    <col min="1022" max="1022" width="48.85546875" style="395" customWidth="1"/>
    <col min="1023" max="1023" width="33.28515625" style="395" customWidth="1"/>
    <col min="1024" max="1276" width="6.7109375" style="395"/>
    <col min="1277" max="1277" width="41.7109375" style="395" customWidth="1"/>
    <col min="1278" max="1278" width="48.85546875" style="395" customWidth="1"/>
    <col min="1279" max="1279" width="33.28515625" style="395" customWidth="1"/>
    <col min="1280" max="1532" width="6.7109375" style="395"/>
    <col min="1533" max="1533" width="41.7109375" style="395" customWidth="1"/>
    <col min="1534" max="1534" width="48.85546875" style="395" customWidth="1"/>
    <col min="1535" max="1535" width="33.28515625" style="395" customWidth="1"/>
    <col min="1536" max="1788" width="6.7109375" style="395"/>
    <col min="1789" max="1789" width="41.7109375" style="395" customWidth="1"/>
    <col min="1790" max="1790" width="48.85546875" style="395" customWidth="1"/>
    <col min="1791" max="1791" width="33.28515625" style="395" customWidth="1"/>
    <col min="1792" max="2044" width="6.7109375" style="395"/>
    <col min="2045" max="2045" width="41.7109375" style="395" customWidth="1"/>
    <col min="2046" max="2046" width="48.85546875" style="395" customWidth="1"/>
    <col min="2047" max="2047" width="33.28515625" style="395" customWidth="1"/>
    <col min="2048" max="2300" width="6.7109375" style="395"/>
    <col min="2301" max="2301" width="41.7109375" style="395" customWidth="1"/>
    <col min="2302" max="2302" width="48.85546875" style="395" customWidth="1"/>
    <col min="2303" max="2303" width="33.28515625" style="395" customWidth="1"/>
    <col min="2304" max="2556" width="6.7109375" style="395"/>
    <col min="2557" max="2557" width="41.7109375" style="395" customWidth="1"/>
    <col min="2558" max="2558" width="48.85546875" style="395" customWidth="1"/>
    <col min="2559" max="2559" width="33.28515625" style="395" customWidth="1"/>
    <col min="2560" max="2812" width="6.7109375" style="395"/>
    <col min="2813" max="2813" width="41.7109375" style="395" customWidth="1"/>
    <col min="2814" max="2814" width="48.85546875" style="395" customWidth="1"/>
    <col min="2815" max="2815" width="33.28515625" style="395" customWidth="1"/>
    <col min="2816" max="3068" width="6.7109375" style="395"/>
    <col min="3069" max="3069" width="41.7109375" style="395" customWidth="1"/>
    <col min="3070" max="3070" width="48.85546875" style="395" customWidth="1"/>
    <col min="3071" max="3071" width="33.28515625" style="395" customWidth="1"/>
    <col min="3072" max="3324" width="6.7109375" style="395"/>
    <col min="3325" max="3325" width="41.7109375" style="395" customWidth="1"/>
    <col min="3326" max="3326" width="48.85546875" style="395" customWidth="1"/>
    <col min="3327" max="3327" width="33.28515625" style="395" customWidth="1"/>
    <col min="3328" max="3580" width="6.7109375" style="395"/>
    <col min="3581" max="3581" width="41.7109375" style="395" customWidth="1"/>
    <col min="3582" max="3582" width="48.85546875" style="395" customWidth="1"/>
    <col min="3583" max="3583" width="33.28515625" style="395" customWidth="1"/>
    <col min="3584" max="3836" width="6.7109375" style="395"/>
    <col min="3837" max="3837" width="41.7109375" style="395" customWidth="1"/>
    <col min="3838" max="3838" width="48.85546875" style="395" customWidth="1"/>
    <col min="3839" max="3839" width="33.28515625" style="395" customWidth="1"/>
    <col min="3840" max="4092" width="6.7109375" style="395"/>
    <col min="4093" max="4093" width="41.7109375" style="395" customWidth="1"/>
    <col min="4094" max="4094" width="48.85546875" style="395" customWidth="1"/>
    <col min="4095" max="4095" width="33.28515625" style="395" customWidth="1"/>
    <col min="4096" max="4348" width="6.7109375" style="395"/>
    <col min="4349" max="4349" width="41.7109375" style="395" customWidth="1"/>
    <col min="4350" max="4350" width="48.85546875" style="395" customWidth="1"/>
    <col min="4351" max="4351" width="33.28515625" style="395" customWidth="1"/>
    <col min="4352" max="4604" width="6.7109375" style="395"/>
    <col min="4605" max="4605" width="41.7109375" style="395" customWidth="1"/>
    <col min="4606" max="4606" width="48.85546875" style="395" customWidth="1"/>
    <col min="4607" max="4607" width="33.28515625" style="395" customWidth="1"/>
    <col min="4608" max="4860" width="6.7109375" style="395"/>
    <col min="4861" max="4861" width="41.7109375" style="395" customWidth="1"/>
    <col min="4862" max="4862" width="48.85546875" style="395" customWidth="1"/>
    <col min="4863" max="4863" width="33.28515625" style="395" customWidth="1"/>
    <col min="4864" max="5116" width="6.7109375" style="395"/>
    <col min="5117" max="5117" width="41.7109375" style="395" customWidth="1"/>
    <col min="5118" max="5118" width="48.85546875" style="395" customWidth="1"/>
    <col min="5119" max="5119" width="33.28515625" style="395" customWidth="1"/>
    <col min="5120" max="5372" width="6.7109375" style="395"/>
    <col min="5373" max="5373" width="41.7109375" style="395" customWidth="1"/>
    <col min="5374" max="5374" width="48.85546875" style="395" customWidth="1"/>
    <col min="5375" max="5375" width="33.28515625" style="395" customWidth="1"/>
    <col min="5376" max="5628" width="6.7109375" style="395"/>
    <col min="5629" max="5629" width="41.7109375" style="395" customWidth="1"/>
    <col min="5630" max="5630" width="48.85546875" style="395" customWidth="1"/>
    <col min="5631" max="5631" width="33.28515625" style="395" customWidth="1"/>
    <col min="5632" max="5884" width="6.7109375" style="395"/>
    <col min="5885" max="5885" width="41.7109375" style="395" customWidth="1"/>
    <col min="5886" max="5886" width="48.85546875" style="395" customWidth="1"/>
    <col min="5887" max="5887" width="33.28515625" style="395" customWidth="1"/>
    <col min="5888" max="6140" width="6.7109375" style="395"/>
    <col min="6141" max="6141" width="41.7109375" style="395" customWidth="1"/>
    <col min="6142" max="6142" width="48.85546875" style="395" customWidth="1"/>
    <col min="6143" max="6143" width="33.28515625" style="395" customWidth="1"/>
    <col min="6144" max="6396" width="6.7109375" style="395"/>
    <col min="6397" max="6397" width="41.7109375" style="395" customWidth="1"/>
    <col min="6398" max="6398" width="48.85546875" style="395" customWidth="1"/>
    <col min="6399" max="6399" width="33.28515625" style="395" customWidth="1"/>
    <col min="6400" max="6652" width="6.7109375" style="395"/>
    <col min="6653" max="6653" width="41.7109375" style="395" customWidth="1"/>
    <col min="6654" max="6654" width="48.85546875" style="395" customWidth="1"/>
    <col min="6655" max="6655" width="33.28515625" style="395" customWidth="1"/>
    <col min="6656" max="6908" width="6.7109375" style="395"/>
    <col min="6909" max="6909" width="41.7109375" style="395" customWidth="1"/>
    <col min="6910" max="6910" width="48.85546875" style="395" customWidth="1"/>
    <col min="6911" max="6911" width="33.28515625" style="395" customWidth="1"/>
    <col min="6912" max="7164" width="6.7109375" style="395"/>
    <col min="7165" max="7165" width="41.7109375" style="395" customWidth="1"/>
    <col min="7166" max="7166" width="48.85546875" style="395" customWidth="1"/>
    <col min="7167" max="7167" width="33.28515625" style="395" customWidth="1"/>
    <col min="7168" max="7420" width="6.7109375" style="395"/>
    <col min="7421" max="7421" width="41.7109375" style="395" customWidth="1"/>
    <col min="7422" max="7422" width="48.85546875" style="395" customWidth="1"/>
    <col min="7423" max="7423" width="33.28515625" style="395" customWidth="1"/>
    <col min="7424" max="7676" width="6.7109375" style="395"/>
    <col min="7677" max="7677" width="41.7109375" style="395" customWidth="1"/>
    <col min="7678" max="7678" width="48.85546875" style="395" customWidth="1"/>
    <col min="7679" max="7679" width="33.28515625" style="395" customWidth="1"/>
    <col min="7680" max="7932" width="6.7109375" style="395"/>
    <col min="7933" max="7933" width="41.7109375" style="395" customWidth="1"/>
    <col min="7934" max="7934" width="48.85546875" style="395" customWidth="1"/>
    <col min="7935" max="7935" width="33.28515625" style="395" customWidth="1"/>
    <col min="7936" max="8188" width="6.7109375" style="395"/>
    <col min="8189" max="8189" width="41.7109375" style="395" customWidth="1"/>
    <col min="8190" max="8190" width="48.85546875" style="395" customWidth="1"/>
    <col min="8191" max="8191" width="33.28515625" style="395" customWidth="1"/>
    <col min="8192" max="8444" width="6.7109375" style="395"/>
    <col min="8445" max="8445" width="41.7109375" style="395" customWidth="1"/>
    <col min="8446" max="8446" width="48.85546875" style="395" customWidth="1"/>
    <col min="8447" max="8447" width="33.28515625" style="395" customWidth="1"/>
    <col min="8448" max="8700" width="6.7109375" style="395"/>
    <col min="8701" max="8701" width="41.7109375" style="395" customWidth="1"/>
    <col min="8702" max="8702" width="48.85546875" style="395" customWidth="1"/>
    <col min="8703" max="8703" width="33.28515625" style="395" customWidth="1"/>
    <col min="8704" max="8956" width="6.7109375" style="395"/>
    <col min="8957" max="8957" width="41.7109375" style="395" customWidth="1"/>
    <col min="8958" max="8958" width="48.85546875" style="395" customWidth="1"/>
    <col min="8959" max="8959" width="33.28515625" style="395" customWidth="1"/>
    <col min="8960" max="9212" width="6.7109375" style="395"/>
    <col min="9213" max="9213" width="41.7109375" style="395" customWidth="1"/>
    <col min="9214" max="9214" width="48.85546875" style="395" customWidth="1"/>
    <col min="9215" max="9215" width="33.28515625" style="395" customWidth="1"/>
    <col min="9216" max="9468" width="6.7109375" style="395"/>
    <col min="9469" max="9469" width="41.7109375" style="395" customWidth="1"/>
    <col min="9470" max="9470" width="48.85546875" style="395" customWidth="1"/>
    <col min="9471" max="9471" width="33.28515625" style="395" customWidth="1"/>
    <col min="9472" max="9724" width="6.7109375" style="395"/>
    <col min="9725" max="9725" width="41.7109375" style="395" customWidth="1"/>
    <col min="9726" max="9726" width="48.85546875" style="395" customWidth="1"/>
    <col min="9727" max="9727" width="33.28515625" style="395" customWidth="1"/>
    <col min="9728" max="9980" width="6.7109375" style="395"/>
    <col min="9981" max="9981" width="41.7109375" style="395" customWidth="1"/>
    <col min="9982" max="9982" width="48.85546875" style="395" customWidth="1"/>
    <col min="9983" max="9983" width="33.28515625" style="395" customWidth="1"/>
    <col min="9984" max="10236" width="6.7109375" style="395"/>
    <col min="10237" max="10237" width="41.7109375" style="395" customWidth="1"/>
    <col min="10238" max="10238" width="48.85546875" style="395" customWidth="1"/>
    <col min="10239" max="10239" width="33.28515625" style="395" customWidth="1"/>
    <col min="10240" max="10492" width="6.7109375" style="395"/>
    <col min="10493" max="10493" width="41.7109375" style="395" customWidth="1"/>
    <col min="10494" max="10494" width="48.85546875" style="395" customWidth="1"/>
    <col min="10495" max="10495" width="33.28515625" style="395" customWidth="1"/>
    <col min="10496" max="10748" width="6.7109375" style="395"/>
    <col min="10749" max="10749" width="41.7109375" style="395" customWidth="1"/>
    <col min="10750" max="10750" width="48.85546875" style="395" customWidth="1"/>
    <col min="10751" max="10751" width="33.28515625" style="395" customWidth="1"/>
    <col min="10752" max="11004" width="6.7109375" style="395"/>
    <col min="11005" max="11005" width="41.7109375" style="395" customWidth="1"/>
    <col min="11006" max="11006" width="48.85546875" style="395" customWidth="1"/>
    <col min="11007" max="11007" width="33.28515625" style="395" customWidth="1"/>
    <col min="11008" max="11260" width="6.7109375" style="395"/>
    <col min="11261" max="11261" width="41.7109375" style="395" customWidth="1"/>
    <col min="11262" max="11262" width="48.85546875" style="395" customWidth="1"/>
    <col min="11263" max="11263" width="33.28515625" style="395" customWidth="1"/>
    <col min="11264" max="11516" width="6.7109375" style="395"/>
    <col min="11517" max="11517" width="41.7109375" style="395" customWidth="1"/>
    <col min="11518" max="11518" width="48.85546875" style="395" customWidth="1"/>
    <col min="11519" max="11519" width="33.28515625" style="395" customWidth="1"/>
    <col min="11520" max="11772" width="6.7109375" style="395"/>
    <col min="11773" max="11773" width="41.7109375" style="395" customWidth="1"/>
    <col min="11774" max="11774" width="48.85546875" style="395" customWidth="1"/>
    <col min="11775" max="11775" width="33.28515625" style="395" customWidth="1"/>
    <col min="11776" max="12028" width="6.7109375" style="395"/>
    <col min="12029" max="12029" width="41.7109375" style="395" customWidth="1"/>
    <col min="12030" max="12030" width="48.85546875" style="395" customWidth="1"/>
    <col min="12031" max="12031" width="33.28515625" style="395" customWidth="1"/>
    <col min="12032" max="12284" width="6.7109375" style="395"/>
    <col min="12285" max="12285" width="41.7109375" style="395" customWidth="1"/>
    <col min="12286" max="12286" width="48.85546875" style="395" customWidth="1"/>
    <col min="12287" max="12287" width="33.28515625" style="395" customWidth="1"/>
    <col min="12288" max="12540" width="6.7109375" style="395"/>
    <col min="12541" max="12541" width="41.7109375" style="395" customWidth="1"/>
    <col min="12542" max="12542" width="48.85546875" style="395" customWidth="1"/>
    <col min="12543" max="12543" width="33.28515625" style="395" customWidth="1"/>
    <col min="12544" max="12796" width="6.7109375" style="395"/>
    <col min="12797" max="12797" width="41.7109375" style="395" customWidth="1"/>
    <col min="12798" max="12798" width="48.85546875" style="395" customWidth="1"/>
    <col min="12799" max="12799" width="33.28515625" style="395" customWidth="1"/>
    <col min="12800" max="13052" width="6.7109375" style="395"/>
    <col min="13053" max="13053" width="41.7109375" style="395" customWidth="1"/>
    <col min="13054" max="13054" width="48.85546875" style="395" customWidth="1"/>
    <col min="13055" max="13055" width="33.28515625" style="395" customWidth="1"/>
    <col min="13056" max="13308" width="6.7109375" style="395"/>
    <col min="13309" max="13309" width="41.7109375" style="395" customWidth="1"/>
    <col min="13310" max="13310" width="48.85546875" style="395" customWidth="1"/>
    <col min="13311" max="13311" width="33.28515625" style="395" customWidth="1"/>
    <col min="13312" max="13564" width="6.7109375" style="395"/>
    <col min="13565" max="13565" width="41.7109375" style="395" customWidth="1"/>
    <col min="13566" max="13566" width="48.85546875" style="395" customWidth="1"/>
    <col min="13567" max="13567" width="33.28515625" style="395" customWidth="1"/>
    <col min="13568" max="13820" width="6.7109375" style="395"/>
    <col min="13821" max="13821" width="41.7109375" style="395" customWidth="1"/>
    <col min="13822" max="13822" width="48.85546875" style="395" customWidth="1"/>
    <col min="13823" max="13823" width="33.28515625" style="395" customWidth="1"/>
    <col min="13824" max="14076" width="6.7109375" style="395"/>
    <col min="14077" max="14077" width="41.7109375" style="395" customWidth="1"/>
    <col min="14078" max="14078" width="48.85546875" style="395" customWidth="1"/>
    <col min="14079" max="14079" width="33.28515625" style="395" customWidth="1"/>
    <col min="14080" max="14332" width="6.7109375" style="395"/>
    <col min="14333" max="14333" width="41.7109375" style="395" customWidth="1"/>
    <col min="14334" max="14334" width="48.85546875" style="395" customWidth="1"/>
    <col min="14335" max="14335" width="33.28515625" style="395" customWidth="1"/>
    <col min="14336" max="14588" width="6.7109375" style="395"/>
    <col min="14589" max="14589" width="41.7109375" style="395" customWidth="1"/>
    <col min="14590" max="14590" width="48.85546875" style="395" customWidth="1"/>
    <col min="14591" max="14591" width="33.28515625" style="395" customWidth="1"/>
    <col min="14592" max="14844" width="6.7109375" style="395"/>
    <col min="14845" max="14845" width="41.7109375" style="395" customWidth="1"/>
    <col min="14846" max="14846" width="48.85546875" style="395" customWidth="1"/>
    <col min="14847" max="14847" width="33.28515625" style="395" customWidth="1"/>
    <col min="14848" max="15100" width="6.7109375" style="395"/>
    <col min="15101" max="15101" width="41.7109375" style="395" customWidth="1"/>
    <col min="15102" max="15102" width="48.85546875" style="395" customWidth="1"/>
    <col min="15103" max="15103" width="33.28515625" style="395" customWidth="1"/>
    <col min="15104" max="15356" width="6.7109375" style="395"/>
    <col min="15357" max="15357" width="41.7109375" style="395" customWidth="1"/>
    <col min="15358" max="15358" width="48.85546875" style="395" customWidth="1"/>
    <col min="15359" max="15359" width="33.28515625" style="395" customWidth="1"/>
    <col min="15360" max="15612" width="6.7109375" style="395"/>
    <col min="15613" max="15613" width="41.7109375" style="395" customWidth="1"/>
    <col min="15614" max="15614" width="48.85546875" style="395" customWidth="1"/>
    <col min="15615" max="15615" width="33.28515625" style="395" customWidth="1"/>
    <col min="15616" max="15868" width="6.7109375" style="395"/>
    <col min="15869" max="15869" width="41.7109375" style="395" customWidth="1"/>
    <col min="15870" max="15870" width="48.85546875" style="395" customWidth="1"/>
    <col min="15871" max="15871" width="33.28515625" style="395" customWidth="1"/>
    <col min="15872" max="16124" width="6.7109375" style="395"/>
    <col min="16125" max="16125" width="41.7109375" style="395" customWidth="1"/>
    <col min="16126" max="16126" width="48.85546875" style="395" customWidth="1"/>
    <col min="16127" max="16127" width="33.28515625" style="395" customWidth="1"/>
    <col min="16128" max="16384" width="6.7109375" style="395"/>
  </cols>
  <sheetData>
    <row r="1" spans="1:4" ht="54.95" customHeight="1">
      <c r="A1" s="594" t="s">
        <v>1359</v>
      </c>
      <c r="B1" s="594"/>
      <c r="C1" s="594"/>
      <c r="D1" s="594"/>
    </row>
    <row r="2" spans="1:4" ht="54.95" customHeight="1">
      <c r="A2" s="607" t="s">
        <v>1360</v>
      </c>
      <c r="B2" s="607"/>
      <c r="C2" s="607"/>
      <c r="D2" s="607"/>
    </row>
    <row r="3" spans="1:4" ht="26.25" customHeight="1">
      <c r="A3" s="396" t="s">
        <v>1593</v>
      </c>
      <c r="B3" s="397"/>
      <c r="C3" s="397"/>
      <c r="D3" s="398" t="s">
        <v>1594</v>
      </c>
    </row>
    <row r="4" spans="1:4" ht="33" customHeight="1">
      <c r="A4" s="857" t="s">
        <v>381</v>
      </c>
      <c r="B4" s="407" t="s">
        <v>1411</v>
      </c>
      <c r="C4" s="406" t="s">
        <v>379</v>
      </c>
      <c r="D4" s="857" t="s">
        <v>380</v>
      </c>
    </row>
    <row r="5" spans="1:4" ht="33" customHeight="1">
      <c r="A5" s="857"/>
      <c r="B5" s="409" t="s">
        <v>1526</v>
      </c>
      <c r="C5" s="408" t="s">
        <v>378</v>
      </c>
      <c r="D5" s="857"/>
    </row>
    <row r="6" spans="1:4" ht="21" customHeight="1">
      <c r="A6" s="404" t="s">
        <v>1362</v>
      </c>
      <c r="B6" s="399">
        <v>1335</v>
      </c>
      <c r="C6" s="399">
        <v>16534</v>
      </c>
      <c r="D6" s="405" t="s">
        <v>1361</v>
      </c>
    </row>
    <row r="7" spans="1:4" ht="21" customHeight="1">
      <c r="A7" s="404" t="s">
        <v>1364</v>
      </c>
      <c r="B7" s="400">
        <v>178</v>
      </c>
      <c r="C7" s="400">
        <v>1845</v>
      </c>
      <c r="D7" s="405" t="s">
        <v>1363</v>
      </c>
    </row>
    <row r="8" spans="1:4" ht="21" customHeight="1">
      <c r="A8" s="404" t="s">
        <v>1366</v>
      </c>
      <c r="B8" s="399">
        <v>117</v>
      </c>
      <c r="C8" s="399">
        <v>1285</v>
      </c>
      <c r="D8" s="405" t="s">
        <v>1365</v>
      </c>
    </row>
    <row r="9" spans="1:4" ht="21" customHeight="1">
      <c r="A9" s="404" t="s">
        <v>1368</v>
      </c>
      <c r="B9" s="400">
        <v>62</v>
      </c>
      <c r="C9" s="400">
        <v>685</v>
      </c>
      <c r="D9" s="405" t="s">
        <v>1367</v>
      </c>
    </row>
    <row r="10" spans="1:4" ht="21" customHeight="1">
      <c r="A10" s="404" t="s">
        <v>725</v>
      </c>
      <c r="B10" s="399">
        <v>25</v>
      </c>
      <c r="C10" s="399">
        <v>263</v>
      </c>
      <c r="D10" s="405" t="s">
        <v>574</v>
      </c>
    </row>
    <row r="11" spans="1:4" ht="52.5" customHeight="1">
      <c r="A11" s="404" t="s">
        <v>1369</v>
      </c>
      <c r="B11" s="400">
        <v>9</v>
      </c>
      <c r="C11" s="400">
        <v>167</v>
      </c>
      <c r="D11" s="405" t="s">
        <v>1415</v>
      </c>
    </row>
    <row r="12" spans="1:4" ht="21" customHeight="1">
      <c r="A12" s="404" t="s">
        <v>1371</v>
      </c>
      <c r="B12" s="399">
        <v>6</v>
      </c>
      <c r="C12" s="399">
        <v>108</v>
      </c>
      <c r="D12" s="405" t="s">
        <v>1370</v>
      </c>
    </row>
    <row r="13" spans="1:4" ht="21" customHeight="1">
      <c r="A13" s="404" t="s">
        <v>1373</v>
      </c>
      <c r="B13" s="400">
        <v>6</v>
      </c>
      <c r="C13" s="400">
        <v>85</v>
      </c>
      <c r="D13" s="405" t="s">
        <v>1372</v>
      </c>
    </row>
    <row r="14" spans="1:4" ht="21" customHeight="1">
      <c r="A14" s="404" t="s">
        <v>1375</v>
      </c>
      <c r="B14" s="399">
        <v>6</v>
      </c>
      <c r="C14" s="399">
        <v>96</v>
      </c>
      <c r="D14" s="405" t="s">
        <v>1374</v>
      </c>
    </row>
    <row r="15" spans="1:4" ht="21" customHeight="1">
      <c r="A15" s="404" t="s">
        <v>1377</v>
      </c>
      <c r="B15" s="400">
        <v>4</v>
      </c>
      <c r="C15" s="400">
        <v>152</v>
      </c>
      <c r="D15" s="405" t="s">
        <v>1376</v>
      </c>
    </row>
    <row r="16" spans="1:4" ht="21" customHeight="1">
      <c r="A16" s="404" t="s">
        <v>1379</v>
      </c>
      <c r="B16" s="399">
        <v>3</v>
      </c>
      <c r="C16" s="399">
        <v>30</v>
      </c>
      <c r="D16" s="405" t="s">
        <v>1378</v>
      </c>
    </row>
    <row r="17" spans="1:4" ht="21" customHeight="1">
      <c r="A17" s="404" t="s">
        <v>1381</v>
      </c>
      <c r="B17" s="400">
        <v>3</v>
      </c>
      <c r="C17" s="400">
        <v>26</v>
      </c>
      <c r="D17" s="405" t="s">
        <v>1380</v>
      </c>
    </row>
    <row r="18" spans="1:4" ht="21" customHeight="1">
      <c r="A18" s="404" t="s">
        <v>1382</v>
      </c>
      <c r="B18" s="399">
        <v>3</v>
      </c>
      <c r="C18" s="399">
        <v>52</v>
      </c>
      <c r="D18" s="405" t="s">
        <v>1412</v>
      </c>
    </row>
    <row r="19" spans="1:4" ht="21" customHeight="1">
      <c r="A19" s="404" t="s">
        <v>1384</v>
      </c>
      <c r="B19" s="400">
        <v>3</v>
      </c>
      <c r="C19" s="400">
        <v>60</v>
      </c>
      <c r="D19" s="405" t="s">
        <v>1383</v>
      </c>
    </row>
    <row r="20" spans="1:4" ht="21" customHeight="1">
      <c r="A20" s="404" t="s">
        <v>1386</v>
      </c>
      <c r="B20" s="399">
        <v>2</v>
      </c>
      <c r="C20" s="399">
        <v>14</v>
      </c>
      <c r="D20" s="405" t="s">
        <v>1385</v>
      </c>
    </row>
    <row r="21" spans="1:4" ht="21" customHeight="1">
      <c r="A21" s="404" t="s">
        <v>1388</v>
      </c>
      <c r="B21" s="400">
        <v>2</v>
      </c>
      <c r="C21" s="400">
        <v>12</v>
      </c>
      <c r="D21" s="405" t="s">
        <v>1387</v>
      </c>
    </row>
    <row r="22" spans="1:4" ht="21" customHeight="1">
      <c r="A22" s="404" t="s">
        <v>1390</v>
      </c>
      <c r="B22" s="399">
        <v>2</v>
      </c>
      <c r="C22" s="399">
        <v>30</v>
      </c>
      <c r="D22" s="405" t="s">
        <v>1389</v>
      </c>
    </row>
    <row r="23" spans="1:4" ht="21" customHeight="1">
      <c r="A23" s="404" t="s">
        <v>1392</v>
      </c>
      <c r="B23" s="400">
        <v>2</v>
      </c>
      <c r="C23" s="400">
        <v>32</v>
      </c>
      <c r="D23" s="405" t="s">
        <v>1391</v>
      </c>
    </row>
    <row r="24" spans="1:4" ht="21" customHeight="1">
      <c r="A24" s="404" t="s">
        <v>1394</v>
      </c>
      <c r="B24" s="399">
        <v>1</v>
      </c>
      <c r="C24" s="399">
        <v>15</v>
      </c>
      <c r="D24" s="405" t="s">
        <v>1393</v>
      </c>
    </row>
    <row r="25" spans="1:4" ht="21" customHeight="1">
      <c r="A25" s="404" t="s">
        <v>1364</v>
      </c>
      <c r="B25" s="400">
        <v>1</v>
      </c>
      <c r="C25" s="400">
        <v>6</v>
      </c>
      <c r="D25" s="405" t="s">
        <v>1363</v>
      </c>
    </row>
    <row r="26" spans="1:4" ht="21" customHeight="1">
      <c r="A26" s="404" t="s">
        <v>1396</v>
      </c>
      <c r="B26" s="399">
        <v>1</v>
      </c>
      <c r="C26" s="399">
        <v>29</v>
      </c>
      <c r="D26" s="405" t="s">
        <v>1395</v>
      </c>
    </row>
    <row r="27" spans="1:4" ht="21" customHeight="1">
      <c r="A27" s="404" t="s">
        <v>1397</v>
      </c>
      <c r="B27" s="400">
        <v>1</v>
      </c>
      <c r="C27" s="400">
        <v>10</v>
      </c>
      <c r="D27" s="405" t="s">
        <v>1413</v>
      </c>
    </row>
    <row r="28" spans="1:4" ht="21" customHeight="1">
      <c r="A28" s="404" t="s">
        <v>1399</v>
      </c>
      <c r="B28" s="399">
        <v>1</v>
      </c>
      <c r="C28" s="399">
        <v>12</v>
      </c>
      <c r="D28" s="405" t="s">
        <v>1398</v>
      </c>
    </row>
    <row r="29" spans="1:4" ht="21" customHeight="1">
      <c r="A29" s="404" t="s">
        <v>1401</v>
      </c>
      <c r="B29" s="400">
        <v>1</v>
      </c>
      <c r="C29" s="400">
        <v>44</v>
      </c>
      <c r="D29" s="405" t="s">
        <v>1400</v>
      </c>
    </row>
    <row r="30" spans="1:4" ht="21" customHeight="1">
      <c r="A30" s="404" t="s">
        <v>1402</v>
      </c>
      <c r="B30" s="399">
        <v>1</v>
      </c>
      <c r="C30" s="399">
        <v>13</v>
      </c>
      <c r="D30" s="405" t="s">
        <v>1414</v>
      </c>
    </row>
    <row r="31" spans="1:4" ht="21" customHeight="1">
      <c r="A31" s="404" t="s">
        <v>1404</v>
      </c>
      <c r="B31" s="400">
        <v>1</v>
      </c>
      <c r="C31" s="400">
        <v>13</v>
      </c>
      <c r="D31" s="405" t="s">
        <v>1403</v>
      </c>
    </row>
    <row r="32" spans="1:4" ht="21" customHeight="1">
      <c r="A32" s="404" t="s">
        <v>1406</v>
      </c>
      <c r="B32" s="399">
        <v>1</v>
      </c>
      <c r="C32" s="399">
        <v>33</v>
      </c>
      <c r="D32" s="405" t="s">
        <v>1405</v>
      </c>
    </row>
    <row r="33" spans="1:4" ht="21" customHeight="1">
      <c r="A33" s="404" t="s">
        <v>1408</v>
      </c>
      <c r="B33" s="400">
        <v>1</v>
      </c>
      <c r="C33" s="400">
        <v>13</v>
      </c>
      <c r="D33" s="405" t="s">
        <v>1407</v>
      </c>
    </row>
    <row r="34" spans="1:4" ht="21" customHeight="1">
      <c r="A34" s="404" t="s">
        <v>1410</v>
      </c>
      <c r="B34" s="399">
        <v>1</v>
      </c>
      <c r="C34" s="399">
        <v>10</v>
      </c>
      <c r="D34" s="405" t="s">
        <v>1409</v>
      </c>
    </row>
    <row r="35" spans="1:4" ht="21" customHeight="1">
      <c r="A35" s="401" t="s">
        <v>19</v>
      </c>
      <c r="B35" s="402">
        <f>SUM(B6:B34)</f>
        <v>1779</v>
      </c>
      <c r="C35" s="402">
        <f>SUM(C6:C34)</f>
        <v>21674</v>
      </c>
      <c r="D35" s="401" t="s">
        <v>8</v>
      </c>
    </row>
  </sheetData>
  <dataConsolidate link="1"/>
  <mergeCells count="4">
    <mergeCell ref="A1:D1"/>
    <mergeCell ref="A2:D2"/>
    <mergeCell ref="A4:A5"/>
    <mergeCell ref="D4:D5"/>
  </mergeCells>
  <printOptions horizontalCentered="1" verticalCentered="1"/>
  <pageMargins left="0" right="0" top="0.15748031496062992" bottom="0.19685039370078741" header="0.11811023622047245" footer="0.11811023622047245"/>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Z38"/>
  <sheetViews>
    <sheetView showGridLines="0" rightToLeft="1" zoomScale="90" zoomScaleNormal="90" workbookViewId="0">
      <selection activeCell="B36" sqref="A36:XFD36"/>
    </sheetView>
  </sheetViews>
  <sheetFormatPr defaultColWidth="8.85546875" defaultRowHeight="12.75"/>
  <cols>
    <col min="1" max="1" width="8.140625" style="32" customWidth="1"/>
    <col min="2" max="2" width="33.7109375" style="32" customWidth="1"/>
    <col min="3" max="6" width="11.7109375" style="32" hidden="1" customWidth="1"/>
    <col min="7" max="16" width="11.7109375" style="32" customWidth="1"/>
    <col min="17" max="17" width="33.7109375" style="32" customWidth="1"/>
    <col min="18" max="18" width="7.28515625" style="32" customWidth="1"/>
    <col min="19" max="21" width="9.140625" style="32" customWidth="1"/>
    <col min="22" max="22" width="29.5703125" style="32" customWidth="1"/>
    <col min="23" max="24" width="9.140625" style="32" customWidth="1"/>
    <col min="25" max="25" width="20" style="32" customWidth="1"/>
    <col min="26" max="27" width="9.140625" style="32" customWidth="1"/>
    <col min="28" max="28" width="8.85546875" style="32" customWidth="1"/>
    <col min="29" max="257" width="8.85546875" style="32"/>
    <col min="258" max="258" width="12.28515625" style="32" customWidth="1"/>
    <col min="259" max="259" width="8.28515625" style="32" customWidth="1"/>
    <col min="260" max="260" width="26.28515625" style="32" bestFit="1" customWidth="1"/>
    <col min="261" max="261" width="7.42578125" style="32" customWidth="1"/>
    <col min="262" max="262" width="5.85546875" style="32" customWidth="1"/>
    <col min="263" max="263" width="7.42578125" style="32" customWidth="1"/>
    <col min="264" max="264" width="5.85546875" style="32" customWidth="1"/>
    <col min="265" max="265" width="7.42578125" style="32" customWidth="1"/>
    <col min="266" max="266" width="5.85546875" style="32" customWidth="1"/>
    <col min="267" max="267" width="7.42578125" style="32" customWidth="1"/>
    <col min="268" max="268" width="5.85546875" style="32" customWidth="1"/>
    <col min="269" max="269" width="8.28515625" style="32" customWidth="1"/>
    <col min="270" max="270" width="6.28515625" style="32" customWidth="1"/>
    <col min="271" max="272" width="9.140625" style="32" customWidth="1"/>
    <col min="273" max="273" width="8" style="32" customWidth="1"/>
    <col min="274" max="513" width="8.85546875" style="32"/>
    <col min="514" max="514" width="12.28515625" style="32" customWidth="1"/>
    <col min="515" max="515" width="8.28515625" style="32" customWidth="1"/>
    <col min="516" max="516" width="26.28515625" style="32" bestFit="1" customWidth="1"/>
    <col min="517" max="517" width="7.42578125" style="32" customWidth="1"/>
    <col min="518" max="518" width="5.85546875" style="32" customWidth="1"/>
    <col min="519" max="519" width="7.42578125" style="32" customWidth="1"/>
    <col min="520" max="520" width="5.85546875" style="32" customWidth="1"/>
    <col min="521" max="521" width="7.42578125" style="32" customWidth="1"/>
    <col min="522" max="522" width="5.85546875" style="32" customWidth="1"/>
    <col min="523" max="523" width="7.42578125" style="32" customWidth="1"/>
    <col min="524" max="524" width="5.85546875" style="32" customWidth="1"/>
    <col min="525" max="525" width="8.28515625" style="32" customWidth="1"/>
    <col min="526" max="526" width="6.28515625" style="32" customWidth="1"/>
    <col min="527" max="528" width="9.140625" style="32" customWidth="1"/>
    <col min="529" max="529" width="8" style="32" customWidth="1"/>
    <col min="530" max="769" width="8.85546875" style="32"/>
    <col min="770" max="770" width="12.28515625" style="32" customWidth="1"/>
    <col min="771" max="771" width="8.28515625" style="32" customWidth="1"/>
    <col min="772" max="772" width="26.28515625" style="32" bestFit="1" customWidth="1"/>
    <col min="773" max="773" width="7.42578125" style="32" customWidth="1"/>
    <col min="774" max="774" width="5.85546875" style="32" customWidth="1"/>
    <col min="775" max="775" width="7.42578125" style="32" customWidth="1"/>
    <col min="776" max="776" width="5.85546875" style="32" customWidth="1"/>
    <col min="777" max="777" width="7.42578125" style="32" customWidth="1"/>
    <col min="778" max="778" width="5.85546875" style="32" customWidth="1"/>
    <col min="779" max="779" width="7.42578125" style="32" customWidth="1"/>
    <col min="780" max="780" width="5.85546875" style="32" customWidth="1"/>
    <col min="781" max="781" width="8.28515625" style="32" customWidth="1"/>
    <col min="782" max="782" width="6.28515625" style="32" customWidth="1"/>
    <col min="783" max="784" width="9.140625" style="32" customWidth="1"/>
    <col min="785" max="785" width="8" style="32" customWidth="1"/>
    <col min="786" max="1025" width="8.85546875" style="32"/>
    <col min="1026" max="1026" width="12.28515625" style="32" customWidth="1"/>
    <col min="1027" max="1027" width="8.28515625" style="32" customWidth="1"/>
    <col min="1028" max="1028" width="26.28515625" style="32" bestFit="1" customWidth="1"/>
    <col min="1029" max="1029" width="7.42578125" style="32" customWidth="1"/>
    <col min="1030" max="1030" width="5.85546875" style="32" customWidth="1"/>
    <col min="1031" max="1031" width="7.42578125" style="32" customWidth="1"/>
    <col min="1032" max="1032" width="5.85546875" style="32" customWidth="1"/>
    <col min="1033" max="1033" width="7.42578125" style="32" customWidth="1"/>
    <col min="1034" max="1034" width="5.85546875" style="32" customWidth="1"/>
    <col min="1035" max="1035" width="7.42578125" style="32" customWidth="1"/>
    <col min="1036" max="1036" width="5.85546875" style="32" customWidth="1"/>
    <col min="1037" max="1037" width="8.28515625" style="32" customWidth="1"/>
    <col min="1038" max="1038" width="6.28515625" style="32" customWidth="1"/>
    <col min="1039" max="1040" width="9.140625" style="32" customWidth="1"/>
    <col min="1041" max="1041" width="8" style="32" customWidth="1"/>
    <col min="1042" max="1281" width="8.85546875" style="32"/>
    <col min="1282" max="1282" width="12.28515625" style="32" customWidth="1"/>
    <col min="1283" max="1283" width="8.28515625" style="32" customWidth="1"/>
    <col min="1284" max="1284" width="26.28515625" style="32" bestFit="1" customWidth="1"/>
    <col min="1285" max="1285" width="7.42578125" style="32" customWidth="1"/>
    <col min="1286" max="1286" width="5.85546875" style="32" customWidth="1"/>
    <col min="1287" max="1287" width="7.42578125" style="32" customWidth="1"/>
    <col min="1288" max="1288" width="5.85546875" style="32" customWidth="1"/>
    <col min="1289" max="1289" width="7.42578125" style="32" customWidth="1"/>
    <col min="1290" max="1290" width="5.85546875" style="32" customWidth="1"/>
    <col min="1291" max="1291" width="7.42578125" style="32" customWidth="1"/>
    <col min="1292" max="1292" width="5.85546875" style="32" customWidth="1"/>
    <col min="1293" max="1293" width="8.28515625" style="32" customWidth="1"/>
    <col min="1294" max="1294" width="6.28515625" style="32" customWidth="1"/>
    <col min="1295" max="1296" width="9.140625" style="32" customWidth="1"/>
    <col min="1297" max="1297" width="8" style="32" customWidth="1"/>
    <col min="1298" max="1537" width="8.85546875" style="32"/>
    <col min="1538" max="1538" width="12.28515625" style="32" customWidth="1"/>
    <col min="1539" max="1539" width="8.28515625" style="32" customWidth="1"/>
    <col min="1540" max="1540" width="26.28515625" style="32" bestFit="1" customWidth="1"/>
    <col min="1541" max="1541" width="7.42578125" style="32" customWidth="1"/>
    <col min="1542" max="1542" width="5.85546875" style="32" customWidth="1"/>
    <col min="1543" max="1543" width="7.42578125" style="32" customWidth="1"/>
    <col min="1544" max="1544" width="5.85546875" style="32" customWidth="1"/>
    <col min="1545" max="1545" width="7.42578125" style="32" customWidth="1"/>
    <col min="1546" max="1546" width="5.85546875" style="32" customWidth="1"/>
    <col min="1547" max="1547" width="7.42578125" style="32" customWidth="1"/>
    <col min="1548" max="1548" width="5.85546875" style="32" customWidth="1"/>
    <col min="1549" max="1549" width="8.28515625" style="32" customWidth="1"/>
    <col min="1550" max="1550" width="6.28515625" style="32" customWidth="1"/>
    <col min="1551" max="1552" width="9.140625" style="32" customWidth="1"/>
    <col min="1553" max="1553" width="8" style="32" customWidth="1"/>
    <col min="1554" max="1793" width="8.85546875" style="32"/>
    <col min="1794" max="1794" width="12.28515625" style="32" customWidth="1"/>
    <col min="1795" max="1795" width="8.28515625" style="32" customWidth="1"/>
    <col min="1796" max="1796" width="26.28515625" style="32" bestFit="1" customWidth="1"/>
    <col min="1797" max="1797" width="7.42578125" style="32" customWidth="1"/>
    <col min="1798" max="1798" width="5.85546875" style="32" customWidth="1"/>
    <col min="1799" max="1799" width="7.42578125" style="32" customWidth="1"/>
    <col min="1800" max="1800" width="5.85546875" style="32" customWidth="1"/>
    <col min="1801" max="1801" width="7.42578125" style="32" customWidth="1"/>
    <col min="1802" max="1802" width="5.85546875" style="32" customWidth="1"/>
    <col min="1803" max="1803" width="7.42578125" style="32" customWidth="1"/>
    <col min="1804" max="1804" width="5.85546875" style="32" customWidth="1"/>
    <col min="1805" max="1805" width="8.28515625" style="32" customWidth="1"/>
    <col min="1806" max="1806" width="6.28515625" style="32" customWidth="1"/>
    <col min="1807" max="1808" width="9.140625" style="32" customWidth="1"/>
    <col min="1809" max="1809" width="8" style="32" customWidth="1"/>
    <col min="1810" max="2049" width="8.85546875" style="32"/>
    <col min="2050" max="2050" width="12.28515625" style="32" customWidth="1"/>
    <col min="2051" max="2051" width="8.28515625" style="32" customWidth="1"/>
    <col min="2052" max="2052" width="26.28515625" style="32" bestFit="1" customWidth="1"/>
    <col min="2053" max="2053" width="7.42578125" style="32" customWidth="1"/>
    <col min="2054" max="2054" width="5.85546875" style="32" customWidth="1"/>
    <col min="2055" max="2055" width="7.42578125" style="32" customWidth="1"/>
    <col min="2056" max="2056" width="5.85546875" style="32" customWidth="1"/>
    <col min="2057" max="2057" width="7.42578125" style="32" customWidth="1"/>
    <col min="2058" max="2058" width="5.85546875" style="32" customWidth="1"/>
    <col min="2059" max="2059" width="7.42578125" style="32" customWidth="1"/>
    <col min="2060" max="2060" width="5.85546875" style="32" customWidth="1"/>
    <col min="2061" max="2061" width="8.28515625" style="32" customWidth="1"/>
    <col min="2062" max="2062" width="6.28515625" style="32" customWidth="1"/>
    <col min="2063" max="2064" width="9.140625" style="32" customWidth="1"/>
    <col min="2065" max="2065" width="8" style="32" customWidth="1"/>
    <col min="2066" max="2305" width="8.85546875" style="32"/>
    <col min="2306" max="2306" width="12.28515625" style="32" customWidth="1"/>
    <col min="2307" max="2307" width="8.28515625" style="32" customWidth="1"/>
    <col min="2308" max="2308" width="26.28515625" style="32" bestFit="1" customWidth="1"/>
    <col min="2309" max="2309" width="7.42578125" style="32" customWidth="1"/>
    <col min="2310" max="2310" width="5.85546875" style="32" customWidth="1"/>
    <col min="2311" max="2311" width="7.42578125" style="32" customWidth="1"/>
    <col min="2312" max="2312" width="5.85546875" style="32" customWidth="1"/>
    <col min="2313" max="2313" width="7.42578125" style="32" customWidth="1"/>
    <col min="2314" max="2314" width="5.85546875" style="32" customWidth="1"/>
    <col min="2315" max="2315" width="7.42578125" style="32" customWidth="1"/>
    <col min="2316" max="2316" width="5.85546875" style="32" customWidth="1"/>
    <col min="2317" max="2317" width="8.28515625" style="32" customWidth="1"/>
    <col min="2318" max="2318" width="6.28515625" style="32" customWidth="1"/>
    <col min="2319" max="2320" width="9.140625" style="32" customWidth="1"/>
    <col min="2321" max="2321" width="8" style="32" customWidth="1"/>
    <col min="2322" max="2561" width="8.85546875" style="32"/>
    <col min="2562" max="2562" width="12.28515625" style="32" customWidth="1"/>
    <col min="2563" max="2563" width="8.28515625" style="32" customWidth="1"/>
    <col min="2564" max="2564" width="26.28515625" style="32" bestFit="1" customWidth="1"/>
    <col min="2565" max="2565" width="7.42578125" style="32" customWidth="1"/>
    <col min="2566" max="2566" width="5.85546875" style="32" customWidth="1"/>
    <col min="2567" max="2567" width="7.42578125" style="32" customWidth="1"/>
    <col min="2568" max="2568" width="5.85546875" style="32" customWidth="1"/>
    <col min="2569" max="2569" width="7.42578125" style="32" customWidth="1"/>
    <col min="2570" max="2570" width="5.85546875" style="32" customWidth="1"/>
    <col min="2571" max="2571" width="7.42578125" style="32" customWidth="1"/>
    <col min="2572" max="2572" width="5.85546875" style="32" customWidth="1"/>
    <col min="2573" max="2573" width="8.28515625" style="32" customWidth="1"/>
    <col min="2574" max="2574" width="6.28515625" style="32" customWidth="1"/>
    <col min="2575" max="2576" width="9.140625" style="32" customWidth="1"/>
    <col min="2577" max="2577" width="8" style="32" customWidth="1"/>
    <col min="2578" max="2817" width="8.85546875" style="32"/>
    <col min="2818" max="2818" width="12.28515625" style="32" customWidth="1"/>
    <col min="2819" max="2819" width="8.28515625" style="32" customWidth="1"/>
    <col min="2820" max="2820" width="26.28515625" style="32" bestFit="1" customWidth="1"/>
    <col min="2821" max="2821" width="7.42578125" style="32" customWidth="1"/>
    <col min="2822" max="2822" width="5.85546875" style="32" customWidth="1"/>
    <col min="2823" max="2823" width="7.42578125" style="32" customWidth="1"/>
    <col min="2824" max="2824" width="5.85546875" style="32" customWidth="1"/>
    <col min="2825" max="2825" width="7.42578125" style="32" customWidth="1"/>
    <col min="2826" max="2826" width="5.85546875" style="32" customWidth="1"/>
    <col min="2827" max="2827" width="7.42578125" style="32" customWidth="1"/>
    <col min="2828" max="2828" width="5.85546875" style="32" customWidth="1"/>
    <col min="2829" max="2829" width="8.28515625" style="32" customWidth="1"/>
    <col min="2830" max="2830" width="6.28515625" style="32" customWidth="1"/>
    <col min="2831" max="2832" width="9.140625" style="32" customWidth="1"/>
    <col min="2833" max="2833" width="8" style="32" customWidth="1"/>
    <col min="2834" max="3073" width="8.85546875" style="32"/>
    <col min="3074" max="3074" width="12.28515625" style="32" customWidth="1"/>
    <col min="3075" max="3075" width="8.28515625" style="32" customWidth="1"/>
    <col min="3076" max="3076" width="26.28515625" style="32" bestFit="1" customWidth="1"/>
    <col min="3077" max="3077" width="7.42578125" style="32" customWidth="1"/>
    <col min="3078" max="3078" width="5.85546875" style="32" customWidth="1"/>
    <col min="3079" max="3079" width="7.42578125" style="32" customWidth="1"/>
    <col min="3080" max="3080" width="5.85546875" style="32" customWidth="1"/>
    <col min="3081" max="3081" width="7.42578125" style="32" customWidth="1"/>
    <col min="3082" max="3082" width="5.85546875" style="32" customWidth="1"/>
    <col min="3083" max="3083" width="7.42578125" style="32" customWidth="1"/>
    <col min="3084" max="3084" width="5.85546875" style="32" customWidth="1"/>
    <col min="3085" max="3085" width="8.28515625" style="32" customWidth="1"/>
    <col min="3086" max="3086" width="6.28515625" style="32" customWidth="1"/>
    <col min="3087" max="3088" width="9.140625" style="32" customWidth="1"/>
    <col min="3089" max="3089" width="8" style="32" customWidth="1"/>
    <col min="3090" max="3329" width="8.85546875" style="32"/>
    <col min="3330" max="3330" width="12.28515625" style="32" customWidth="1"/>
    <col min="3331" max="3331" width="8.28515625" style="32" customWidth="1"/>
    <col min="3332" max="3332" width="26.28515625" style="32" bestFit="1" customWidth="1"/>
    <col min="3333" max="3333" width="7.42578125" style="32" customWidth="1"/>
    <col min="3334" max="3334" width="5.85546875" style="32" customWidth="1"/>
    <col min="3335" max="3335" width="7.42578125" style="32" customWidth="1"/>
    <col min="3336" max="3336" width="5.85546875" style="32" customWidth="1"/>
    <col min="3337" max="3337" width="7.42578125" style="32" customWidth="1"/>
    <col min="3338" max="3338" width="5.85546875" style="32" customWidth="1"/>
    <col min="3339" max="3339" width="7.42578125" style="32" customWidth="1"/>
    <col min="3340" max="3340" width="5.85546875" style="32" customWidth="1"/>
    <col min="3341" max="3341" width="8.28515625" style="32" customWidth="1"/>
    <col min="3342" max="3342" width="6.28515625" style="32" customWidth="1"/>
    <col min="3343" max="3344" width="9.140625" style="32" customWidth="1"/>
    <col min="3345" max="3345" width="8" style="32" customWidth="1"/>
    <col min="3346" max="3585" width="8.85546875" style="32"/>
    <col min="3586" max="3586" width="12.28515625" style="32" customWidth="1"/>
    <col min="3587" max="3587" width="8.28515625" style="32" customWidth="1"/>
    <col min="3588" max="3588" width="26.28515625" style="32" bestFit="1" customWidth="1"/>
    <col min="3589" max="3589" width="7.42578125" style="32" customWidth="1"/>
    <col min="3590" max="3590" width="5.85546875" style="32" customWidth="1"/>
    <col min="3591" max="3591" width="7.42578125" style="32" customWidth="1"/>
    <col min="3592" max="3592" width="5.85546875" style="32" customWidth="1"/>
    <col min="3593" max="3593" width="7.42578125" style="32" customWidth="1"/>
    <col min="3594" max="3594" width="5.85546875" style="32" customWidth="1"/>
    <col min="3595" max="3595" width="7.42578125" style="32" customWidth="1"/>
    <col min="3596" max="3596" width="5.85546875" style="32" customWidth="1"/>
    <col min="3597" max="3597" width="8.28515625" style="32" customWidth="1"/>
    <col min="3598" max="3598" width="6.28515625" style="32" customWidth="1"/>
    <col min="3599" max="3600" width="9.140625" style="32" customWidth="1"/>
    <col min="3601" max="3601" width="8" style="32" customWidth="1"/>
    <col min="3602" max="3841" width="8.85546875" style="32"/>
    <col min="3842" max="3842" width="12.28515625" style="32" customWidth="1"/>
    <col min="3843" max="3843" width="8.28515625" style="32" customWidth="1"/>
    <col min="3844" max="3844" width="26.28515625" style="32" bestFit="1" customWidth="1"/>
    <col min="3845" max="3845" width="7.42578125" style="32" customWidth="1"/>
    <col min="3846" max="3846" width="5.85546875" style="32" customWidth="1"/>
    <col min="3847" max="3847" width="7.42578125" style="32" customWidth="1"/>
    <col min="3848" max="3848" width="5.85546875" style="32" customWidth="1"/>
    <col min="3849" max="3849" width="7.42578125" style="32" customWidth="1"/>
    <col min="3850" max="3850" width="5.85546875" style="32" customWidth="1"/>
    <col min="3851" max="3851" width="7.42578125" style="32" customWidth="1"/>
    <col min="3852" max="3852" width="5.85546875" style="32" customWidth="1"/>
    <col min="3853" max="3853" width="8.28515625" style="32" customWidth="1"/>
    <col min="3854" max="3854" width="6.28515625" style="32" customWidth="1"/>
    <col min="3855" max="3856" width="9.140625" style="32" customWidth="1"/>
    <col min="3857" max="3857" width="8" style="32" customWidth="1"/>
    <col min="3858" max="4097" width="8.85546875" style="32"/>
    <col min="4098" max="4098" width="12.28515625" style="32" customWidth="1"/>
    <col min="4099" max="4099" width="8.28515625" style="32" customWidth="1"/>
    <col min="4100" max="4100" width="26.28515625" style="32" bestFit="1" customWidth="1"/>
    <col min="4101" max="4101" width="7.42578125" style="32" customWidth="1"/>
    <col min="4102" max="4102" width="5.85546875" style="32" customWidth="1"/>
    <col min="4103" max="4103" width="7.42578125" style="32" customWidth="1"/>
    <col min="4104" max="4104" width="5.85546875" style="32" customWidth="1"/>
    <col min="4105" max="4105" width="7.42578125" style="32" customWidth="1"/>
    <col min="4106" max="4106" width="5.85546875" style="32" customWidth="1"/>
    <col min="4107" max="4107" width="7.42578125" style="32" customWidth="1"/>
    <col min="4108" max="4108" width="5.85546875" style="32" customWidth="1"/>
    <col min="4109" max="4109" width="8.28515625" style="32" customWidth="1"/>
    <col min="4110" max="4110" width="6.28515625" style="32" customWidth="1"/>
    <col min="4111" max="4112" width="9.140625" style="32" customWidth="1"/>
    <col min="4113" max="4113" width="8" style="32" customWidth="1"/>
    <col min="4114" max="4353" width="8.85546875" style="32"/>
    <col min="4354" max="4354" width="12.28515625" style="32" customWidth="1"/>
    <col min="4355" max="4355" width="8.28515625" style="32" customWidth="1"/>
    <col min="4356" max="4356" width="26.28515625" style="32" bestFit="1" customWidth="1"/>
    <col min="4357" max="4357" width="7.42578125" style="32" customWidth="1"/>
    <col min="4358" max="4358" width="5.85546875" style="32" customWidth="1"/>
    <col min="4359" max="4359" width="7.42578125" style="32" customWidth="1"/>
    <col min="4360" max="4360" width="5.85546875" style="32" customWidth="1"/>
    <col min="4361" max="4361" width="7.42578125" style="32" customWidth="1"/>
    <col min="4362" max="4362" width="5.85546875" style="32" customWidth="1"/>
    <col min="4363" max="4363" width="7.42578125" style="32" customWidth="1"/>
    <col min="4364" max="4364" width="5.85546875" style="32" customWidth="1"/>
    <col min="4365" max="4365" width="8.28515625" style="32" customWidth="1"/>
    <col min="4366" max="4366" width="6.28515625" style="32" customWidth="1"/>
    <col min="4367" max="4368" width="9.140625" style="32" customWidth="1"/>
    <col min="4369" max="4369" width="8" style="32" customWidth="1"/>
    <col min="4370" max="4609" width="8.85546875" style="32"/>
    <col min="4610" max="4610" width="12.28515625" style="32" customWidth="1"/>
    <col min="4611" max="4611" width="8.28515625" style="32" customWidth="1"/>
    <col min="4612" max="4612" width="26.28515625" style="32" bestFit="1" customWidth="1"/>
    <col min="4613" max="4613" width="7.42578125" style="32" customWidth="1"/>
    <col min="4614" max="4614" width="5.85546875" style="32" customWidth="1"/>
    <col min="4615" max="4615" width="7.42578125" style="32" customWidth="1"/>
    <col min="4616" max="4616" width="5.85546875" style="32" customWidth="1"/>
    <col min="4617" max="4617" width="7.42578125" style="32" customWidth="1"/>
    <col min="4618" max="4618" width="5.85546875" style="32" customWidth="1"/>
    <col min="4619" max="4619" width="7.42578125" style="32" customWidth="1"/>
    <col min="4620" max="4620" width="5.85546875" style="32" customWidth="1"/>
    <col min="4621" max="4621" width="8.28515625" style="32" customWidth="1"/>
    <col min="4622" max="4622" width="6.28515625" style="32" customWidth="1"/>
    <col min="4623" max="4624" width="9.140625" style="32" customWidth="1"/>
    <col min="4625" max="4625" width="8" style="32" customWidth="1"/>
    <col min="4626" max="4865" width="8.85546875" style="32"/>
    <col min="4866" max="4866" width="12.28515625" style="32" customWidth="1"/>
    <col min="4867" max="4867" width="8.28515625" style="32" customWidth="1"/>
    <col min="4868" max="4868" width="26.28515625" style="32" bestFit="1" customWidth="1"/>
    <col min="4869" max="4869" width="7.42578125" style="32" customWidth="1"/>
    <col min="4870" max="4870" width="5.85546875" style="32" customWidth="1"/>
    <col min="4871" max="4871" width="7.42578125" style="32" customWidth="1"/>
    <col min="4872" max="4872" width="5.85546875" style="32" customWidth="1"/>
    <col min="4873" max="4873" width="7.42578125" style="32" customWidth="1"/>
    <col min="4874" max="4874" width="5.85546875" style="32" customWidth="1"/>
    <col min="4875" max="4875" width="7.42578125" style="32" customWidth="1"/>
    <col min="4876" max="4876" width="5.85546875" style="32" customWidth="1"/>
    <col min="4877" max="4877" width="8.28515625" style="32" customWidth="1"/>
    <col min="4878" max="4878" width="6.28515625" style="32" customWidth="1"/>
    <col min="4879" max="4880" width="9.140625" style="32" customWidth="1"/>
    <col min="4881" max="4881" width="8" style="32" customWidth="1"/>
    <col min="4882" max="5121" width="8.85546875" style="32"/>
    <col min="5122" max="5122" width="12.28515625" style="32" customWidth="1"/>
    <col min="5123" max="5123" width="8.28515625" style="32" customWidth="1"/>
    <col min="5124" max="5124" width="26.28515625" style="32" bestFit="1" customWidth="1"/>
    <col min="5125" max="5125" width="7.42578125" style="32" customWidth="1"/>
    <col min="5126" max="5126" width="5.85546875" style="32" customWidth="1"/>
    <col min="5127" max="5127" width="7.42578125" style="32" customWidth="1"/>
    <col min="5128" max="5128" width="5.85546875" style="32" customWidth="1"/>
    <col min="5129" max="5129" width="7.42578125" style="32" customWidth="1"/>
    <col min="5130" max="5130" width="5.85546875" style="32" customWidth="1"/>
    <col min="5131" max="5131" width="7.42578125" style="32" customWidth="1"/>
    <col min="5132" max="5132" width="5.85546875" style="32" customWidth="1"/>
    <col min="5133" max="5133" width="8.28515625" style="32" customWidth="1"/>
    <col min="5134" max="5134" width="6.28515625" style="32" customWidth="1"/>
    <col min="5135" max="5136" width="9.140625" style="32" customWidth="1"/>
    <col min="5137" max="5137" width="8" style="32" customWidth="1"/>
    <col min="5138" max="5377" width="8.85546875" style="32"/>
    <col min="5378" max="5378" width="12.28515625" style="32" customWidth="1"/>
    <col min="5379" max="5379" width="8.28515625" style="32" customWidth="1"/>
    <col min="5380" max="5380" width="26.28515625" style="32" bestFit="1" customWidth="1"/>
    <col min="5381" max="5381" width="7.42578125" style="32" customWidth="1"/>
    <col min="5382" max="5382" width="5.85546875" style="32" customWidth="1"/>
    <col min="5383" max="5383" width="7.42578125" style="32" customWidth="1"/>
    <col min="5384" max="5384" width="5.85546875" style="32" customWidth="1"/>
    <col min="5385" max="5385" width="7.42578125" style="32" customWidth="1"/>
    <col min="5386" max="5386" width="5.85546875" style="32" customWidth="1"/>
    <col min="5387" max="5387" width="7.42578125" style="32" customWidth="1"/>
    <col min="5388" max="5388" width="5.85546875" style="32" customWidth="1"/>
    <col min="5389" max="5389" width="8.28515625" style="32" customWidth="1"/>
    <col min="5390" max="5390" width="6.28515625" style="32" customWidth="1"/>
    <col min="5391" max="5392" width="9.140625" style="32" customWidth="1"/>
    <col min="5393" max="5393" width="8" style="32" customWidth="1"/>
    <col min="5394" max="5633" width="8.85546875" style="32"/>
    <col min="5634" max="5634" width="12.28515625" style="32" customWidth="1"/>
    <col min="5635" max="5635" width="8.28515625" style="32" customWidth="1"/>
    <col min="5636" max="5636" width="26.28515625" style="32" bestFit="1" customWidth="1"/>
    <col min="5637" max="5637" width="7.42578125" style="32" customWidth="1"/>
    <col min="5638" max="5638" width="5.85546875" style="32" customWidth="1"/>
    <col min="5639" max="5639" width="7.42578125" style="32" customWidth="1"/>
    <col min="5640" max="5640" width="5.85546875" style="32" customWidth="1"/>
    <col min="5641" max="5641" width="7.42578125" style="32" customWidth="1"/>
    <col min="5642" max="5642" width="5.85546875" style="32" customWidth="1"/>
    <col min="5643" max="5643" width="7.42578125" style="32" customWidth="1"/>
    <col min="5644" max="5644" width="5.85546875" style="32" customWidth="1"/>
    <col min="5645" max="5645" width="8.28515625" style="32" customWidth="1"/>
    <col min="5646" max="5646" width="6.28515625" style="32" customWidth="1"/>
    <col min="5647" max="5648" width="9.140625" style="32" customWidth="1"/>
    <col min="5649" max="5649" width="8" style="32" customWidth="1"/>
    <col min="5650" max="5889" width="8.85546875" style="32"/>
    <col min="5890" max="5890" width="12.28515625" style="32" customWidth="1"/>
    <col min="5891" max="5891" width="8.28515625" style="32" customWidth="1"/>
    <col min="5892" max="5892" width="26.28515625" style="32" bestFit="1" customWidth="1"/>
    <col min="5893" max="5893" width="7.42578125" style="32" customWidth="1"/>
    <col min="5894" max="5894" width="5.85546875" style="32" customWidth="1"/>
    <col min="5895" max="5895" width="7.42578125" style="32" customWidth="1"/>
    <col min="5896" max="5896" width="5.85546875" style="32" customWidth="1"/>
    <col min="5897" max="5897" width="7.42578125" style="32" customWidth="1"/>
    <col min="5898" max="5898" width="5.85546875" style="32" customWidth="1"/>
    <col min="5899" max="5899" width="7.42578125" style="32" customWidth="1"/>
    <col min="5900" max="5900" width="5.85546875" style="32" customWidth="1"/>
    <col min="5901" max="5901" width="8.28515625" style="32" customWidth="1"/>
    <col min="5902" max="5902" width="6.28515625" style="32" customWidth="1"/>
    <col min="5903" max="5904" width="9.140625" style="32" customWidth="1"/>
    <col min="5905" max="5905" width="8" style="32" customWidth="1"/>
    <col min="5906" max="6145" width="8.85546875" style="32"/>
    <col min="6146" max="6146" width="12.28515625" style="32" customWidth="1"/>
    <col min="6147" max="6147" width="8.28515625" style="32" customWidth="1"/>
    <col min="6148" max="6148" width="26.28515625" style="32" bestFit="1" customWidth="1"/>
    <col min="6149" max="6149" width="7.42578125" style="32" customWidth="1"/>
    <col min="6150" max="6150" width="5.85546875" style="32" customWidth="1"/>
    <col min="6151" max="6151" width="7.42578125" style="32" customWidth="1"/>
    <col min="6152" max="6152" width="5.85546875" style="32" customWidth="1"/>
    <col min="6153" max="6153" width="7.42578125" style="32" customWidth="1"/>
    <col min="6154" max="6154" width="5.85546875" style="32" customWidth="1"/>
    <col min="6155" max="6155" width="7.42578125" style="32" customWidth="1"/>
    <col min="6156" max="6156" width="5.85546875" style="32" customWidth="1"/>
    <col min="6157" max="6157" width="8.28515625" style="32" customWidth="1"/>
    <col min="6158" max="6158" width="6.28515625" style="32" customWidth="1"/>
    <col min="6159" max="6160" width="9.140625" style="32" customWidth="1"/>
    <col min="6161" max="6161" width="8" style="32" customWidth="1"/>
    <col min="6162" max="6401" width="8.85546875" style="32"/>
    <col min="6402" max="6402" width="12.28515625" style="32" customWidth="1"/>
    <col min="6403" max="6403" width="8.28515625" style="32" customWidth="1"/>
    <col min="6404" max="6404" width="26.28515625" style="32" bestFit="1" customWidth="1"/>
    <col min="6405" max="6405" width="7.42578125" style="32" customWidth="1"/>
    <col min="6406" max="6406" width="5.85546875" style="32" customWidth="1"/>
    <col min="6407" max="6407" width="7.42578125" style="32" customWidth="1"/>
    <col min="6408" max="6408" width="5.85546875" style="32" customWidth="1"/>
    <col min="6409" max="6409" width="7.42578125" style="32" customWidth="1"/>
    <col min="6410" max="6410" width="5.85546875" style="32" customWidth="1"/>
    <col min="6411" max="6411" width="7.42578125" style="32" customWidth="1"/>
    <col min="6412" max="6412" width="5.85546875" style="32" customWidth="1"/>
    <col min="6413" max="6413" width="8.28515625" style="32" customWidth="1"/>
    <col min="6414" max="6414" width="6.28515625" style="32" customWidth="1"/>
    <col min="6415" max="6416" width="9.140625" style="32" customWidth="1"/>
    <col min="6417" max="6417" width="8" style="32" customWidth="1"/>
    <col min="6418" max="6657" width="8.85546875" style="32"/>
    <col min="6658" max="6658" width="12.28515625" style="32" customWidth="1"/>
    <col min="6659" max="6659" width="8.28515625" style="32" customWidth="1"/>
    <col min="6660" max="6660" width="26.28515625" style="32" bestFit="1" customWidth="1"/>
    <col min="6661" max="6661" width="7.42578125" style="32" customWidth="1"/>
    <col min="6662" max="6662" width="5.85546875" style="32" customWidth="1"/>
    <col min="6663" max="6663" width="7.42578125" style="32" customWidth="1"/>
    <col min="6664" max="6664" width="5.85546875" style="32" customWidth="1"/>
    <col min="6665" max="6665" width="7.42578125" style="32" customWidth="1"/>
    <col min="6666" max="6666" width="5.85546875" style="32" customWidth="1"/>
    <col min="6667" max="6667" width="7.42578125" style="32" customWidth="1"/>
    <col min="6668" max="6668" width="5.85546875" style="32" customWidth="1"/>
    <col min="6669" max="6669" width="8.28515625" style="32" customWidth="1"/>
    <col min="6670" max="6670" width="6.28515625" style="32" customWidth="1"/>
    <col min="6671" max="6672" width="9.140625" style="32" customWidth="1"/>
    <col min="6673" max="6673" width="8" style="32" customWidth="1"/>
    <col min="6674" max="6913" width="8.85546875" style="32"/>
    <col min="6914" max="6914" width="12.28515625" style="32" customWidth="1"/>
    <col min="6915" max="6915" width="8.28515625" style="32" customWidth="1"/>
    <col min="6916" max="6916" width="26.28515625" style="32" bestFit="1" customWidth="1"/>
    <col min="6917" max="6917" width="7.42578125" style="32" customWidth="1"/>
    <col min="6918" max="6918" width="5.85546875" style="32" customWidth="1"/>
    <col min="6919" max="6919" width="7.42578125" style="32" customWidth="1"/>
    <col min="6920" max="6920" width="5.85546875" style="32" customWidth="1"/>
    <col min="6921" max="6921" width="7.42578125" style="32" customWidth="1"/>
    <col min="6922" max="6922" width="5.85546875" style="32" customWidth="1"/>
    <col min="6923" max="6923" width="7.42578125" style="32" customWidth="1"/>
    <col min="6924" max="6924" width="5.85546875" style="32" customWidth="1"/>
    <col min="6925" max="6925" width="8.28515625" style="32" customWidth="1"/>
    <col min="6926" max="6926" width="6.28515625" style="32" customWidth="1"/>
    <col min="6927" max="6928" width="9.140625" style="32" customWidth="1"/>
    <col min="6929" max="6929" width="8" style="32" customWidth="1"/>
    <col min="6930" max="7169" width="8.85546875" style="32"/>
    <col min="7170" max="7170" width="12.28515625" style="32" customWidth="1"/>
    <col min="7171" max="7171" width="8.28515625" style="32" customWidth="1"/>
    <col min="7172" max="7172" width="26.28515625" style="32" bestFit="1" customWidth="1"/>
    <col min="7173" max="7173" width="7.42578125" style="32" customWidth="1"/>
    <col min="7174" max="7174" width="5.85546875" style="32" customWidth="1"/>
    <col min="7175" max="7175" width="7.42578125" style="32" customWidth="1"/>
    <col min="7176" max="7176" width="5.85546875" style="32" customWidth="1"/>
    <col min="7177" max="7177" width="7.42578125" style="32" customWidth="1"/>
    <col min="7178" max="7178" width="5.85546875" style="32" customWidth="1"/>
    <col min="7179" max="7179" width="7.42578125" style="32" customWidth="1"/>
    <col min="7180" max="7180" width="5.85546875" style="32" customWidth="1"/>
    <col min="7181" max="7181" width="8.28515625" style="32" customWidth="1"/>
    <col min="7182" max="7182" width="6.28515625" style="32" customWidth="1"/>
    <col min="7183" max="7184" width="9.140625" style="32" customWidth="1"/>
    <col min="7185" max="7185" width="8" style="32" customWidth="1"/>
    <col min="7186" max="7425" width="8.85546875" style="32"/>
    <col min="7426" max="7426" width="12.28515625" style="32" customWidth="1"/>
    <col min="7427" max="7427" width="8.28515625" style="32" customWidth="1"/>
    <col min="7428" max="7428" width="26.28515625" style="32" bestFit="1" customWidth="1"/>
    <col min="7429" max="7429" width="7.42578125" style="32" customWidth="1"/>
    <col min="7430" max="7430" width="5.85546875" style="32" customWidth="1"/>
    <col min="7431" max="7431" width="7.42578125" style="32" customWidth="1"/>
    <col min="7432" max="7432" width="5.85546875" style="32" customWidth="1"/>
    <col min="7433" max="7433" width="7.42578125" style="32" customWidth="1"/>
    <col min="7434" max="7434" width="5.85546875" style="32" customWidth="1"/>
    <col min="7435" max="7435" width="7.42578125" style="32" customWidth="1"/>
    <col min="7436" max="7436" width="5.85546875" style="32" customWidth="1"/>
    <col min="7437" max="7437" width="8.28515625" style="32" customWidth="1"/>
    <col min="7438" max="7438" width="6.28515625" style="32" customWidth="1"/>
    <col min="7439" max="7440" width="9.140625" style="32" customWidth="1"/>
    <col min="7441" max="7441" width="8" style="32" customWidth="1"/>
    <col min="7442" max="7681" width="8.85546875" style="32"/>
    <col min="7682" max="7682" width="12.28515625" style="32" customWidth="1"/>
    <col min="7683" max="7683" width="8.28515625" style="32" customWidth="1"/>
    <col min="7684" max="7684" width="26.28515625" style="32" bestFit="1" customWidth="1"/>
    <col min="7685" max="7685" width="7.42578125" style="32" customWidth="1"/>
    <col min="7686" max="7686" width="5.85546875" style="32" customWidth="1"/>
    <col min="7687" max="7687" width="7.42578125" style="32" customWidth="1"/>
    <col min="7688" max="7688" width="5.85546875" style="32" customWidth="1"/>
    <col min="7689" max="7689" width="7.42578125" style="32" customWidth="1"/>
    <col min="7690" max="7690" width="5.85546875" style="32" customWidth="1"/>
    <col min="7691" max="7691" width="7.42578125" style="32" customWidth="1"/>
    <col min="7692" max="7692" width="5.85546875" style="32" customWidth="1"/>
    <col min="7693" max="7693" width="8.28515625" style="32" customWidth="1"/>
    <col min="7694" max="7694" width="6.28515625" style="32" customWidth="1"/>
    <col min="7695" max="7696" width="9.140625" style="32" customWidth="1"/>
    <col min="7697" max="7697" width="8" style="32" customWidth="1"/>
    <col min="7698" max="7937" width="8.85546875" style="32"/>
    <col min="7938" max="7938" width="12.28515625" style="32" customWidth="1"/>
    <col min="7939" max="7939" width="8.28515625" style="32" customWidth="1"/>
    <col min="7940" max="7940" width="26.28515625" style="32" bestFit="1" customWidth="1"/>
    <col min="7941" max="7941" width="7.42578125" style="32" customWidth="1"/>
    <col min="7942" max="7942" width="5.85546875" style="32" customWidth="1"/>
    <col min="7943" max="7943" width="7.42578125" style="32" customWidth="1"/>
    <col min="7944" max="7944" width="5.85546875" style="32" customWidth="1"/>
    <col min="7945" max="7945" width="7.42578125" style="32" customWidth="1"/>
    <col min="7946" max="7946" width="5.85546875" style="32" customWidth="1"/>
    <col min="7947" max="7947" width="7.42578125" style="32" customWidth="1"/>
    <col min="7948" max="7948" width="5.85546875" style="32" customWidth="1"/>
    <col min="7949" max="7949" width="8.28515625" style="32" customWidth="1"/>
    <col min="7950" max="7950" width="6.28515625" style="32" customWidth="1"/>
    <col min="7951" max="7952" width="9.140625" style="32" customWidth="1"/>
    <col min="7953" max="7953" width="8" style="32" customWidth="1"/>
    <col min="7954" max="8193" width="8.85546875" style="32"/>
    <col min="8194" max="8194" width="12.28515625" style="32" customWidth="1"/>
    <col min="8195" max="8195" width="8.28515625" style="32" customWidth="1"/>
    <col min="8196" max="8196" width="26.28515625" style="32" bestFit="1" customWidth="1"/>
    <col min="8197" max="8197" width="7.42578125" style="32" customWidth="1"/>
    <col min="8198" max="8198" width="5.85546875" style="32" customWidth="1"/>
    <col min="8199" max="8199" width="7.42578125" style="32" customWidth="1"/>
    <col min="8200" max="8200" width="5.85546875" style="32" customWidth="1"/>
    <col min="8201" max="8201" width="7.42578125" style="32" customWidth="1"/>
    <col min="8202" max="8202" width="5.85546875" style="32" customWidth="1"/>
    <col min="8203" max="8203" width="7.42578125" style="32" customWidth="1"/>
    <col min="8204" max="8204" width="5.85546875" style="32" customWidth="1"/>
    <col min="8205" max="8205" width="8.28515625" style="32" customWidth="1"/>
    <col min="8206" max="8206" width="6.28515625" style="32" customWidth="1"/>
    <col min="8207" max="8208" width="9.140625" style="32" customWidth="1"/>
    <col min="8209" max="8209" width="8" style="32" customWidth="1"/>
    <col min="8210" max="8449" width="8.85546875" style="32"/>
    <col min="8450" max="8450" width="12.28515625" style="32" customWidth="1"/>
    <col min="8451" max="8451" width="8.28515625" style="32" customWidth="1"/>
    <col min="8452" max="8452" width="26.28515625" style="32" bestFit="1" customWidth="1"/>
    <col min="8453" max="8453" width="7.42578125" style="32" customWidth="1"/>
    <col min="8454" max="8454" width="5.85546875" style="32" customWidth="1"/>
    <col min="8455" max="8455" width="7.42578125" style="32" customWidth="1"/>
    <col min="8456" max="8456" width="5.85546875" style="32" customWidth="1"/>
    <col min="8457" max="8457" width="7.42578125" style="32" customWidth="1"/>
    <col min="8458" max="8458" width="5.85546875" style="32" customWidth="1"/>
    <col min="8459" max="8459" width="7.42578125" style="32" customWidth="1"/>
    <col min="8460" max="8460" width="5.85546875" style="32" customWidth="1"/>
    <col min="8461" max="8461" width="8.28515625" style="32" customWidth="1"/>
    <col min="8462" max="8462" width="6.28515625" style="32" customWidth="1"/>
    <col min="8463" max="8464" width="9.140625" style="32" customWidth="1"/>
    <col min="8465" max="8465" width="8" style="32" customWidth="1"/>
    <col min="8466" max="8705" width="8.85546875" style="32"/>
    <col min="8706" max="8706" width="12.28515625" style="32" customWidth="1"/>
    <col min="8707" max="8707" width="8.28515625" style="32" customWidth="1"/>
    <col min="8708" max="8708" width="26.28515625" style="32" bestFit="1" customWidth="1"/>
    <col min="8709" max="8709" width="7.42578125" style="32" customWidth="1"/>
    <col min="8710" max="8710" width="5.85546875" style="32" customWidth="1"/>
    <col min="8711" max="8711" width="7.42578125" style="32" customWidth="1"/>
    <col min="8712" max="8712" width="5.85546875" style="32" customWidth="1"/>
    <col min="8713" max="8713" width="7.42578125" style="32" customWidth="1"/>
    <col min="8714" max="8714" width="5.85546875" style="32" customWidth="1"/>
    <col min="8715" max="8715" width="7.42578125" style="32" customWidth="1"/>
    <col min="8716" max="8716" width="5.85546875" style="32" customWidth="1"/>
    <col min="8717" max="8717" width="8.28515625" style="32" customWidth="1"/>
    <col min="8718" max="8718" width="6.28515625" style="32" customWidth="1"/>
    <col min="8719" max="8720" width="9.140625" style="32" customWidth="1"/>
    <col min="8721" max="8721" width="8" style="32" customWidth="1"/>
    <col min="8722" max="8961" width="8.85546875" style="32"/>
    <col min="8962" max="8962" width="12.28515625" style="32" customWidth="1"/>
    <col min="8963" max="8963" width="8.28515625" style="32" customWidth="1"/>
    <col min="8964" max="8964" width="26.28515625" style="32" bestFit="1" customWidth="1"/>
    <col min="8965" max="8965" width="7.42578125" style="32" customWidth="1"/>
    <col min="8966" max="8966" width="5.85546875" style="32" customWidth="1"/>
    <col min="8967" max="8967" width="7.42578125" style="32" customWidth="1"/>
    <col min="8968" max="8968" width="5.85546875" style="32" customWidth="1"/>
    <col min="8969" max="8969" width="7.42578125" style="32" customWidth="1"/>
    <col min="8970" max="8970" width="5.85546875" style="32" customWidth="1"/>
    <col min="8971" max="8971" width="7.42578125" style="32" customWidth="1"/>
    <col min="8972" max="8972" width="5.85546875" style="32" customWidth="1"/>
    <col min="8973" max="8973" width="8.28515625" style="32" customWidth="1"/>
    <col min="8974" max="8974" width="6.28515625" style="32" customWidth="1"/>
    <col min="8975" max="8976" width="9.140625" style="32" customWidth="1"/>
    <col min="8977" max="8977" width="8" style="32" customWidth="1"/>
    <col min="8978" max="9217" width="8.85546875" style="32"/>
    <col min="9218" max="9218" width="12.28515625" style="32" customWidth="1"/>
    <col min="9219" max="9219" width="8.28515625" style="32" customWidth="1"/>
    <col min="9220" max="9220" width="26.28515625" style="32" bestFit="1" customWidth="1"/>
    <col min="9221" max="9221" width="7.42578125" style="32" customWidth="1"/>
    <col min="9222" max="9222" width="5.85546875" style="32" customWidth="1"/>
    <col min="9223" max="9223" width="7.42578125" style="32" customWidth="1"/>
    <col min="9224" max="9224" width="5.85546875" style="32" customWidth="1"/>
    <col min="9225" max="9225" width="7.42578125" style="32" customWidth="1"/>
    <col min="9226" max="9226" width="5.85546875" style="32" customWidth="1"/>
    <col min="9227" max="9227" width="7.42578125" style="32" customWidth="1"/>
    <col min="9228" max="9228" width="5.85546875" style="32" customWidth="1"/>
    <col min="9229" max="9229" width="8.28515625" style="32" customWidth="1"/>
    <col min="9230" max="9230" width="6.28515625" style="32" customWidth="1"/>
    <col min="9231" max="9232" width="9.140625" style="32" customWidth="1"/>
    <col min="9233" max="9233" width="8" style="32" customWidth="1"/>
    <col min="9234" max="9473" width="8.85546875" style="32"/>
    <col min="9474" max="9474" width="12.28515625" style="32" customWidth="1"/>
    <col min="9475" max="9475" width="8.28515625" style="32" customWidth="1"/>
    <col min="9476" max="9476" width="26.28515625" style="32" bestFit="1" customWidth="1"/>
    <col min="9477" max="9477" width="7.42578125" style="32" customWidth="1"/>
    <col min="9478" max="9478" width="5.85546875" style="32" customWidth="1"/>
    <col min="9479" max="9479" width="7.42578125" style="32" customWidth="1"/>
    <col min="9480" max="9480" width="5.85546875" style="32" customWidth="1"/>
    <col min="9481" max="9481" width="7.42578125" style="32" customWidth="1"/>
    <col min="9482" max="9482" width="5.85546875" style="32" customWidth="1"/>
    <col min="9483" max="9483" width="7.42578125" style="32" customWidth="1"/>
    <col min="9484" max="9484" width="5.85546875" style="32" customWidth="1"/>
    <col min="9485" max="9485" width="8.28515625" style="32" customWidth="1"/>
    <col min="9486" max="9486" width="6.28515625" style="32" customWidth="1"/>
    <col min="9487" max="9488" width="9.140625" style="32" customWidth="1"/>
    <col min="9489" max="9489" width="8" style="32" customWidth="1"/>
    <col min="9490" max="9729" width="8.85546875" style="32"/>
    <col min="9730" max="9730" width="12.28515625" style="32" customWidth="1"/>
    <col min="9731" max="9731" width="8.28515625" style="32" customWidth="1"/>
    <col min="9732" max="9732" width="26.28515625" style="32" bestFit="1" customWidth="1"/>
    <col min="9733" max="9733" width="7.42578125" style="32" customWidth="1"/>
    <col min="9734" max="9734" width="5.85546875" style="32" customWidth="1"/>
    <col min="9735" max="9735" width="7.42578125" style="32" customWidth="1"/>
    <col min="9736" max="9736" width="5.85546875" style="32" customWidth="1"/>
    <col min="9737" max="9737" width="7.42578125" style="32" customWidth="1"/>
    <col min="9738" max="9738" width="5.85546875" style="32" customWidth="1"/>
    <col min="9739" max="9739" width="7.42578125" style="32" customWidth="1"/>
    <col min="9740" max="9740" width="5.85546875" style="32" customWidth="1"/>
    <col min="9741" max="9741" width="8.28515625" style="32" customWidth="1"/>
    <col min="9742" max="9742" width="6.28515625" style="32" customWidth="1"/>
    <col min="9743" max="9744" width="9.140625" style="32" customWidth="1"/>
    <col min="9745" max="9745" width="8" style="32" customWidth="1"/>
    <col min="9746" max="9985" width="8.85546875" style="32"/>
    <col min="9986" max="9986" width="12.28515625" style="32" customWidth="1"/>
    <col min="9987" max="9987" width="8.28515625" style="32" customWidth="1"/>
    <col min="9988" max="9988" width="26.28515625" style="32" bestFit="1" customWidth="1"/>
    <col min="9989" max="9989" width="7.42578125" style="32" customWidth="1"/>
    <col min="9990" max="9990" width="5.85546875" style="32" customWidth="1"/>
    <col min="9991" max="9991" width="7.42578125" style="32" customWidth="1"/>
    <col min="9992" max="9992" width="5.85546875" style="32" customWidth="1"/>
    <col min="9993" max="9993" width="7.42578125" style="32" customWidth="1"/>
    <col min="9994" max="9994" width="5.85546875" style="32" customWidth="1"/>
    <col min="9995" max="9995" width="7.42578125" style="32" customWidth="1"/>
    <col min="9996" max="9996" width="5.85546875" style="32" customWidth="1"/>
    <col min="9997" max="9997" width="8.28515625" style="32" customWidth="1"/>
    <col min="9998" max="9998" width="6.28515625" style="32" customWidth="1"/>
    <col min="9999" max="10000" width="9.140625" style="32" customWidth="1"/>
    <col min="10001" max="10001" width="8" style="32" customWidth="1"/>
    <col min="10002" max="10241" width="8.85546875" style="32"/>
    <col min="10242" max="10242" width="12.28515625" style="32" customWidth="1"/>
    <col min="10243" max="10243" width="8.28515625" style="32" customWidth="1"/>
    <col min="10244" max="10244" width="26.28515625" style="32" bestFit="1" customWidth="1"/>
    <col min="10245" max="10245" width="7.42578125" style="32" customWidth="1"/>
    <col min="10246" max="10246" width="5.85546875" style="32" customWidth="1"/>
    <col min="10247" max="10247" width="7.42578125" style="32" customWidth="1"/>
    <col min="10248" max="10248" width="5.85546875" style="32" customWidth="1"/>
    <col min="10249" max="10249" width="7.42578125" style="32" customWidth="1"/>
    <col min="10250" max="10250" width="5.85546875" style="32" customWidth="1"/>
    <col min="10251" max="10251" width="7.42578125" style="32" customWidth="1"/>
    <col min="10252" max="10252" width="5.85546875" style="32" customWidth="1"/>
    <col min="10253" max="10253" width="8.28515625" style="32" customWidth="1"/>
    <col min="10254" max="10254" width="6.28515625" style="32" customWidth="1"/>
    <col min="10255" max="10256" width="9.140625" style="32" customWidth="1"/>
    <col min="10257" max="10257" width="8" style="32" customWidth="1"/>
    <col min="10258" max="10497" width="8.85546875" style="32"/>
    <col min="10498" max="10498" width="12.28515625" style="32" customWidth="1"/>
    <col min="10499" max="10499" width="8.28515625" style="32" customWidth="1"/>
    <col min="10500" max="10500" width="26.28515625" style="32" bestFit="1" customWidth="1"/>
    <col min="10501" max="10501" width="7.42578125" style="32" customWidth="1"/>
    <col min="10502" max="10502" width="5.85546875" style="32" customWidth="1"/>
    <col min="10503" max="10503" width="7.42578125" style="32" customWidth="1"/>
    <col min="10504" max="10504" width="5.85546875" style="32" customWidth="1"/>
    <col min="10505" max="10505" width="7.42578125" style="32" customWidth="1"/>
    <col min="10506" max="10506" width="5.85546875" style="32" customWidth="1"/>
    <col min="10507" max="10507" width="7.42578125" style="32" customWidth="1"/>
    <col min="10508" max="10508" width="5.85546875" style="32" customWidth="1"/>
    <col min="10509" max="10509" width="8.28515625" style="32" customWidth="1"/>
    <col min="10510" max="10510" width="6.28515625" style="32" customWidth="1"/>
    <col min="10511" max="10512" width="9.140625" style="32" customWidth="1"/>
    <col min="10513" max="10513" width="8" style="32" customWidth="1"/>
    <col min="10514" max="10753" width="8.85546875" style="32"/>
    <col min="10754" max="10754" width="12.28515625" style="32" customWidth="1"/>
    <col min="10755" max="10755" width="8.28515625" style="32" customWidth="1"/>
    <col min="10756" max="10756" width="26.28515625" style="32" bestFit="1" customWidth="1"/>
    <col min="10757" max="10757" width="7.42578125" style="32" customWidth="1"/>
    <col min="10758" max="10758" width="5.85546875" style="32" customWidth="1"/>
    <col min="10759" max="10759" width="7.42578125" style="32" customWidth="1"/>
    <col min="10760" max="10760" width="5.85546875" style="32" customWidth="1"/>
    <col min="10761" max="10761" width="7.42578125" style="32" customWidth="1"/>
    <col min="10762" max="10762" width="5.85546875" style="32" customWidth="1"/>
    <col min="10763" max="10763" width="7.42578125" style="32" customWidth="1"/>
    <col min="10764" max="10764" width="5.85546875" style="32" customWidth="1"/>
    <col min="10765" max="10765" width="8.28515625" style="32" customWidth="1"/>
    <col min="10766" max="10766" width="6.28515625" style="32" customWidth="1"/>
    <col min="10767" max="10768" width="9.140625" style="32" customWidth="1"/>
    <col min="10769" max="10769" width="8" style="32" customWidth="1"/>
    <col min="10770" max="11009" width="8.85546875" style="32"/>
    <col min="11010" max="11010" width="12.28515625" style="32" customWidth="1"/>
    <col min="11011" max="11011" width="8.28515625" style="32" customWidth="1"/>
    <col min="11012" max="11012" width="26.28515625" style="32" bestFit="1" customWidth="1"/>
    <col min="11013" max="11013" width="7.42578125" style="32" customWidth="1"/>
    <col min="11014" max="11014" width="5.85546875" style="32" customWidth="1"/>
    <col min="11015" max="11015" width="7.42578125" style="32" customWidth="1"/>
    <col min="11016" max="11016" width="5.85546875" style="32" customWidth="1"/>
    <col min="11017" max="11017" width="7.42578125" style="32" customWidth="1"/>
    <col min="11018" max="11018" width="5.85546875" style="32" customWidth="1"/>
    <col min="11019" max="11019" width="7.42578125" style="32" customWidth="1"/>
    <col min="11020" max="11020" width="5.85546875" style="32" customWidth="1"/>
    <col min="11021" max="11021" width="8.28515625" style="32" customWidth="1"/>
    <col min="11022" max="11022" width="6.28515625" style="32" customWidth="1"/>
    <col min="11023" max="11024" width="9.140625" style="32" customWidth="1"/>
    <col min="11025" max="11025" width="8" style="32" customWidth="1"/>
    <col min="11026" max="11265" width="8.85546875" style="32"/>
    <col min="11266" max="11266" width="12.28515625" style="32" customWidth="1"/>
    <col min="11267" max="11267" width="8.28515625" style="32" customWidth="1"/>
    <col min="11268" max="11268" width="26.28515625" style="32" bestFit="1" customWidth="1"/>
    <col min="11269" max="11269" width="7.42578125" style="32" customWidth="1"/>
    <col min="11270" max="11270" width="5.85546875" style="32" customWidth="1"/>
    <col min="11271" max="11271" width="7.42578125" style="32" customWidth="1"/>
    <col min="11272" max="11272" width="5.85546875" style="32" customWidth="1"/>
    <col min="11273" max="11273" width="7.42578125" style="32" customWidth="1"/>
    <col min="11274" max="11274" width="5.85546875" style="32" customWidth="1"/>
    <col min="11275" max="11275" width="7.42578125" style="32" customWidth="1"/>
    <col min="11276" max="11276" width="5.85546875" style="32" customWidth="1"/>
    <col min="11277" max="11277" width="8.28515625" style="32" customWidth="1"/>
    <col min="11278" max="11278" width="6.28515625" style="32" customWidth="1"/>
    <col min="11279" max="11280" width="9.140625" style="32" customWidth="1"/>
    <col min="11281" max="11281" width="8" style="32" customWidth="1"/>
    <col min="11282" max="11521" width="8.85546875" style="32"/>
    <col min="11522" max="11522" width="12.28515625" style="32" customWidth="1"/>
    <col min="11523" max="11523" width="8.28515625" style="32" customWidth="1"/>
    <col min="11524" max="11524" width="26.28515625" style="32" bestFit="1" customWidth="1"/>
    <col min="11525" max="11525" width="7.42578125" style="32" customWidth="1"/>
    <col min="11526" max="11526" width="5.85546875" style="32" customWidth="1"/>
    <col min="11527" max="11527" width="7.42578125" style="32" customWidth="1"/>
    <col min="11528" max="11528" width="5.85546875" style="32" customWidth="1"/>
    <col min="11529" max="11529" width="7.42578125" style="32" customWidth="1"/>
    <col min="11530" max="11530" width="5.85546875" style="32" customWidth="1"/>
    <col min="11531" max="11531" width="7.42578125" style="32" customWidth="1"/>
    <col min="11532" max="11532" width="5.85546875" style="32" customWidth="1"/>
    <col min="11533" max="11533" width="8.28515625" style="32" customWidth="1"/>
    <col min="11534" max="11534" width="6.28515625" style="32" customWidth="1"/>
    <col min="11535" max="11536" width="9.140625" style="32" customWidth="1"/>
    <col min="11537" max="11537" width="8" style="32" customWidth="1"/>
    <col min="11538" max="11777" width="8.85546875" style="32"/>
    <col min="11778" max="11778" width="12.28515625" style="32" customWidth="1"/>
    <col min="11779" max="11779" width="8.28515625" style="32" customWidth="1"/>
    <col min="11780" max="11780" width="26.28515625" style="32" bestFit="1" customWidth="1"/>
    <col min="11781" max="11781" width="7.42578125" style="32" customWidth="1"/>
    <col min="11782" max="11782" width="5.85546875" style="32" customWidth="1"/>
    <col min="11783" max="11783" width="7.42578125" style="32" customWidth="1"/>
    <col min="11784" max="11784" width="5.85546875" style="32" customWidth="1"/>
    <col min="11785" max="11785" width="7.42578125" style="32" customWidth="1"/>
    <col min="11786" max="11786" width="5.85546875" style="32" customWidth="1"/>
    <col min="11787" max="11787" width="7.42578125" style="32" customWidth="1"/>
    <col min="11788" max="11788" width="5.85546875" style="32" customWidth="1"/>
    <col min="11789" max="11789" width="8.28515625" style="32" customWidth="1"/>
    <col min="11790" max="11790" width="6.28515625" style="32" customWidth="1"/>
    <col min="11791" max="11792" width="9.140625" style="32" customWidth="1"/>
    <col min="11793" max="11793" width="8" style="32" customWidth="1"/>
    <col min="11794" max="12033" width="8.85546875" style="32"/>
    <col min="12034" max="12034" width="12.28515625" style="32" customWidth="1"/>
    <col min="12035" max="12035" width="8.28515625" style="32" customWidth="1"/>
    <col min="12036" max="12036" width="26.28515625" style="32" bestFit="1" customWidth="1"/>
    <col min="12037" max="12037" width="7.42578125" style="32" customWidth="1"/>
    <col min="12038" max="12038" width="5.85546875" style="32" customWidth="1"/>
    <col min="12039" max="12039" width="7.42578125" style="32" customWidth="1"/>
    <col min="12040" max="12040" width="5.85546875" style="32" customWidth="1"/>
    <col min="12041" max="12041" width="7.42578125" style="32" customWidth="1"/>
    <col min="12042" max="12042" width="5.85546875" style="32" customWidth="1"/>
    <col min="12043" max="12043" width="7.42578125" style="32" customWidth="1"/>
    <col min="12044" max="12044" width="5.85546875" style="32" customWidth="1"/>
    <col min="12045" max="12045" width="8.28515625" style="32" customWidth="1"/>
    <col min="12046" max="12046" width="6.28515625" style="32" customWidth="1"/>
    <col min="12047" max="12048" width="9.140625" style="32" customWidth="1"/>
    <col min="12049" max="12049" width="8" style="32" customWidth="1"/>
    <col min="12050" max="12289" width="8.85546875" style="32"/>
    <col min="12290" max="12290" width="12.28515625" style="32" customWidth="1"/>
    <col min="12291" max="12291" width="8.28515625" style="32" customWidth="1"/>
    <col min="12292" max="12292" width="26.28515625" style="32" bestFit="1" customWidth="1"/>
    <col min="12293" max="12293" width="7.42578125" style="32" customWidth="1"/>
    <col min="12294" max="12294" width="5.85546875" style="32" customWidth="1"/>
    <col min="12295" max="12295" width="7.42578125" style="32" customWidth="1"/>
    <col min="12296" max="12296" width="5.85546875" style="32" customWidth="1"/>
    <col min="12297" max="12297" width="7.42578125" style="32" customWidth="1"/>
    <col min="12298" max="12298" width="5.85546875" style="32" customWidth="1"/>
    <col min="12299" max="12299" width="7.42578125" style="32" customWidth="1"/>
    <col min="12300" max="12300" width="5.85546875" style="32" customWidth="1"/>
    <col min="12301" max="12301" width="8.28515625" style="32" customWidth="1"/>
    <col min="12302" max="12302" width="6.28515625" style="32" customWidth="1"/>
    <col min="12303" max="12304" width="9.140625" style="32" customWidth="1"/>
    <col min="12305" max="12305" width="8" style="32" customWidth="1"/>
    <col min="12306" max="12545" width="8.85546875" style="32"/>
    <col min="12546" max="12546" width="12.28515625" style="32" customWidth="1"/>
    <col min="12547" max="12547" width="8.28515625" style="32" customWidth="1"/>
    <col min="12548" max="12548" width="26.28515625" style="32" bestFit="1" customWidth="1"/>
    <col min="12549" max="12549" width="7.42578125" style="32" customWidth="1"/>
    <col min="12550" max="12550" width="5.85546875" style="32" customWidth="1"/>
    <col min="12551" max="12551" width="7.42578125" style="32" customWidth="1"/>
    <col min="12552" max="12552" width="5.85546875" style="32" customWidth="1"/>
    <col min="12553" max="12553" width="7.42578125" style="32" customWidth="1"/>
    <col min="12554" max="12554" width="5.85546875" style="32" customWidth="1"/>
    <col min="12555" max="12555" width="7.42578125" style="32" customWidth="1"/>
    <col min="12556" max="12556" width="5.85546875" style="32" customWidth="1"/>
    <col min="12557" max="12557" width="8.28515625" style="32" customWidth="1"/>
    <col min="12558" max="12558" width="6.28515625" style="32" customWidth="1"/>
    <col min="12559" max="12560" width="9.140625" style="32" customWidth="1"/>
    <col min="12561" max="12561" width="8" style="32" customWidth="1"/>
    <col min="12562" max="12801" width="8.85546875" style="32"/>
    <col min="12802" max="12802" width="12.28515625" style="32" customWidth="1"/>
    <col min="12803" max="12803" width="8.28515625" style="32" customWidth="1"/>
    <col min="12804" max="12804" width="26.28515625" style="32" bestFit="1" customWidth="1"/>
    <col min="12805" max="12805" width="7.42578125" style="32" customWidth="1"/>
    <col min="12806" max="12806" width="5.85546875" style="32" customWidth="1"/>
    <col min="12807" max="12807" width="7.42578125" style="32" customWidth="1"/>
    <col min="12808" max="12808" width="5.85546875" style="32" customWidth="1"/>
    <col min="12809" max="12809" width="7.42578125" style="32" customWidth="1"/>
    <col min="12810" max="12810" width="5.85546875" style="32" customWidth="1"/>
    <col min="12811" max="12811" width="7.42578125" style="32" customWidth="1"/>
    <col min="12812" max="12812" width="5.85546875" style="32" customWidth="1"/>
    <col min="12813" max="12813" width="8.28515625" style="32" customWidth="1"/>
    <col min="12814" max="12814" width="6.28515625" style="32" customWidth="1"/>
    <col min="12815" max="12816" width="9.140625" style="32" customWidth="1"/>
    <col min="12817" max="12817" width="8" style="32" customWidth="1"/>
    <col min="12818" max="13057" width="8.85546875" style="32"/>
    <col min="13058" max="13058" width="12.28515625" style="32" customWidth="1"/>
    <col min="13059" max="13059" width="8.28515625" style="32" customWidth="1"/>
    <col min="13060" max="13060" width="26.28515625" style="32" bestFit="1" customWidth="1"/>
    <col min="13061" max="13061" width="7.42578125" style="32" customWidth="1"/>
    <col min="13062" max="13062" width="5.85546875" style="32" customWidth="1"/>
    <col min="13063" max="13063" width="7.42578125" style="32" customWidth="1"/>
    <col min="13064" max="13064" width="5.85546875" style="32" customWidth="1"/>
    <col min="13065" max="13065" width="7.42578125" style="32" customWidth="1"/>
    <col min="13066" max="13066" width="5.85546875" style="32" customWidth="1"/>
    <col min="13067" max="13067" width="7.42578125" style="32" customWidth="1"/>
    <col min="13068" max="13068" width="5.85546875" style="32" customWidth="1"/>
    <col min="13069" max="13069" width="8.28515625" style="32" customWidth="1"/>
    <col min="13070" max="13070" width="6.28515625" style="32" customWidth="1"/>
    <col min="13071" max="13072" width="9.140625" style="32" customWidth="1"/>
    <col min="13073" max="13073" width="8" style="32" customWidth="1"/>
    <col min="13074" max="13313" width="8.85546875" style="32"/>
    <col min="13314" max="13314" width="12.28515625" style="32" customWidth="1"/>
    <col min="13315" max="13315" width="8.28515625" style="32" customWidth="1"/>
    <col min="13316" max="13316" width="26.28515625" style="32" bestFit="1" customWidth="1"/>
    <col min="13317" max="13317" width="7.42578125" style="32" customWidth="1"/>
    <col min="13318" max="13318" width="5.85546875" style="32" customWidth="1"/>
    <col min="13319" max="13319" width="7.42578125" style="32" customWidth="1"/>
    <col min="13320" max="13320" width="5.85546875" style="32" customWidth="1"/>
    <col min="13321" max="13321" width="7.42578125" style="32" customWidth="1"/>
    <col min="13322" max="13322" width="5.85546875" style="32" customWidth="1"/>
    <col min="13323" max="13323" width="7.42578125" style="32" customWidth="1"/>
    <col min="13324" max="13324" width="5.85546875" style="32" customWidth="1"/>
    <col min="13325" max="13325" width="8.28515625" style="32" customWidth="1"/>
    <col min="13326" max="13326" width="6.28515625" style="32" customWidth="1"/>
    <col min="13327" max="13328" width="9.140625" style="32" customWidth="1"/>
    <col min="13329" max="13329" width="8" style="32" customWidth="1"/>
    <col min="13330" max="13569" width="8.85546875" style="32"/>
    <col min="13570" max="13570" width="12.28515625" style="32" customWidth="1"/>
    <col min="13571" max="13571" width="8.28515625" style="32" customWidth="1"/>
    <col min="13572" max="13572" width="26.28515625" style="32" bestFit="1" customWidth="1"/>
    <col min="13573" max="13573" width="7.42578125" style="32" customWidth="1"/>
    <col min="13574" max="13574" width="5.85546875" style="32" customWidth="1"/>
    <col min="13575" max="13575" width="7.42578125" style="32" customWidth="1"/>
    <col min="13576" max="13576" width="5.85546875" style="32" customWidth="1"/>
    <col min="13577" max="13577" width="7.42578125" style="32" customWidth="1"/>
    <col min="13578" max="13578" width="5.85546875" style="32" customWidth="1"/>
    <col min="13579" max="13579" width="7.42578125" style="32" customWidth="1"/>
    <col min="13580" max="13580" width="5.85546875" style="32" customWidth="1"/>
    <col min="13581" max="13581" width="8.28515625" style="32" customWidth="1"/>
    <col min="13582" max="13582" width="6.28515625" style="32" customWidth="1"/>
    <col min="13583" max="13584" width="9.140625" style="32" customWidth="1"/>
    <col min="13585" max="13585" width="8" style="32" customWidth="1"/>
    <col min="13586" max="13825" width="8.85546875" style="32"/>
    <col min="13826" max="13826" width="12.28515625" style="32" customWidth="1"/>
    <col min="13827" max="13827" width="8.28515625" style="32" customWidth="1"/>
    <col min="13828" max="13828" width="26.28515625" style="32" bestFit="1" customWidth="1"/>
    <col min="13829" max="13829" width="7.42578125" style="32" customWidth="1"/>
    <col min="13830" max="13830" width="5.85546875" style="32" customWidth="1"/>
    <col min="13831" max="13831" width="7.42578125" style="32" customWidth="1"/>
    <col min="13832" max="13832" width="5.85546875" style="32" customWidth="1"/>
    <col min="13833" max="13833" width="7.42578125" style="32" customWidth="1"/>
    <col min="13834" max="13834" width="5.85546875" style="32" customWidth="1"/>
    <col min="13835" max="13835" width="7.42578125" style="32" customWidth="1"/>
    <col min="13836" max="13836" width="5.85546875" style="32" customWidth="1"/>
    <col min="13837" max="13837" width="8.28515625" style="32" customWidth="1"/>
    <col min="13838" max="13838" width="6.28515625" style="32" customWidth="1"/>
    <col min="13839" max="13840" width="9.140625" style="32" customWidth="1"/>
    <col min="13841" max="13841" width="8" style="32" customWidth="1"/>
    <col min="13842" max="14081" width="8.85546875" style="32"/>
    <col min="14082" max="14082" width="12.28515625" style="32" customWidth="1"/>
    <col min="14083" max="14083" width="8.28515625" style="32" customWidth="1"/>
    <col min="14084" max="14084" width="26.28515625" style="32" bestFit="1" customWidth="1"/>
    <col min="14085" max="14085" width="7.42578125" style="32" customWidth="1"/>
    <col min="14086" max="14086" width="5.85546875" style="32" customWidth="1"/>
    <col min="14087" max="14087" width="7.42578125" style="32" customWidth="1"/>
    <col min="14088" max="14088" width="5.85546875" style="32" customWidth="1"/>
    <col min="14089" max="14089" width="7.42578125" style="32" customWidth="1"/>
    <col min="14090" max="14090" width="5.85546875" style="32" customWidth="1"/>
    <col min="14091" max="14091" width="7.42578125" style="32" customWidth="1"/>
    <col min="14092" max="14092" width="5.85546875" style="32" customWidth="1"/>
    <col min="14093" max="14093" width="8.28515625" style="32" customWidth="1"/>
    <col min="14094" max="14094" width="6.28515625" style="32" customWidth="1"/>
    <col min="14095" max="14096" width="9.140625" style="32" customWidth="1"/>
    <col min="14097" max="14097" width="8" style="32" customWidth="1"/>
    <col min="14098" max="14337" width="8.85546875" style="32"/>
    <col min="14338" max="14338" width="12.28515625" style="32" customWidth="1"/>
    <col min="14339" max="14339" width="8.28515625" style="32" customWidth="1"/>
    <col min="14340" max="14340" width="26.28515625" style="32" bestFit="1" customWidth="1"/>
    <col min="14341" max="14341" width="7.42578125" style="32" customWidth="1"/>
    <col min="14342" max="14342" width="5.85546875" style="32" customWidth="1"/>
    <col min="14343" max="14343" width="7.42578125" style="32" customWidth="1"/>
    <col min="14344" max="14344" width="5.85546875" style="32" customWidth="1"/>
    <col min="14345" max="14345" width="7.42578125" style="32" customWidth="1"/>
    <col min="14346" max="14346" width="5.85546875" style="32" customWidth="1"/>
    <col min="14347" max="14347" width="7.42578125" style="32" customWidth="1"/>
    <col min="14348" max="14348" width="5.85546875" style="32" customWidth="1"/>
    <col min="14349" max="14349" width="8.28515625" style="32" customWidth="1"/>
    <col min="14350" max="14350" width="6.28515625" style="32" customWidth="1"/>
    <col min="14351" max="14352" width="9.140625" style="32" customWidth="1"/>
    <col min="14353" max="14353" width="8" style="32" customWidth="1"/>
    <col min="14354" max="14593" width="8.85546875" style="32"/>
    <col min="14594" max="14594" width="12.28515625" style="32" customWidth="1"/>
    <col min="14595" max="14595" width="8.28515625" style="32" customWidth="1"/>
    <col min="14596" max="14596" width="26.28515625" style="32" bestFit="1" customWidth="1"/>
    <col min="14597" max="14597" width="7.42578125" style="32" customWidth="1"/>
    <col min="14598" max="14598" width="5.85546875" style="32" customWidth="1"/>
    <col min="14599" max="14599" width="7.42578125" style="32" customWidth="1"/>
    <col min="14600" max="14600" width="5.85546875" style="32" customWidth="1"/>
    <col min="14601" max="14601" width="7.42578125" style="32" customWidth="1"/>
    <col min="14602" max="14602" width="5.85546875" style="32" customWidth="1"/>
    <col min="14603" max="14603" width="7.42578125" style="32" customWidth="1"/>
    <col min="14604" max="14604" width="5.85546875" style="32" customWidth="1"/>
    <col min="14605" max="14605" width="8.28515625" style="32" customWidth="1"/>
    <col min="14606" max="14606" width="6.28515625" style="32" customWidth="1"/>
    <col min="14607" max="14608" width="9.140625" style="32" customWidth="1"/>
    <col min="14609" max="14609" width="8" style="32" customWidth="1"/>
    <col min="14610" max="14849" width="8.85546875" style="32"/>
    <col min="14850" max="14850" width="12.28515625" style="32" customWidth="1"/>
    <col min="14851" max="14851" width="8.28515625" style="32" customWidth="1"/>
    <col min="14852" max="14852" width="26.28515625" style="32" bestFit="1" customWidth="1"/>
    <col min="14853" max="14853" width="7.42578125" style="32" customWidth="1"/>
    <col min="14854" max="14854" width="5.85546875" style="32" customWidth="1"/>
    <col min="14855" max="14855" width="7.42578125" style="32" customWidth="1"/>
    <col min="14856" max="14856" width="5.85546875" style="32" customWidth="1"/>
    <col min="14857" max="14857" width="7.42578125" style="32" customWidth="1"/>
    <col min="14858" max="14858" width="5.85546875" style="32" customWidth="1"/>
    <col min="14859" max="14859" width="7.42578125" style="32" customWidth="1"/>
    <col min="14860" max="14860" width="5.85546875" style="32" customWidth="1"/>
    <col min="14861" max="14861" width="8.28515625" style="32" customWidth="1"/>
    <col min="14862" max="14862" width="6.28515625" style="32" customWidth="1"/>
    <col min="14863" max="14864" width="9.140625" style="32" customWidth="1"/>
    <col min="14865" max="14865" width="8" style="32" customWidth="1"/>
    <col min="14866" max="15105" width="8.85546875" style="32"/>
    <col min="15106" max="15106" width="12.28515625" style="32" customWidth="1"/>
    <col min="15107" max="15107" width="8.28515625" style="32" customWidth="1"/>
    <col min="15108" max="15108" width="26.28515625" style="32" bestFit="1" customWidth="1"/>
    <col min="15109" max="15109" width="7.42578125" style="32" customWidth="1"/>
    <col min="15110" max="15110" width="5.85546875" style="32" customWidth="1"/>
    <col min="15111" max="15111" width="7.42578125" style="32" customWidth="1"/>
    <col min="15112" max="15112" width="5.85546875" style="32" customWidth="1"/>
    <col min="15113" max="15113" width="7.42578125" style="32" customWidth="1"/>
    <col min="15114" max="15114" width="5.85546875" style="32" customWidth="1"/>
    <col min="15115" max="15115" width="7.42578125" style="32" customWidth="1"/>
    <col min="15116" max="15116" width="5.85546875" style="32" customWidth="1"/>
    <col min="15117" max="15117" width="8.28515625" style="32" customWidth="1"/>
    <col min="15118" max="15118" width="6.28515625" style="32" customWidth="1"/>
    <col min="15119" max="15120" width="9.140625" style="32" customWidth="1"/>
    <col min="15121" max="15121" width="8" style="32" customWidth="1"/>
    <col min="15122" max="15361" width="8.85546875" style="32"/>
    <col min="15362" max="15362" width="12.28515625" style="32" customWidth="1"/>
    <col min="15363" max="15363" width="8.28515625" style="32" customWidth="1"/>
    <col min="15364" max="15364" width="26.28515625" style="32" bestFit="1" customWidth="1"/>
    <col min="15365" max="15365" width="7.42578125" style="32" customWidth="1"/>
    <col min="15366" max="15366" width="5.85546875" style="32" customWidth="1"/>
    <col min="15367" max="15367" width="7.42578125" style="32" customWidth="1"/>
    <col min="15368" max="15368" width="5.85546875" style="32" customWidth="1"/>
    <col min="15369" max="15369" width="7.42578125" style="32" customWidth="1"/>
    <col min="15370" max="15370" width="5.85546875" style="32" customWidth="1"/>
    <col min="15371" max="15371" width="7.42578125" style="32" customWidth="1"/>
    <col min="15372" max="15372" width="5.85546875" style="32" customWidth="1"/>
    <col min="15373" max="15373" width="8.28515625" style="32" customWidth="1"/>
    <col min="15374" max="15374" width="6.28515625" style="32" customWidth="1"/>
    <col min="15375" max="15376" width="9.140625" style="32" customWidth="1"/>
    <col min="15377" max="15377" width="8" style="32" customWidth="1"/>
    <col min="15378" max="15617" width="8.85546875" style="32"/>
    <col min="15618" max="15618" width="12.28515625" style="32" customWidth="1"/>
    <col min="15619" max="15619" width="8.28515625" style="32" customWidth="1"/>
    <col min="15620" max="15620" width="26.28515625" style="32" bestFit="1" customWidth="1"/>
    <col min="15621" max="15621" width="7.42578125" style="32" customWidth="1"/>
    <col min="15622" max="15622" width="5.85546875" style="32" customWidth="1"/>
    <col min="15623" max="15623" width="7.42578125" style="32" customWidth="1"/>
    <col min="15624" max="15624" width="5.85546875" style="32" customWidth="1"/>
    <col min="15625" max="15625" width="7.42578125" style="32" customWidth="1"/>
    <col min="15626" max="15626" width="5.85546875" style="32" customWidth="1"/>
    <col min="15627" max="15627" width="7.42578125" style="32" customWidth="1"/>
    <col min="15628" max="15628" width="5.85546875" style="32" customWidth="1"/>
    <col min="15629" max="15629" width="8.28515625" style="32" customWidth="1"/>
    <col min="15630" max="15630" width="6.28515625" style="32" customWidth="1"/>
    <col min="15631" max="15632" width="9.140625" style="32" customWidth="1"/>
    <col min="15633" max="15633" width="8" style="32" customWidth="1"/>
    <col min="15634" max="15873" width="8.85546875" style="32"/>
    <col min="15874" max="15874" width="12.28515625" style="32" customWidth="1"/>
    <col min="15875" max="15875" width="8.28515625" style="32" customWidth="1"/>
    <col min="15876" max="15876" width="26.28515625" style="32" bestFit="1" customWidth="1"/>
    <col min="15877" max="15877" width="7.42578125" style="32" customWidth="1"/>
    <col min="15878" max="15878" width="5.85546875" style="32" customWidth="1"/>
    <col min="15879" max="15879" width="7.42578125" style="32" customWidth="1"/>
    <col min="15880" max="15880" width="5.85546875" style="32" customWidth="1"/>
    <col min="15881" max="15881" width="7.42578125" style="32" customWidth="1"/>
    <col min="15882" max="15882" width="5.85546875" style="32" customWidth="1"/>
    <col min="15883" max="15883" width="7.42578125" style="32" customWidth="1"/>
    <col min="15884" max="15884" width="5.85546875" style="32" customWidth="1"/>
    <col min="15885" max="15885" width="8.28515625" style="32" customWidth="1"/>
    <col min="15886" max="15886" width="6.28515625" style="32" customWidth="1"/>
    <col min="15887" max="15888" width="9.140625" style="32" customWidth="1"/>
    <col min="15889" max="15889" width="8" style="32" customWidth="1"/>
    <col min="15890" max="16129" width="8.85546875" style="32"/>
    <col min="16130" max="16130" width="12.28515625" style="32" customWidth="1"/>
    <col min="16131" max="16131" width="8.28515625" style="32" customWidth="1"/>
    <col min="16132" max="16132" width="26.28515625" style="32" bestFit="1" customWidth="1"/>
    <col min="16133" max="16133" width="7.42578125" style="32" customWidth="1"/>
    <col min="16134" max="16134" width="5.85546875" style="32" customWidth="1"/>
    <col min="16135" max="16135" width="7.42578125" style="32" customWidth="1"/>
    <col min="16136" max="16136" width="5.85546875" style="32" customWidth="1"/>
    <col min="16137" max="16137" width="7.42578125" style="32" customWidth="1"/>
    <col min="16138" max="16138" width="5.85546875" style="32" customWidth="1"/>
    <col min="16139" max="16139" width="7.42578125" style="32" customWidth="1"/>
    <col min="16140" max="16140" width="5.85546875" style="32" customWidth="1"/>
    <col min="16141" max="16141" width="8.28515625" style="32" customWidth="1"/>
    <col min="16142" max="16142" width="6.28515625" style="32" customWidth="1"/>
    <col min="16143" max="16144" width="9.140625" style="32" customWidth="1"/>
    <col min="16145" max="16145" width="8" style="32" customWidth="1"/>
    <col min="16146" max="16384" width="8.85546875" style="32"/>
  </cols>
  <sheetData>
    <row r="1" spans="1:26" ht="27.75">
      <c r="A1" s="594" t="s">
        <v>659</v>
      </c>
      <c r="B1" s="594"/>
      <c r="C1" s="594"/>
      <c r="D1" s="594"/>
      <c r="E1" s="594"/>
      <c r="F1" s="594"/>
      <c r="G1" s="594"/>
      <c r="H1" s="594"/>
      <c r="I1" s="594"/>
      <c r="J1" s="594"/>
      <c r="K1" s="594"/>
      <c r="L1" s="594"/>
      <c r="M1" s="594"/>
      <c r="N1" s="594"/>
      <c r="O1" s="594"/>
      <c r="P1" s="594"/>
      <c r="Q1" s="594"/>
      <c r="R1" s="594"/>
    </row>
    <row r="2" spans="1:26" ht="26.25">
      <c r="A2" s="607" t="s">
        <v>660</v>
      </c>
      <c r="B2" s="607"/>
      <c r="C2" s="607"/>
      <c r="D2" s="607"/>
      <c r="E2" s="607"/>
      <c r="F2" s="607"/>
      <c r="G2" s="607"/>
      <c r="H2" s="607"/>
      <c r="I2" s="607"/>
      <c r="J2" s="607"/>
      <c r="K2" s="607"/>
      <c r="L2" s="607"/>
      <c r="M2" s="607"/>
      <c r="N2" s="607"/>
      <c r="O2" s="607"/>
      <c r="P2" s="607"/>
      <c r="Q2" s="607"/>
      <c r="R2" s="607"/>
    </row>
    <row r="3" spans="1:26" ht="24" thickBot="1">
      <c r="A3" s="608" t="s">
        <v>74</v>
      </c>
      <c r="B3" s="608"/>
      <c r="C3" s="608"/>
      <c r="D3" s="608"/>
      <c r="E3" s="608"/>
      <c r="F3" s="608"/>
      <c r="G3" s="608"/>
      <c r="H3" s="609"/>
      <c r="I3" s="586" t="s">
        <v>73</v>
      </c>
      <c r="J3" s="570"/>
      <c r="K3" s="570"/>
      <c r="L3" s="570"/>
      <c r="M3" s="570"/>
      <c r="N3" s="570"/>
      <c r="O3" s="570"/>
      <c r="P3" s="570"/>
      <c r="Q3" s="570"/>
      <c r="R3" s="570"/>
    </row>
    <row r="4" spans="1:26" ht="24" thickTop="1">
      <c r="A4" s="602" t="s">
        <v>72</v>
      </c>
      <c r="B4" s="605" t="s">
        <v>71</v>
      </c>
      <c r="C4" s="605" t="s">
        <v>575</v>
      </c>
      <c r="D4" s="605"/>
      <c r="E4" s="605" t="s">
        <v>576</v>
      </c>
      <c r="F4" s="605"/>
      <c r="G4" s="605" t="s">
        <v>577</v>
      </c>
      <c r="H4" s="605"/>
      <c r="I4" s="613" t="s">
        <v>578</v>
      </c>
      <c r="J4" s="613"/>
      <c r="K4" s="613" t="s">
        <v>670</v>
      </c>
      <c r="L4" s="613"/>
      <c r="M4" s="613" t="s">
        <v>858</v>
      </c>
      <c r="N4" s="613"/>
      <c r="O4" s="613" t="s">
        <v>1180</v>
      </c>
      <c r="P4" s="613"/>
      <c r="Q4" s="610" t="s">
        <v>69</v>
      </c>
      <c r="R4" s="612" t="s">
        <v>70</v>
      </c>
    </row>
    <row r="5" spans="1:26" ht="41.25" thickBot="1">
      <c r="A5" s="604"/>
      <c r="B5" s="606"/>
      <c r="C5" s="256" t="s">
        <v>68</v>
      </c>
      <c r="D5" s="256" t="s">
        <v>67</v>
      </c>
      <c r="E5" s="256" t="s">
        <v>68</v>
      </c>
      <c r="F5" s="256" t="s">
        <v>67</v>
      </c>
      <c r="G5" s="256" t="s">
        <v>68</v>
      </c>
      <c r="H5" s="256" t="s">
        <v>67</v>
      </c>
      <c r="I5" s="256" t="s">
        <v>68</v>
      </c>
      <c r="J5" s="256" t="s">
        <v>67</v>
      </c>
      <c r="K5" s="256" t="s">
        <v>68</v>
      </c>
      <c r="L5" s="256" t="s">
        <v>67</v>
      </c>
      <c r="M5" s="256" t="s">
        <v>68</v>
      </c>
      <c r="N5" s="256" t="s">
        <v>67</v>
      </c>
      <c r="O5" s="256" t="s">
        <v>68</v>
      </c>
      <c r="P5" s="256" t="s">
        <v>67</v>
      </c>
      <c r="Q5" s="611"/>
      <c r="R5" s="601"/>
    </row>
    <row r="6" spans="1:26" ht="27" customHeight="1" thickTop="1">
      <c r="A6" s="602" t="s">
        <v>64</v>
      </c>
      <c r="B6" s="257" t="s">
        <v>586</v>
      </c>
      <c r="C6" s="258">
        <v>42609</v>
      </c>
      <c r="D6" s="259">
        <v>31.5</v>
      </c>
      <c r="E6" s="258">
        <v>45571</v>
      </c>
      <c r="F6" s="259">
        <v>36.700000000000003</v>
      </c>
      <c r="G6" s="258">
        <v>49139</v>
      </c>
      <c r="H6" s="259">
        <v>39.9</v>
      </c>
      <c r="I6" s="258">
        <v>50065</v>
      </c>
      <c r="J6" s="259">
        <v>40.6</v>
      </c>
      <c r="K6" s="258">
        <v>53320</v>
      </c>
      <c r="L6" s="259">
        <v>44.2</v>
      </c>
      <c r="M6" s="258">
        <v>55487</v>
      </c>
      <c r="N6" s="259">
        <v>47.5</v>
      </c>
      <c r="O6" s="258">
        <v>58260</v>
      </c>
      <c r="P6" s="259">
        <v>51.4</v>
      </c>
      <c r="Q6" s="260" t="s">
        <v>590</v>
      </c>
      <c r="R6" s="599" t="s">
        <v>13</v>
      </c>
      <c r="T6" s="255"/>
    </row>
    <row r="7" spans="1:26" ht="27" customHeight="1">
      <c r="A7" s="603"/>
      <c r="B7" s="143" t="s">
        <v>587</v>
      </c>
      <c r="C7" s="162">
        <v>3996</v>
      </c>
      <c r="D7" s="166">
        <v>83.8</v>
      </c>
      <c r="E7" s="162">
        <v>4137</v>
      </c>
      <c r="F7" s="166">
        <v>85.7</v>
      </c>
      <c r="G7" s="162">
        <v>4843</v>
      </c>
      <c r="H7" s="166">
        <v>88.2</v>
      </c>
      <c r="I7" s="162">
        <v>5815</v>
      </c>
      <c r="J7" s="166">
        <v>89.9</v>
      </c>
      <c r="K7" s="162">
        <v>6810</v>
      </c>
      <c r="L7" s="166">
        <v>91.3</v>
      </c>
      <c r="M7" s="162">
        <v>7153</v>
      </c>
      <c r="N7" s="166">
        <v>92.2</v>
      </c>
      <c r="O7" s="162">
        <v>7056</v>
      </c>
      <c r="P7" s="166">
        <v>92.5</v>
      </c>
      <c r="Q7" s="87" t="s">
        <v>591</v>
      </c>
      <c r="R7" s="600"/>
      <c r="T7" s="255"/>
    </row>
    <row r="8" spans="1:26" ht="27" customHeight="1">
      <c r="A8" s="603"/>
      <c r="B8" s="143" t="s">
        <v>588</v>
      </c>
      <c r="C8" s="161">
        <v>46605</v>
      </c>
      <c r="D8" s="165">
        <v>36</v>
      </c>
      <c r="E8" s="161">
        <v>49708</v>
      </c>
      <c r="F8" s="165">
        <v>40.700000000000003</v>
      </c>
      <c r="G8" s="161">
        <v>53982</v>
      </c>
      <c r="H8" s="165">
        <v>44.2</v>
      </c>
      <c r="I8" s="161">
        <f>I6+I7</f>
        <v>55880</v>
      </c>
      <c r="J8" s="165">
        <v>45.7</v>
      </c>
      <c r="K8" s="161">
        <f>K6+K7</f>
        <v>60130</v>
      </c>
      <c r="L8" s="165">
        <v>49.6</v>
      </c>
      <c r="M8" s="161">
        <f>M6+M7</f>
        <v>62640</v>
      </c>
      <c r="N8" s="165">
        <v>52.6</v>
      </c>
      <c r="O8" s="161">
        <f>O6+O7</f>
        <v>65316</v>
      </c>
      <c r="P8" s="165">
        <v>55.9</v>
      </c>
      <c r="Q8" s="87" t="s">
        <v>592</v>
      </c>
      <c r="R8" s="600"/>
      <c r="T8" s="255"/>
      <c r="V8" s="264"/>
      <c r="W8" s="264"/>
      <c r="X8" s="264"/>
      <c r="Y8" s="264"/>
      <c r="Z8" s="264"/>
    </row>
    <row r="9" spans="1:26" ht="27" customHeight="1">
      <c r="A9" s="603"/>
      <c r="B9" s="143" t="s">
        <v>671</v>
      </c>
      <c r="C9" s="162">
        <v>102542</v>
      </c>
      <c r="D9" s="166">
        <v>57.8</v>
      </c>
      <c r="E9" s="162">
        <v>104000</v>
      </c>
      <c r="F9" s="166">
        <v>59.3</v>
      </c>
      <c r="G9" s="162">
        <v>105594</v>
      </c>
      <c r="H9" s="166">
        <v>59.6</v>
      </c>
      <c r="I9" s="162">
        <v>106255</v>
      </c>
      <c r="J9" s="166">
        <v>62.3</v>
      </c>
      <c r="K9" s="162">
        <v>106343</v>
      </c>
      <c r="L9" s="166">
        <v>63.1</v>
      </c>
      <c r="M9" s="162">
        <v>104228</v>
      </c>
      <c r="N9" s="166">
        <v>67</v>
      </c>
      <c r="O9" s="162">
        <v>108753</v>
      </c>
      <c r="P9" s="166">
        <v>66.5</v>
      </c>
      <c r="Q9" s="87" t="s">
        <v>185</v>
      </c>
      <c r="R9" s="600"/>
      <c r="T9" s="255"/>
      <c r="V9" s="264"/>
      <c r="W9" s="264"/>
      <c r="X9" s="264"/>
      <c r="Y9" s="264"/>
      <c r="Z9" s="264"/>
    </row>
    <row r="10" spans="1:26" ht="27" customHeight="1">
      <c r="A10" s="603"/>
      <c r="B10" s="143" t="s">
        <v>672</v>
      </c>
      <c r="C10" s="161">
        <v>1448</v>
      </c>
      <c r="D10" s="165">
        <v>66.8</v>
      </c>
      <c r="E10" s="161">
        <v>1473</v>
      </c>
      <c r="F10" s="165">
        <v>66.599999999999994</v>
      </c>
      <c r="G10" s="161">
        <v>1498</v>
      </c>
      <c r="H10" s="165">
        <v>66.599999999999994</v>
      </c>
      <c r="I10" s="161">
        <v>1591</v>
      </c>
      <c r="J10" s="165">
        <v>66.2</v>
      </c>
      <c r="K10" s="161">
        <v>1661</v>
      </c>
      <c r="L10" s="165">
        <v>67.900000000000006</v>
      </c>
      <c r="M10" s="161">
        <v>1655</v>
      </c>
      <c r="N10" s="165">
        <v>71.7</v>
      </c>
      <c r="O10" s="161">
        <v>1689</v>
      </c>
      <c r="P10" s="165">
        <v>71.400000000000006</v>
      </c>
      <c r="Q10" s="87" t="s">
        <v>674</v>
      </c>
      <c r="R10" s="600"/>
      <c r="T10" s="255"/>
      <c r="X10" s="264"/>
    </row>
    <row r="11" spans="1:26" ht="27" customHeight="1">
      <c r="A11" s="603"/>
      <c r="B11" s="143" t="s">
        <v>673</v>
      </c>
      <c r="C11" s="162">
        <f>C9+C10</f>
        <v>103990</v>
      </c>
      <c r="D11" s="166">
        <v>57.9</v>
      </c>
      <c r="E11" s="162">
        <f>E9+E10</f>
        <v>105473</v>
      </c>
      <c r="F11" s="166">
        <v>59.4</v>
      </c>
      <c r="G11" s="162">
        <f>G9+G10</f>
        <v>107092</v>
      </c>
      <c r="H11" s="166">
        <v>59.7</v>
      </c>
      <c r="I11" s="162">
        <f>I9+I10</f>
        <v>107846</v>
      </c>
      <c r="J11" s="166">
        <v>62.4</v>
      </c>
      <c r="K11" s="162">
        <f>K9+K10</f>
        <v>108004</v>
      </c>
      <c r="L11" s="166">
        <v>63.1</v>
      </c>
      <c r="M11" s="162">
        <f>M9+M10</f>
        <v>105883</v>
      </c>
      <c r="N11" s="166">
        <v>67.099999999999994</v>
      </c>
      <c r="O11" s="162">
        <f>O9+O10</f>
        <v>110442</v>
      </c>
      <c r="P11" s="166">
        <v>66.599999999999994</v>
      </c>
      <c r="Q11" s="87" t="s">
        <v>675</v>
      </c>
      <c r="R11" s="600"/>
      <c r="T11" s="255"/>
      <c r="X11" s="264"/>
    </row>
    <row r="12" spans="1:26" ht="27" customHeight="1">
      <c r="A12" s="603"/>
      <c r="B12" s="143" t="s">
        <v>589</v>
      </c>
      <c r="C12" s="161">
        <v>3853</v>
      </c>
      <c r="D12" s="165">
        <v>93.1</v>
      </c>
      <c r="E12" s="161">
        <v>4006</v>
      </c>
      <c r="F12" s="165">
        <v>93.4</v>
      </c>
      <c r="G12" s="161">
        <v>4221</v>
      </c>
      <c r="H12" s="165">
        <v>93.1</v>
      </c>
      <c r="I12" s="161">
        <v>4358</v>
      </c>
      <c r="J12" s="165">
        <v>96.7</v>
      </c>
      <c r="K12" s="161">
        <v>4397</v>
      </c>
      <c r="L12" s="165">
        <v>97</v>
      </c>
      <c r="M12" s="161">
        <v>4646</v>
      </c>
      <c r="N12" s="165">
        <v>97.4</v>
      </c>
      <c r="O12" s="161">
        <v>4773</v>
      </c>
      <c r="P12" s="165">
        <v>98.1</v>
      </c>
      <c r="Q12" s="87" t="s">
        <v>300</v>
      </c>
      <c r="R12" s="600"/>
      <c r="T12" s="255"/>
      <c r="X12" s="264"/>
    </row>
    <row r="13" spans="1:26" ht="27" customHeight="1" thickBot="1">
      <c r="A13" s="604"/>
      <c r="B13" s="256" t="s">
        <v>184</v>
      </c>
      <c r="C13" s="261">
        <v>59646</v>
      </c>
      <c r="D13" s="262">
        <v>93</v>
      </c>
      <c r="E13" s="261">
        <v>69530</v>
      </c>
      <c r="F13" s="262">
        <v>94.2</v>
      </c>
      <c r="G13" s="261">
        <v>71284</v>
      </c>
      <c r="H13" s="262">
        <v>95.3</v>
      </c>
      <c r="I13" s="261">
        <v>71838</v>
      </c>
      <c r="J13" s="262">
        <v>95.9</v>
      </c>
      <c r="K13" s="261">
        <v>73685</v>
      </c>
      <c r="L13" s="262">
        <v>96.3</v>
      </c>
      <c r="M13" s="261">
        <v>79637</v>
      </c>
      <c r="N13" s="262">
        <v>96.6</v>
      </c>
      <c r="O13" s="261">
        <v>86265</v>
      </c>
      <c r="P13" s="262">
        <v>97</v>
      </c>
      <c r="Q13" s="263" t="s">
        <v>593</v>
      </c>
      <c r="R13" s="601"/>
      <c r="T13" s="255"/>
      <c r="X13" s="264"/>
    </row>
    <row r="14" spans="1:26" ht="27" customHeight="1" thickTop="1">
      <c r="A14" s="602" t="s">
        <v>63</v>
      </c>
      <c r="B14" s="257" t="s">
        <v>586</v>
      </c>
      <c r="C14" s="258">
        <v>16346</v>
      </c>
      <c r="D14" s="259">
        <v>49.9</v>
      </c>
      <c r="E14" s="258">
        <v>18155</v>
      </c>
      <c r="F14" s="259">
        <v>51.3</v>
      </c>
      <c r="G14" s="258">
        <v>18464</v>
      </c>
      <c r="H14" s="259">
        <v>50.7</v>
      </c>
      <c r="I14" s="258">
        <v>20234</v>
      </c>
      <c r="J14" s="259">
        <v>55.4</v>
      </c>
      <c r="K14" s="258">
        <v>18130</v>
      </c>
      <c r="L14" s="259">
        <v>53.6</v>
      </c>
      <c r="M14" s="258">
        <v>19644</v>
      </c>
      <c r="N14" s="259">
        <v>60.1</v>
      </c>
      <c r="O14" s="424">
        <v>19803</v>
      </c>
      <c r="P14" s="259">
        <v>58.1</v>
      </c>
      <c r="Q14" s="260" t="s">
        <v>590</v>
      </c>
      <c r="R14" s="599" t="s">
        <v>62</v>
      </c>
      <c r="T14" s="255"/>
    </row>
    <row r="15" spans="1:26" ht="27" customHeight="1">
      <c r="A15" s="603"/>
      <c r="B15" s="143" t="s">
        <v>587</v>
      </c>
      <c r="C15" s="162">
        <v>1283</v>
      </c>
      <c r="D15" s="166">
        <v>75.2</v>
      </c>
      <c r="E15" s="162">
        <v>1431</v>
      </c>
      <c r="F15" s="166">
        <v>78.8</v>
      </c>
      <c r="G15" s="162">
        <v>1683</v>
      </c>
      <c r="H15" s="166">
        <v>84.4</v>
      </c>
      <c r="I15" s="162">
        <v>1768</v>
      </c>
      <c r="J15" s="166">
        <v>82.6</v>
      </c>
      <c r="K15" s="162">
        <v>1998</v>
      </c>
      <c r="L15" s="166">
        <v>84</v>
      </c>
      <c r="M15" s="162">
        <v>1853</v>
      </c>
      <c r="N15" s="166">
        <v>83.2</v>
      </c>
      <c r="O15" s="425">
        <v>2238</v>
      </c>
      <c r="P15" s="166">
        <v>83.9</v>
      </c>
      <c r="Q15" s="87" t="s">
        <v>591</v>
      </c>
      <c r="R15" s="600"/>
      <c r="T15" s="255"/>
    </row>
    <row r="16" spans="1:26" ht="27" customHeight="1">
      <c r="A16" s="603"/>
      <c r="B16" s="143" t="s">
        <v>588</v>
      </c>
      <c r="C16" s="161">
        <v>17629</v>
      </c>
      <c r="D16" s="165">
        <v>51.7</v>
      </c>
      <c r="E16" s="161">
        <v>19586</v>
      </c>
      <c r="F16" s="165">
        <v>53.3</v>
      </c>
      <c r="G16" s="161">
        <f>SUM(G14:G15)</f>
        <v>20147</v>
      </c>
      <c r="H16" s="165">
        <v>53.5</v>
      </c>
      <c r="I16" s="161">
        <f>SUM(I14:I15)</f>
        <v>22002</v>
      </c>
      <c r="J16" s="165">
        <v>57.5</v>
      </c>
      <c r="K16" s="161">
        <f>SUM(K14:K15)</f>
        <v>20128</v>
      </c>
      <c r="L16" s="165">
        <v>56.6</v>
      </c>
      <c r="M16" s="161">
        <f>M14+M15</f>
        <v>21497</v>
      </c>
      <c r="N16" s="165">
        <v>62.1</v>
      </c>
      <c r="O16" s="426">
        <f>O14+O15</f>
        <v>22041</v>
      </c>
      <c r="P16" s="165">
        <v>60.7</v>
      </c>
      <c r="Q16" s="87" t="s">
        <v>592</v>
      </c>
      <c r="R16" s="600"/>
      <c r="T16" s="255"/>
      <c r="X16" s="284"/>
    </row>
    <row r="17" spans="1:26" ht="27" customHeight="1">
      <c r="A17" s="603"/>
      <c r="B17" s="143" t="s">
        <v>671</v>
      </c>
      <c r="C17" s="162">
        <v>35153</v>
      </c>
      <c r="D17" s="166">
        <v>14.4</v>
      </c>
      <c r="E17" s="162">
        <v>34995</v>
      </c>
      <c r="F17" s="166">
        <v>16.600000000000001</v>
      </c>
      <c r="G17" s="162">
        <v>43570</v>
      </c>
      <c r="H17" s="166">
        <v>31.1</v>
      </c>
      <c r="I17" s="162">
        <v>43688</v>
      </c>
      <c r="J17" s="166">
        <v>31.1</v>
      </c>
      <c r="K17" s="162">
        <v>42463</v>
      </c>
      <c r="L17" s="166">
        <v>33.299999999999997</v>
      </c>
      <c r="M17" s="162">
        <v>40198</v>
      </c>
      <c r="N17" s="166">
        <v>37.9</v>
      </c>
      <c r="O17" s="425">
        <v>44026</v>
      </c>
      <c r="P17" s="166">
        <v>40</v>
      </c>
      <c r="Q17" s="87" t="s">
        <v>185</v>
      </c>
      <c r="R17" s="600"/>
      <c r="T17" s="255"/>
      <c r="X17" s="284"/>
    </row>
    <row r="18" spans="1:26" ht="27" customHeight="1">
      <c r="A18" s="603"/>
      <c r="B18" s="143" t="s">
        <v>672</v>
      </c>
      <c r="C18" s="161">
        <v>655</v>
      </c>
      <c r="D18" s="165">
        <v>15.3</v>
      </c>
      <c r="E18" s="161">
        <v>702</v>
      </c>
      <c r="F18" s="165">
        <v>17.5</v>
      </c>
      <c r="G18" s="161">
        <v>618</v>
      </c>
      <c r="H18" s="165">
        <v>22.3</v>
      </c>
      <c r="I18" s="161">
        <v>599</v>
      </c>
      <c r="J18" s="165">
        <v>22.7</v>
      </c>
      <c r="K18" s="161">
        <v>600</v>
      </c>
      <c r="L18" s="165">
        <v>21.2</v>
      </c>
      <c r="M18" s="161">
        <v>599</v>
      </c>
      <c r="N18" s="165">
        <v>23.2</v>
      </c>
      <c r="O18" s="426">
        <v>632</v>
      </c>
      <c r="P18" s="165">
        <v>24.8</v>
      </c>
      <c r="Q18" s="87" t="s">
        <v>674</v>
      </c>
      <c r="R18" s="600"/>
      <c r="T18" s="255"/>
      <c r="X18" s="284"/>
    </row>
    <row r="19" spans="1:26" ht="27" customHeight="1">
      <c r="A19" s="603"/>
      <c r="B19" s="143" t="s">
        <v>673</v>
      </c>
      <c r="C19" s="162">
        <f>C17+C18</f>
        <v>35808</v>
      </c>
      <c r="D19" s="166">
        <v>14.4</v>
      </c>
      <c r="E19" s="162">
        <f>E17+E18</f>
        <v>35697</v>
      </c>
      <c r="F19" s="166">
        <v>16.600000000000001</v>
      </c>
      <c r="G19" s="162">
        <f>G17+G18</f>
        <v>44188</v>
      </c>
      <c r="H19" s="166">
        <v>31</v>
      </c>
      <c r="I19" s="162">
        <f>I17+I18</f>
        <v>44287</v>
      </c>
      <c r="J19" s="166">
        <v>31</v>
      </c>
      <c r="K19" s="162">
        <f>K17+K18</f>
        <v>43063</v>
      </c>
      <c r="L19" s="166">
        <v>33.1</v>
      </c>
      <c r="M19" s="162">
        <f>M17+M18</f>
        <v>40797</v>
      </c>
      <c r="N19" s="166">
        <v>37.6</v>
      </c>
      <c r="O19" s="425">
        <f>O17+O18</f>
        <v>44658</v>
      </c>
      <c r="P19" s="166">
        <v>39.799999999999997</v>
      </c>
      <c r="Q19" s="87" t="s">
        <v>675</v>
      </c>
      <c r="R19" s="600"/>
      <c r="T19" s="255"/>
      <c r="X19" s="284"/>
    </row>
    <row r="20" spans="1:26" ht="27" customHeight="1">
      <c r="A20" s="603"/>
      <c r="B20" s="143" t="s">
        <v>589</v>
      </c>
      <c r="C20" s="161">
        <v>2304</v>
      </c>
      <c r="D20" s="165">
        <v>67.599999999999994</v>
      </c>
      <c r="E20" s="161">
        <v>2652</v>
      </c>
      <c r="F20" s="165">
        <v>71.900000000000006</v>
      </c>
      <c r="G20" s="161">
        <v>2940</v>
      </c>
      <c r="H20" s="165">
        <v>79.5</v>
      </c>
      <c r="I20" s="161">
        <v>2760</v>
      </c>
      <c r="J20" s="165">
        <v>79.5</v>
      </c>
      <c r="K20" s="161">
        <v>2914</v>
      </c>
      <c r="L20" s="165">
        <v>81.5</v>
      </c>
      <c r="M20" s="161">
        <v>2462</v>
      </c>
      <c r="N20" s="165">
        <v>83.3</v>
      </c>
      <c r="O20" s="426">
        <v>3386</v>
      </c>
      <c r="P20" s="165">
        <v>87</v>
      </c>
      <c r="Q20" s="87" t="s">
        <v>300</v>
      </c>
      <c r="R20" s="600"/>
      <c r="T20" s="255"/>
      <c r="X20" s="284"/>
    </row>
    <row r="21" spans="1:26" ht="27" customHeight="1" thickBot="1">
      <c r="A21" s="604"/>
      <c r="B21" s="256" t="s">
        <v>184</v>
      </c>
      <c r="C21" s="261">
        <v>30214</v>
      </c>
      <c r="D21" s="262">
        <v>73.3</v>
      </c>
      <c r="E21" s="261">
        <v>30857</v>
      </c>
      <c r="F21" s="262">
        <v>76.599999999999994</v>
      </c>
      <c r="G21" s="261">
        <v>26032</v>
      </c>
      <c r="H21" s="262">
        <v>75.400000000000006</v>
      </c>
      <c r="I21" s="261">
        <v>27041</v>
      </c>
      <c r="J21" s="262">
        <v>76</v>
      </c>
      <c r="K21" s="261">
        <v>26619</v>
      </c>
      <c r="L21" s="262">
        <v>78.8</v>
      </c>
      <c r="M21" s="261">
        <v>24512</v>
      </c>
      <c r="N21" s="262">
        <v>83.2</v>
      </c>
      <c r="O21" s="427">
        <v>29309</v>
      </c>
      <c r="P21" s="262">
        <v>84.9</v>
      </c>
      <c r="Q21" s="263" t="s">
        <v>593</v>
      </c>
      <c r="R21" s="601"/>
      <c r="T21" s="255"/>
      <c r="X21" s="284"/>
    </row>
    <row r="22" spans="1:26" ht="27" customHeight="1" thickTop="1">
      <c r="A22" s="602" t="s">
        <v>11</v>
      </c>
      <c r="B22" s="257" t="s">
        <v>586</v>
      </c>
      <c r="C22" s="258">
        <v>23420</v>
      </c>
      <c r="D22" s="259">
        <v>7.7</v>
      </c>
      <c r="E22" s="258">
        <f>E24-E23</f>
        <v>24297</v>
      </c>
      <c r="F22" s="259">
        <v>8.1</v>
      </c>
      <c r="G22" s="258">
        <v>26732</v>
      </c>
      <c r="H22" s="259">
        <v>8.1</v>
      </c>
      <c r="I22" s="258">
        <v>25037</v>
      </c>
      <c r="J22" s="259">
        <v>21.5</v>
      </c>
      <c r="K22" s="258">
        <v>28167</v>
      </c>
      <c r="L22" s="259">
        <v>13.8</v>
      </c>
      <c r="M22" s="258">
        <v>30201</v>
      </c>
      <c r="N22" s="259">
        <v>16.100000000000001</v>
      </c>
      <c r="O22" s="258">
        <v>35237</v>
      </c>
      <c r="P22" s="259">
        <v>19.899999999999999</v>
      </c>
      <c r="Q22" s="260" t="s">
        <v>590</v>
      </c>
      <c r="R22" s="599" t="s">
        <v>61</v>
      </c>
      <c r="T22" s="255"/>
    </row>
    <row r="23" spans="1:26" ht="27" customHeight="1">
      <c r="A23" s="603"/>
      <c r="B23" s="143" t="s">
        <v>587</v>
      </c>
      <c r="C23" s="162">
        <v>10420</v>
      </c>
      <c r="D23" s="166">
        <v>11.7</v>
      </c>
      <c r="E23" s="162">
        <v>11184</v>
      </c>
      <c r="F23" s="166">
        <v>15.5</v>
      </c>
      <c r="G23" s="162">
        <v>12285</v>
      </c>
      <c r="H23" s="166">
        <v>15.5</v>
      </c>
      <c r="I23" s="162">
        <v>12039</v>
      </c>
      <c r="J23" s="166">
        <v>25.3</v>
      </c>
      <c r="K23" s="162">
        <v>13931</v>
      </c>
      <c r="L23" s="166">
        <v>30.3</v>
      </c>
      <c r="M23" s="162">
        <v>14891</v>
      </c>
      <c r="N23" s="166">
        <v>31.2</v>
      </c>
      <c r="O23" s="162">
        <v>16676</v>
      </c>
      <c r="P23" s="166">
        <v>33.299999999999997</v>
      </c>
      <c r="Q23" s="87" t="s">
        <v>591</v>
      </c>
      <c r="R23" s="600"/>
      <c r="T23" s="255"/>
    </row>
    <row r="24" spans="1:26" ht="27" customHeight="1">
      <c r="A24" s="603"/>
      <c r="B24" s="143" t="s">
        <v>588</v>
      </c>
      <c r="C24" s="161">
        <v>33840</v>
      </c>
      <c r="D24" s="165">
        <v>8.9</v>
      </c>
      <c r="E24" s="161">
        <v>35481</v>
      </c>
      <c r="F24" s="165">
        <v>10.4</v>
      </c>
      <c r="G24" s="161">
        <f>SUM(G22:G23)</f>
        <v>39017</v>
      </c>
      <c r="H24" s="165">
        <v>10.4</v>
      </c>
      <c r="I24" s="161">
        <f>SUM(I22:I23)</f>
        <v>37076</v>
      </c>
      <c r="J24" s="165">
        <v>22.7</v>
      </c>
      <c r="K24" s="161">
        <f>K22+K23</f>
        <v>42098</v>
      </c>
      <c r="L24" s="165">
        <v>19.2</v>
      </c>
      <c r="M24" s="161">
        <f>M22+M23</f>
        <v>45092</v>
      </c>
      <c r="N24" s="165">
        <v>21.1</v>
      </c>
      <c r="O24" s="161">
        <f>O22+O23</f>
        <v>51913</v>
      </c>
      <c r="P24" s="165">
        <v>24.2</v>
      </c>
      <c r="Q24" s="87" t="s">
        <v>592</v>
      </c>
      <c r="R24" s="600"/>
      <c r="T24" s="255"/>
      <c r="X24" s="284"/>
    </row>
    <row r="25" spans="1:26" ht="27" customHeight="1">
      <c r="A25" s="603"/>
      <c r="B25" s="143" t="s">
        <v>671</v>
      </c>
      <c r="C25" s="162">
        <v>44417</v>
      </c>
      <c r="D25" s="166">
        <v>5.9</v>
      </c>
      <c r="E25" s="162">
        <v>41576</v>
      </c>
      <c r="F25" s="166">
        <v>5</v>
      </c>
      <c r="G25" s="162">
        <v>45743</v>
      </c>
      <c r="H25" s="166">
        <v>5</v>
      </c>
      <c r="I25" s="162">
        <v>42255</v>
      </c>
      <c r="J25" s="166">
        <v>7.7</v>
      </c>
      <c r="K25" s="162">
        <v>47989</v>
      </c>
      <c r="L25" s="166">
        <v>6.8</v>
      </c>
      <c r="M25" s="162">
        <v>51461</v>
      </c>
      <c r="N25" s="166">
        <v>6.2</v>
      </c>
      <c r="O25" s="162">
        <v>60331</v>
      </c>
      <c r="P25" s="166">
        <v>6.8</v>
      </c>
      <c r="Q25" s="87" t="s">
        <v>185</v>
      </c>
      <c r="R25" s="600"/>
      <c r="T25" s="255"/>
      <c r="X25" s="284"/>
    </row>
    <row r="26" spans="1:26" ht="27" customHeight="1">
      <c r="A26" s="603"/>
      <c r="B26" s="143" t="s">
        <v>672</v>
      </c>
      <c r="C26" s="161">
        <v>1478</v>
      </c>
      <c r="D26" s="165">
        <v>3.7</v>
      </c>
      <c r="E26" s="161">
        <v>1819</v>
      </c>
      <c r="F26" s="165">
        <v>3</v>
      </c>
      <c r="G26" s="161">
        <v>1990</v>
      </c>
      <c r="H26" s="165">
        <v>2.9</v>
      </c>
      <c r="I26" s="161">
        <v>2313</v>
      </c>
      <c r="J26" s="165">
        <v>2.8</v>
      </c>
      <c r="K26" s="161">
        <v>2433</v>
      </c>
      <c r="L26" s="165">
        <v>2.4</v>
      </c>
      <c r="M26" s="161">
        <v>2417</v>
      </c>
      <c r="N26" s="165">
        <v>1.5</v>
      </c>
      <c r="O26" s="161">
        <v>2676</v>
      </c>
      <c r="P26" s="165">
        <v>1.1000000000000001</v>
      </c>
      <c r="Q26" s="87" t="s">
        <v>674</v>
      </c>
      <c r="R26" s="600"/>
      <c r="T26" s="255"/>
      <c r="X26" s="284"/>
    </row>
    <row r="27" spans="1:26" ht="27" customHeight="1">
      <c r="A27" s="603"/>
      <c r="B27" s="143" t="s">
        <v>673</v>
      </c>
      <c r="C27" s="162">
        <f>C25+C26</f>
        <v>45895</v>
      </c>
      <c r="D27" s="166">
        <v>5.8</v>
      </c>
      <c r="E27" s="162">
        <f>E25+E26</f>
        <v>43395</v>
      </c>
      <c r="F27" s="166">
        <v>4.9000000000000004</v>
      </c>
      <c r="G27" s="162">
        <f>G25+G26</f>
        <v>47733</v>
      </c>
      <c r="H27" s="166">
        <v>4.9000000000000004</v>
      </c>
      <c r="I27" s="162">
        <f>I25+I26</f>
        <v>44568</v>
      </c>
      <c r="J27" s="166">
        <v>7.5</v>
      </c>
      <c r="K27" s="162">
        <f>K25+K26</f>
        <v>50422</v>
      </c>
      <c r="L27" s="166">
        <v>6.6</v>
      </c>
      <c r="M27" s="162">
        <f>M25+M26</f>
        <v>53878</v>
      </c>
      <c r="N27" s="166">
        <v>6</v>
      </c>
      <c r="O27" s="162">
        <f>O25+O26</f>
        <v>63007</v>
      </c>
      <c r="P27" s="166">
        <v>6.5</v>
      </c>
      <c r="Q27" s="87" t="s">
        <v>675</v>
      </c>
      <c r="R27" s="600"/>
      <c r="T27" s="255"/>
      <c r="X27" s="284"/>
    </row>
    <row r="28" spans="1:26" ht="27" customHeight="1">
      <c r="A28" s="603"/>
      <c r="B28" s="143" t="s">
        <v>589</v>
      </c>
      <c r="C28" s="161">
        <v>22155</v>
      </c>
      <c r="D28" s="165">
        <v>5.0999999999999996</v>
      </c>
      <c r="E28" s="161">
        <v>22467</v>
      </c>
      <c r="F28" s="165">
        <v>6.4</v>
      </c>
      <c r="G28" s="161">
        <v>24711</v>
      </c>
      <c r="H28" s="165">
        <v>6.4</v>
      </c>
      <c r="I28" s="161">
        <v>20411</v>
      </c>
      <c r="J28" s="165">
        <v>16.100000000000001</v>
      </c>
      <c r="K28" s="161">
        <v>23529</v>
      </c>
      <c r="L28" s="165">
        <v>23</v>
      </c>
      <c r="M28" s="161">
        <v>26932</v>
      </c>
      <c r="N28" s="165">
        <v>27.5</v>
      </c>
      <c r="O28" s="161">
        <v>28651</v>
      </c>
      <c r="P28" s="165">
        <v>26.8</v>
      </c>
      <c r="Q28" s="87" t="s">
        <v>300</v>
      </c>
      <c r="R28" s="600"/>
      <c r="T28" s="255"/>
      <c r="X28" s="284"/>
    </row>
    <row r="29" spans="1:26" ht="27" customHeight="1" thickBot="1">
      <c r="A29" s="604"/>
      <c r="B29" s="256" t="s">
        <v>184</v>
      </c>
      <c r="C29" s="261">
        <v>22001</v>
      </c>
      <c r="D29" s="262">
        <v>27</v>
      </c>
      <c r="E29" s="261">
        <v>23925</v>
      </c>
      <c r="F29" s="262">
        <v>32.6</v>
      </c>
      <c r="G29" s="261">
        <v>26303</v>
      </c>
      <c r="H29" s="262">
        <v>32.6</v>
      </c>
      <c r="I29" s="261">
        <v>25094</v>
      </c>
      <c r="J29" s="262">
        <v>41.3</v>
      </c>
      <c r="K29" s="261">
        <v>30699</v>
      </c>
      <c r="L29" s="262">
        <v>48.3</v>
      </c>
      <c r="M29" s="261">
        <v>34213</v>
      </c>
      <c r="N29" s="262">
        <v>52.2</v>
      </c>
      <c r="O29" s="261">
        <v>38114</v>
      </c>
      <c r="P29" s="262">
        <v>55.3</v>
      </c>
      <c r="Q29" s="263" t="s">
        <v>593</v>
      </c>
      <c r="R29" s="601"/>
      <c r="T29" s="255"/>
      <c r="X29" s="284"/>
    </row>
    <row r="30" spans="1:26" ht="27" customHeight="1" thickTop="1">
      <c r="A30" s="602" t="s">
        <v>66</v>
      </c>
      <c r="B30" s="257" t="s">
        <v>586</v>
      </c>
      <c r="C30" s="258">
        <f>C6+C14+C22</f>
        <v>82375</v>
      </c>
      <c r="D30" s="259">
        <v>28.4</v>
      </c>
      <c r="E30" s="258">
        <v>88023</v>
      </c>
      <c r="F30" s="259">
        <v>31.8</v>
      </c>
      <c r="G30" s="258">
        <f t="shared" ref="G30:G37" si="0">G6+G14+G22</f>
        <v>94335</v>
      </c>
      <c r="H30" s="259">
        <v>33</v>
      </c>
      <c r="I30" s="258">
        <f t="shared" ref="I30:I37" si="1">I6+I14+I22</f>
        <v>95336</v>
      </c>
      <c r="J30" s="259">
        <v>38.700000000000003</v>
      </c>
      <c r="K30" s="258">
        <f t="shared" ref="K30:K37" si="2">K6+K14+K22</f>
        <v>99617</v>
      </c>
      <c r="L30" s="259">
        <v>37.299999999999997</v>
      </c>
      <c r="M30" s="258">
        <f t="shared" ref="M30:O37" si="3">M6+M14+M22</f>
        <v>105332</v>
      </c>
      <c r="N30" s="259">
        <v>40.799999999999997</v>
      </c>
      <c r="O30" s="258">
        <f t="shared" si="3"/>
        <v>113300</v>
      </c>
      <c r="P30" s="259">
        <v>42.8</v>
      </c>
      <c r="Q30" s="260" t="s">
        <v>590</v>
      </c>
      <c r="R30" s="599" t="s">
        <v>65</v>
      </c>
      <c r="T30" s="255"/>
      <c r="V30" s="338"/>
      <c r="W30" s="275"/>
      <c r="Z30" s="275"/>
    </row>
    <row r="31" spans="1:26" ht="27" customHeight="1">
      <c r="A31" s="603"/>
      <c r="B31" s="143" t="s">
        <v>587</v>
      </c>
      <c r="C31" s="162">
        <v>15699</v>
      </c>
      <c r="D31" s="166">
        <v>35.299999999999997</v>
      </c>
      <c r="E31" s="162">
        <f>E7+E15+E23</f>
        <v>16752</v>
      </c>
      <c r="F31" s="166">
        <v>38.200000000000003</v>
      </c>
      <c r="G31" s="162">
        <f t="shared" si="0"/>
        <v>18811</v>
      </c>
      <c r="H31" s="166">
        <v>40.4</v>
      </c>
      <c r="I31" s="162">
        <f t="shared" si="1"/>
        <v>19622</v>
      </c>
      <c r="J31" s="166">
        <v>49.6</v>
      </c>
      <c r="K31" s="162">
        <f t="shared" si="2"/>
        <v>22739</v>
      </c>
      <c r="L31" s="166">
        <v>53.3</v>
      </c>
      <c r="M31" s="162">
        <f t="shared" si="3"/>
        <v>23897</v>
      </c>
      <c r="N31" s="166">
        <v>53.5</v>
      </c>
      <c r="O31" s="162">
        <f t="shared" si="3"/>
        <v>25970</v>
      </c>
      <c r="P31" s="166">
        <v>53.8</v>
      </c>
      <c r="Q31" s="87" t="s">
        <v>591</v>
      </c>
      <c r="R31" s="600"/>
      <c r="T31" s="255"/>
      <c r="V31" s="338"/>
      <c r="W31" s="275"/>
      <c r="Z31" s="275"/>
    </row>
    <row r="32" spans="1:26" ht="27" customHeight="1">
      <c r="A32" s="603"/>
      <c r="B32" s="143" t="s">
        <v>588</v>
      </c>
      <c r="C32" s="161">
        <f>C24+C16+C8</f>
        <v>98074</v>
      </c>
      <c r="D32" s="165">
        <v>29.5</v>
      </c>
      <c r="E32" s="161">
        <f>E24+E16+E8</f>
        <v>104775</v>
      </c>
      <c r="F32" s="165">
        <v>32.799999999999997</v>
      </c>
      <c r="G32" s="161">
        <f t="shared" si="0"/>
        <v>113146</v>
      </c>
      <c r="H32" s="165">
        <v>34.200000000000003</v>
      </c>
      <c r="I32" s="161">
        <f t="shared" si="1"/>
        <v>114958</v>
      </c>
      <c r="J32" s="165">
        <v>40.6</v>
      </c>
      <c r="K32" s="161">
        <f t="shared" si="2"/>
        <v>122356</v>
      </c>
      <c r="L32" s="165">
        <v>40.299999999999997</v>
      </c>
      <c r="M32" s="161">
        <f t="shared" si="3"/>
        <v>129229</v>
      </c>
      <c r="N32" s="165">
        <v>43.2</v>
      </c>
      <c r="O32" s="161">
        <f t="shared" si="3"/>
        <v>139270</v>
      </c>
      <c r="P32" s="165">
        <v>44.8</v>
      </c>
      <c r="Q32" s="87" t="s">
        <v>592</v>
      </c>
      <c r="R32" s="600"/>
      <c r="T32" s="255"/>
      <c r="V32" s="338"/>
      <c r="W32" s="275"/>
      <c r="Z32" s="275"/>
    </row>
    <row r="33" spans="1:26" ht="27" customHeight="1">
      <c r="A33" s="603"/>
      <c r="B33" s="143" t="s">
        <v>671</v>
      </c>
      <c r="C33" s="162">
        <f>SUM(C9,C17,C25)</f>
        <v>182112</v>
      </c>
      <c r="D33" s="166">
        <v>36.299999999999997</v>
      </c>
      <c r="E33" s="162">
        <f>SUM(E9,E17,E25)</f>
        <v>180571</v>
      </c>
      <c r="F33" s="166">
        <v>38.1</v>
      </c>
      <c r="G33" s="162">
        <f t="shared" si="0"/>
        <v>194907</v>
      </c>
      <c r="H33" s="166">
        <v>39.6</v>
      </c>
      <c r="I33" s="162">
        <f t="shared" si="1"/>
        <v>192198</v>
      </c>
      <c r="J33" s="166">
        <v>41.3</v>
      </c>
      <c r="K33" s="162">
        <f t="shared" si="2"/>
        <v>196795</v>
      </c>
      <c r="L33" s="166">
        <v>42.9</v>
      </c>
      <c r="M33" s="162">
        <f t="shared" si="3"/>
        <v>195887</v>
      </c>
      <c r="N33" s="166">
        <v>45.1</v>
      </c>
      <c r="O33" s="162">
        <f t="shared" si="3"/>
        <v>213110</v>
      </c>
      <c r="P33" s="166">
        <v>44.1</v>
      </c>
      <c r="Q33" s="87" t="s">
        <v>185</v>
      </c>
      <c r="R33" s="600"/>
      <c r="T33" s="255"/>
      <c r="V33" s="338"/>
      <c r="W33" s="275"/>
      <c r="Z33" s="275"/>
    </row>
    <row r="34" spans="1:26" ht="27" customHeight="1">
      <c r="A34" s="603"/>
      <c r="B34" s="143" t="s">
        <v>672</v>
      </c>
      <c r="C34" s="161">
        <f>SUM(C10,C18,C26)</f>
        <v>3581</v>
      </c>
      <c r="D34" s="165">
        <v>37.1</v>
      </c>
      <c r="E34" s="161">
        <f>SUM(E10,E18,E26)</f>
        <v>3994</v>
      </c>
      <c r="F34" s="165">
        <v>39</v>
      </c>
      <c r="G34" s="161">
        <f t="shared" si="0"/>
        <v>4106</v>
      </c>
      <c r="H34" s="165">
        <v>41.9</v>
      </c>
      <c r="I34" s="161">
        <f t="shared" si="1"/>
        <v>4503</v>
      </c>
      <c r="J34" s="165">
        <v>43.2</v>
      </c>
      <c r="K34" s="161">
        <f t="shared" si="2"/>
        <v>4694</v>
      </c>
      <c r="L34" s="165">
        <v>28</v>
      </c>
      <c r="M34" s="161">
        <f t="shared" si="3"/>
        <v>4671</v>
      </c>
      <c r="N34" s="165">
        <v>29.2</v>
      </c>
      <c r="O34" s="161">
        <f t="shared" si="3"/>
        <v>4997</v>
      </c>
      <c r="P34" s="165">
        <v>27.9</v>
      </c>
      <c r="Q34" s="87" t="s">
        <v>674</v>
      </c>
      <c r="R34" s="600"/>
      <c r="T34" s="255"/>
      <c r="V34" s="338"/>
      <c r="W34" s="275"/>
      <c r="Z34" s="275"/>
    </row>
    <row r="35" spans="1:26" ht="27" customHeight="1">
      <c r="A35" s="603"/>
      <c r="B35" s="143" t="s">
        <v>673</v>
      </c>
      <c r="C35" s="162">
        <f>SUM(C11,C19,C27)</f>
        <v>185693</v>
      </c>
      <c r="D35" s="166">
        <v>36.700000000000003</v>
      </c>
      <c r="E35" s="162">
        <f>SUM(E11,E19,E27)</f>
        <v>184565</v>
      </c>
      <c r="F35" s="166">
        <v>38.299999999999997</v>
      </c>
      <c r="G35" s="162">
        <f t="shared" si="0"/>
        <v>199013</v>
      </c>
      <c r="H35" s="166">
        <v>40.200000000000003</v>
      </c>
      <c r="I35" s="162">
        <f t="shared" si="1"/>
        <v>196701</v>
      </c>
      <c r="J35" s="166">
        <v>42.9</v>
      </c>
      <c r="K35" s="162">
        <f t="shared" si="2"/>
        <v>201489</v>
      </c>
      <c r="L35" s="166">
        <v>42.6</v>
      </c>
      <c r="M35" s="162">
        <f t="shared" si="3"/>
        <v>200558</v>
      </c>
      <c r="N35" s="166">
        <v>44.7</v>
      </c>
      <c r="O35" s="162">
        <f t="shared" si="3"/>
        <v>218107</v>
      </c>
      <c r="P35" s="166">
        <v>43.7</v>
      </c>
      <c r="Q35" s="87" t="s">
        <v>675</v>
      </c>
      <c r="R35" s="600"/>
      <c r="T35" s="255"/>
      <c r="V35" s="338"/>
      <c r="W35" s="275"/>
      <c r="Z35" s="275"/>
    </row>
    <row r="36" spans="1:26" ht="27" customHeight="1">
      <c r="A36" s="603"/>
      <c r="B36" s="143" t="s">
        <v>589</v>
      </c>
      <c r="C36" s="161">
        <f>SUM(C12,C20,C28)</f>
        <v>28312</v>
      </c>
      <c r="D36" s="165">
        <v>22.2</v>
      </c>
      <c r="E36" s="161">
        <f>SUM(E12,E20,E28)</f>
        <v>29125</v>
      </c>
      <c r="F36" s="165">
        <v>24.3</v>
      </c>
      <c r="G36" s="161">
        <f t="shared" si="0"/>
        <v>31872</v>
      </c>
      <c r="H36" s="165">
        <v>24.6</v>
      </c>
      <c r="I36" s="161">
        <f t="shared" si="1"/>
        <v>27529</v>
      </c>
      <c r="J36" s="165">
        <v>35.200000000000003</v>
      </c>
      <c r="K36" s="161">
        <f t="shared" si="2"/>
        <v>30840</v>
      </c>
      <c r="L36" s="165">
        <v>39.1</v>
      </c>
      <c r="M36" s="161">
        <f t="shared" si="3"/>
        <v>34040</v>
      </c>
      <c r="N36" s="165">
        <v>41</v>
      </c>
      <c r="O36" s="161">
        <f t="shared" si="3"/>
        <v>36810</v>
      </c>
      <c r="P36" s="165">
        <v>41.6</v>
      </c>
      <c r="Q36" s="87" t="s">
        <v>300</v>
      </c>
      <c r="R36" s="600"/>
      <c r="T36" s="255"/>
      <c r="V36" s="338"/>
      <c r="W36" s="275"/>
      <c r="Z36" s="275"/>
    </row>
    <row r="37" spans="1:26" ht="27" customHeight="1" thickBot="1">
      <c r="A37" s="604"/>
      <c r="B37" s="256" t="s">
        <v>184</v>
      </c>
      <c r="C37" s="261">
        <f>SUM(C13,C21,C29)</f>
        <v>111861</v>
      </c>
      <c r="D37" s="262">
        <v>74.7</v>
      </c>
      <c r="E37" s="261">
        <f>SUM(E13,E21,E29)</f>
        <v>124312</v>
      </c>
      <c r="F37" s="262">
        <v>78</v>
      </c>
      <c r="G37" s="261">
        <f t="shared" si="0"/>
        <v>123619</v>
      </c>
      <c r="H37" s="262">
        <v>77.8</v>
      </c>
      <c r="I37" s="261">
        <f t="shared" si="1"/>
        <v>123973</v>
      </c>
      <c r="J37" s="262">
        <v>80.5</v>
      </c>
      <c r="K37" s="261">
        <f t="shared" si="2"/>
        <v>131003</v>
      </c>
      <c r="L37" s="262">
        <v>81.5</v>
      </c>
      <c r="M37" s="261">
        <f t="shared" si="3"/>
        <v>138362</v>
      </c>
      <c r="N37" s="262">
        <v>83.3</v>
      </c>
      <c r="O37" s="261">
        <f t="shared" si="3"/>
        <v>153688</v>
      </c>
      <c r="P37" s="262">
        <v>84.3</v>
      </c>
      <c r="Q37" s="263" t="s">
        <v>593</v>
      </c>
      <c r="R37" s="601"/>
      <c r="T37" s="255"/>
      <c r="V37" s="338"/>
      <c r="W37" s="275"/>
      <c r="Z37" s="275"/>
    </row>
    <row r="38" spans="1:26" ht="16.5" thickTop="1">
      <c r="A38" s="164"/>
      <c r="B38" s="31"/>
      <c r="C38" s="31"/>
      <c r="D38" s="31"/>
      <c r="E38" s="31"/>
      <c r="F38" s="31"/>
      <c r="G38" s="31"/>
      <c r="H38" s="31"/>
      <c r="I38" s="31"/>
      <c r="J38" s="31"/>
      <c r="K38" s="31"/>
      <c r="L38" s="89"/>
      <c r="M38" s="31"/>
      <c r="N38" s="89"/>
      <c r="O38" s="89"/>
      <c r="P38" s="89"/>
      <c r="Q38" s="31"/>
      <c r="R38" s="164"/>
      <c r="V38" s="338"/>
      <c r="W38" s="275"/>
    </row>
  </sheetData>
  <mergeCells count="23">
    <mergeCell ref="A4:A5"/>
    <mergeCell ref="B4:B5"/>
    <mergeCell ref="A1:R1"/>
    <mergeCell ref="A2:R2"/>
    <mergeCell ref="A3:H3"/>
    <mergeCell ref="I3:R3"/>
    <mergeCell ref="Q4:Q5"/>
    <mergeCell ref="R4:R5"/>
    <mergeCell ref="M4:N4"/>
    <mergeCell ref="C4:D4"/>
    <mergeCell ref="E4:F4"/>
    <mergeCell ref="G4:H4"/>
    <mergeCell ref="I4:J4"/>
    <mergeCell ref="K4:L4"/>
    <mergeCell ref="O4:P4"/>
    <mergeCell ref="R6:R13"/>
    <mergeCell ref="R14:R21"/>
    <mergeCell ref="R22:R29"/>
    <mergeCell ref="R30:R37"/>
    <mergeCell ref="A6:A13"/>
    <mergeCell ref="A14:A21"/>
    <mergeCell ref="A22:A29"/>
    <mergeCell ref="A30:A37"/>
  </mergeCells>
  <printOptions horizontalCentered="1" verticalCentered="1"/>
  <pageMargins left="0.51181102362204722" right="0.51181102362204722" top="0.78740157480314965" bottom="0.78740157480314965" header="0.51181102362204722" footer="0.51181102362204722"/>
  <pageSetup paperSize="9" scale="49"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G126"/>
  <sheetViews>
    <sheetView rightToLeft="1" topLeftCell="A115" zoomScale="120" zoomScaleNormal="120" workbookViewId="0">
      <selection activeCell="G4" sqref="G4:G7"/>
    </sheetView>
  </sheetViews>
  <sheetFormatPr defaultColWidth="9.140625" defaultRowHeight="21" customHeight="1"/>
  <cols>
    <col min="1" max="1" width="77.7109375" style="287" customWidth="1"/>
    <col min="2" max="5" width="9.140625" style="278" customWidth="1"/>
    <col min="6" max="6" width="9.85546875" style="278" bestFit="1" customWidth="1"/>
    <col min="7" max="7" width="76.85546875" style="287" bestFit="1" customWidth="1"/>
    <col min="8" max="16384" width="9.140625" style="278"/>
  </cols>
  <sheetData>
    <row r="1" spans="1:7" ht="29.25" customHeight="1">
      <c r="A1" s="858" t="s">
        <v>1153</v>
      </c>
      <c r="B1" s="858"/>
      <c r="C1" s="858"/>
      <c r="D1" s="858"/>
      <c r="E1" s="858"/>
      <c r="F1" s="858"/>
      <c r="G1" s="858"/>
    </row>
    <row r="2" spans="1:7" ht="33" customHeight="1">
      <c r="A2" s="568" t="s">
        <v>1154</v>
      </c>
      <c r="B2" s="568"/>
      <c r="C2" s="568"/>
      <c r="D2" s="568"/>
      <c r="E2" s="568"/>
      <c r="F2" s="568"/>
      <c r="G2" s="568"/>
    </row>
    <row r="3" spans="1:7" s="17" customFormat="1" ht="26.25" customHeight="1">
      <c r="A3" s="285" t="s">
        <v>1595</v>
      </c>
      <c r="B3" s="861"/>
      <c r="C3" s="861"/>
      <c r="D3" s="861"/>
      <c r="E3" s="861"/>
      <c r="F3" s="861"/>
      <c r="G3" s="285" t="s">
        <v>1596</v>
      </c>
    </row>
    <row r="4" spans="1:7" ht="21" customHeight="1">
      <c r="A4" s="859" t="s">
        <v>600</v>
      </c>
      <c r="B4" s="860" t="s">
        <v>188</v>
      </c>
      <c r="C4" s="860"/>
      <c r="D4" s="860" t="s">
        <v>189</v>
      </c>
      <c r="E4" s="860"/>
      <c r="F4" s="860" t="s">
        <v>9</v>
      </c>
      <c r="G4" s="859" t="s">
        <v>855</v>
      </c>
    </row>
    <row r="5" spans="1:7" ht="21" customHeight="1">
      <c r="A5" s="859"/>
      <c r="B5" s="860" t="s">
        <v>595</v>
      </c>
      <c r="C5" s="860"/>
      <c r="D5" s="860" t="s">
        <v>596</v>
      </c>
      <c r="E5" s="860"/>
      <c r="F5" s="860"/>
      <c r="G5" s="859"/>
    </row>
    <row r="6" spans="1:7" ht="21" customHeight="1">
      <c r="A6" s="859"/>
      <c r="B6" s="280" t="s">
        <v>383</v>
      </c>
      <c r="C6" s="280" t="s">
        <v>382</v>
      </c>
      <c r="D6" s="280" t="s">
        <v>383</v>
      </c>
      <c r="E6" s="280" t="s">
        <v>382</v>
      </c>
      <c r="F6" s="860" t="s">
        <v>8</v>
      </c>
      <c r="G6" s="859"/>
    </row>
    <row r="7" spans="1:7" ht="21" customHeight="1">
      <c r="A7" s="859"/>
      <c r="B7" s="280" t="s">
        <v>601</v>
      </c>
      <c r="C7" s="280" t="s">
        <v>602</v>
      </c>
      <c r="D7" s="280" t="s">
        <v>601</v>
      </c>
      <c r="E7" s="280" t="s">
        <v>602</v>
      </c>
      <c r="F7" s="860"/>
      <c r="G7" s="859"/>
    </row>
    <row r="8" spans="1:7" ht="29.25" customHeight="1">
      <c r="A8" s="286" t="s">
        <v>814</v>
      </c>
      <c r="B8" s="279"/>
      <c r="C8" s="279"/>
      <c r="D8" s="279"/>
      <c r="E8" s="279"/>
      <c r="F8" s="279"/>
      <c r="G8" s="288" t="s">
        <v>813</v>
      </c>
    </row>
    <row r="9" spans="1:7" s="309" customFormat="1" ht="21" customHeight="1">
      <c r="A9" s="330" t="s">
        <v>851</v>
      </c>
      <c r="B9" s="332">
        <v>1068</v>
      </c>
      <c r="C9" s="332">
        <v>682</v>
      </c>
      <c r="D9" s="332">
        <v>1</v>
      </c>
      <c r="E9" s="332">
        <v>2</v>
      </c>
      <c r="F9" s="332">
        <f>SUM(B9:E9)</f>
        <v>1753</v>
      </c>
      <c r="G9" s="330" t="s">
        <v>852</v>
      </c>
    </row>
    <row r="10" spans="1:7" s="309" customFormat="1" ht="21" customHeight="1">
      <c r="A10" s="330" t="s">
        <v>507</v>
      </c>
      <c r="B10" s="331">
        <v>818</v>
      </c>
      <c r="C10" s="331">
        <v>477</v>
      </c>
      <c r="D10" s="331">
        <v>9</v>
      </c>
      <c r="E10" s="331">
        <v>2</v>
      </c>
      <c r="F10" s="331">
        <f>SUM(B10:E10)</f>
        <v>1306</v>
      </c>
      <c r="G10" s="330" t="s">
        <v>603</v>
      </c>
    </row>
    <row r="11" spans="1:7" s="309" customFormat="1" ht="21" customHeight="1">
      <c r="A11" s="330" t="s">
        <v>521</v>
      </c>
      <c r="B11" s="332">
        <v>0</v>
      </c>
      <c r="C11" s="332">
        <v>431</v>
      </c>
      <c r="D11" s="332">
        <v>0</v>
      </c>
      <c r="E11" s="332">
        <v>7</v>
      </c>
      <c r="F11" s="332">
        <f t="shared" ref="F11:F31" si="0">SUM(B11:E11)</f>
        <v>438</v>
      </c>
      <c r="G11" s="330" t="s">
        <v>605</v>
      </c>
    </row>
    <row r="12" spans="1:7" s="309" customFormat="1" ht="18.75">
      <c r="A12" s="330" t="s">
        <v>514</v>
      </c>
      <c r="B12" s="331">
        <v>1581</v>
      </c>
      <c r="C12" s="331">
        <v>969</v>
      </c>
      <c r="D12" s="331">
        <v>2</v>
      </c>
      <c r="E12" s="331">
        <v>1</v>
      </c>
      <c r="F12" s="331">
        <f t="shared" si="0"/>
        <v>2553</v>
      </c>
      <c r="G12" s="330" t="s">
        <v>607</v>
      </c>
    </row>
    <row r="13" spans="1:7" s="309" customFormat="1" ht="21" customHeight="1">
      <c r="A13" s="330" t="s">
        <v>524</v>
      </c>
      <c r="B13" s="332">
        <v>274</v>
      </c>
      <c r="C13" s="332">
        <v>30</v>
      </c>
      <c r="D13" s="332">
        <v>2</v>
      </c>
      <c r="E13" s="332">
        <v>0</v>
      </c>
      <c r="F13" s="332">
        <f t="shared" si="0"/>
        <v>306</v>
      </c>
      <c r="G13" s="330" t="s">
        <v>604</v>
      </c>
    </row>
    <row r="14" spans="1:7" s="309" customFormat="1" ht="21" customHeight="1">
      <c r="A14" s="330" t="s">
        <v>526</v>
      </c>
      <c r="B14" s="331">
        <v>225</v>
      </c>
      <c r="C14" s="331">
        <v>126</v>
      </c>
      <c r="D14" s="331">
        <v>2</v>
      </c>
      <c r="E14" s="331">
        <v>0</v>
      </c>
      <c r="F14" s="331">
        <f t="shared" si="0"/>
        <v>353</v>
      </c>
      <c r="G14" s="330" t="s">
        <v>606</v>
      </c>
    </row>
    <row r="15" spans="1:7" s="309" customFormat="1" ht="21" customHeight="1">
      <c r="A15" s="330" t="s">
        <v>523</v>
      </c>
      <c r="B15" s="332">
        <v>266</v>
      </c>
      <c r="C15" s="332">
        <v>0</v>
      </c>
      <c r="D15" s="332">
        <v>2</v>
      </c>
      <c r="E15" s="332">
        <v>0</v>
      </c>
      <c r="F15" s="332">
        <f t="shared" si="0"/>
        <v>268</v>
      </c>
      <c r="G15" s="330" t="s">
        <v>608</v>
      </c>
    </row>
    <row r="16" spans="1:7" s="309" customFormat="1" ht="21" customHeight="1">
      <c r="A16" s="330" t="s">
        <v>508</v>
      </c>
      <c r="B16" s="331">
        <v>1339</v>
      </c>
      <c r="C16" s="331">
        <v>1419</v>
      </c>
      <c r="D16" s="331">
        <v>48</v>
      </c>
      <c r="E16" s="331">
        <v>44</v>
      </c>
      <c r="F16" s="331">
        <f t="shared" si="0"/>
        <v>2850</v>
      </c>
      <c r="G16" s="330" t="s">
        <v>610</v>
      </c>
    </row>
    <row r="17" spans="1:7" s="309" customFormat="1" ht="21" customHeight="1">
      <c r="A17" s="330" t="s">
        <v>527</v>
      </c>
      <c r="B17" s="332">
        <v>299</v>
      </c>
      <c r="C17" s="332">
        <v>280</v>
      </c>
      <c r="D17" s="332">
        <v>2</v>
      </c>
      <c r="E17" s="332">
        <v>5</v>
      </c>
      <c r="F17" s="332">
        <f t="shared" si="0"/>
        <v>586</v>
      </c>
      <c r="G17" s="330" t="s">
        <v>612</v>
      </c>
    </row>
    <row r="18" spans="1:7" s="309" customFormat="1" ht="21" customHeight="1">
      <c r="A18" s="330" t="s">
        <v>506</v>
      </c>
      <c r="B18" s="331">
        <v>979</v>
      </c>
      <c r="C18" s="331">
        <v>1107</v>
      </c>
      <c r="D18" s="331">
        <v>21</v>
      </c>
      <c r="E18" s="331">
        <v>17</v>
      </c>
      <c r="F18" s="331">
        <f t="shared" si="0"/>
        <v>2124</v>
      </c>
      <c r="G18" s="330" t="s">
        <v>611</v>
      </c>
    </row>
    <row r="19" spans="1:7" s="309" customFormat="1" ht="21" customHeight="1">
      <c r="A19" s="330" t="s">
        <v>513</v>
      </c>
      <c r="B19" s="332">
        <v>674</v>
      </c>
      <c r="C19" s="332">
        <v>705</v>
      </c>
      <c r="D19" s="332">
        <v>2</v>
      </c>
      <c r="E19" s="332">
        <v>3</v>
      </c>
      <c r="F19" s="332">
        <f t="shared" si="0"/>
        <v>1384</v>
      </c>
      <c r="G19" s="330" t="s">
        <v>609</v>
      </c>
    </row>
    <row r="20" spans="1:7" s="309" customFormat="1" ht="21" customHeight="1">
      <c r="A20" s="330" t="s">
        <v>512</v>
      </c>
      <c r="B20" s="331">
        <v>653</v>
      </c>
      <c r="C20" s="331">
        <v>739</v>
      </c>
      <c r="D20" s="331">
        <v>6</v>
      </c>
      <c r="E20" s="331">
        <v>16</v>
      </c>
      <c r="F20" s="331">
        <f t="shared" si="0"/>
        <v>1414</v>
      </c>
      <c r="G20" s="330" t="s">
        <v>613</v>
      </c>
    </row>
    <row r="21" spans="1:7" s="309" customFormat="1" ht="21" customHeight="1">
      <c r="A21" s="330" t="s">
        <v>511</v>
      </c>
      <c r="B21" s="332">
        <v>542</v>
      </c>
      <c r="C21" s="332">
        <v>438</v>
      </c>
      <c r="D21" s="332">
        <v>1</v>
      </c>
      <c r="E21" s="332">
        <v>1</v>
      </c>
      <c r="F21" s="332">
        <f t="shared" si="0"/>
        <v>982</v>
      </c>
      <c r="G21" s="330" t="s">
        <v>844</v>
      </c>
    </row>
    <row r="22" spans="1:7" s="309" customFormat="1" ht="21" customHeight="1">
      <c r="A22" s="330" t="s">
        <v>525</v>
      </c>
      <c r="B22" s="331">
        <v>598</v>
      </c>
      <c r="C22" s="331">
        <v>620</v>
      </c>
      <c r="D22" s="331">
        <v>8</v>
      </c>
      <c r="E22" s="331">
        <v>10</v>
      </c>
      <c r="F22" s="331">
        <f t="shared" si="0"/>
        <v>1236</v>
      </c>
      <c r="G22" s="330" t="s">
        <v>616</v>
      </c>
    </row>
    <row r="23" spans="1:7" s="309" customFormat="1" ht="21" customHeight="1">
      <c r="A23" s="330" t="s">
        <v>509</v>
      </c>
      <c r="B23" s="332">
        <v>885</v>
      </c>
      <c r="C23" s="332">
        <v>860</v>
      </c>
      <c r="D23" s="332">
        <v>4</v>
      </c>
      <c r="E23" s="332">
        <v>2</v>
      </c>
      <c r="F23" s="332">
        <f t="shared" si="0"/>
        <v>1751</v>
      </c>
      <c r="G23" s="330" t="s">
        <v>617</v>
      </c>
    </row>
    <row r="24" spans="1:7" s="309" customFormat="1" ht="21" customHeight="1">
      <c r="A24" s="330" t="s">
        <v>510</v>
      </c>
      <c r="B24" s="331">
        <v>928</v>
      </c>
      <c r="C24" s="331">
        <v>642</v>
      </c>
      <c r="D24" s="331">
        <v>1</v>
      </c>
      <c r="E24" s="331">
        <v>0</v>
      </c>
      <c r="F24" s="331">
        <f t="shared" si="0"/>
        <v>1571</v>
      </c>
      <c r="G24" s="330" t="s">
        <v>619</v>
      </c>
    </row>
    <row r="25" spans="1:7" s="309" customFormat="1" ht="21" customHeight="1">
      <c r="A25" s="330" t="s">
        <v>528</v>
      </c>
      <c r="B25" s="332">
        <v>208</v>
      </c>
      <c r="C25" s="332">
        <v>123</v>
      </c>
      <c r="D25" s="332">
        <v>0</v>
      </c>
      <c r="E25" s="332">
        <v>0</v>
      </c>
      <c r="F25" s="332">
        <f t="shared" si="0"/>
        <v>331</v>
      </c>
      <c r="G25" s="330" t="s">
        <v>620</v>
      </c>
    </row>
    <row r="26" spans="1:7" s="309" customFormat="1" ht="21" customHeight="1">
      <c r="A26" s="330" t="s">
        <v>518</v>
      </c>
      <c r="B26" s="331">
        <v>433</v>
      </c>
      <c r="C26" s="331">
        <v>510</v>
      </c>
      <c r="D26" s="331">
        <v>2</v>
      </c>
      <c r="E26" s="331">
        <v>1</v>
      </c>
      <c r="F26" s="331">
        <f t="shared" si="0"/>
        <v>946</v>
      </c>
      <c r="G26" s="330" t="s">
        <v>845</v>
      </c>
    </row>
    <row r="27" spans="1:7" s="309" customFormat="1" ht="21" customHeight="1">
      <c r="A27" s="330" t="s">
        <v>516</v>
      </c>
      <c r="B27" s="332">
        <v>208</v>
      </c>
      <c r="C27" s="332">
        <v>205</v>
      </c>
      <c r="D27" s="332">
        <v>0</v>
      </c>
      <c r="E27" s="332">
        <v>0</v>
      </c>
      <c r="F27" s="332">
        <f t="shared" si="0"/>
        <v>413</v>
      </c>
      <c r="G27" s="330" t="s">
        <v>622</v>
      </c>
    </row>
    <row r="28" spans="1:7" s="309" customFormat="1" ht="21" customHeight="1">
      <c r="A28" s="330" t="s">
        <v>522</v>
      </c>
      <c r="B28" s="331">
        <v>345</v>
      </c>
      <c r="C28" s="331">
        <v>343</v>
      </c>
      <c r="D28" s="331">
        <v>0</v>
      </c>
      <c r="E28" s="331">
        <v>0</v>
      </c>
      <c r="F28" s="331">
        <f t="shared" si="0"/>
        <v>688</v>
      </c>
      <c r="G28" s="330" t="s">
        <v>1528</v>
      </c>
    </row>
    <row r="29" spans="1:7" s="309" customFormat="1" ht="21" customHeight="1">
      <c r="A29" s="330" t="s">
        <v>515</v>
      </c>
      <c r="B29" s="332">
        <v>459</v>
      </c>
      <c r="C29" s="332">
        <v>442</v>
      </c>
      <c r="D29" s="332">
        <v>0</v>
      </c>
      <c r="E29" s="332">
        <v>0</v>
      </c>
      <c r="F29" s="332">
        <f t="shared" si="0"/>
        <v>901</v>
      </c>
      <c r="G29" s="330" t="s">
        <v>623</v>
      </c>
    </row>
    <row r="30" spans="1:7" s="309" customFormat="1" ht="21" customHeight="1">
      <c r="A30" s="330" t="s">
        <v>520</v>
      </c>
      <c r="B30" s="331">
        <v>187</v>
      </c>
      <c r="C30" s="331">
        <v>163</v>
      </c>
      <c r="D30" s="331">
        <v>1</v>
      </c>
      <c r="E30" s="331">
        <v>1</v>
      </c>
      <c r="F30" s="331">
        <f t="shared" si="0"/>
        <v>352</v>
      </c>
      <c r="G30" s="330" t="s">
        <v>624</v>
      </c>
    </row>
    <row r="31" spans="1:7" s="309" customFormat="1" ht="21" customHeight="1">
      <c r="A31" s="330" t="s">
        <v>517</v>
      </c>
      <c r="B31" s="332">
        <v>617</v>
      </c>
      <c r="C31" s="332">
        <v>497</v>
      </c>
      <c r="D31" s="332">
        <v>2</v>
      </c>
      <c r="E31" s="332">
        <v>2</v>
      </c>
      <c r="F31" s="332">
        <f t="shared" si="0"/>
        <v>1118</v>
      </c>
      <c r="G31" s="330" t="s">
        <v>626</v>
      </c>
    </row>
    <row r="32" spans="1:7" ht="29.25" customHeight="1">
      <c r="A32" s="286" t="s">
        <v>815</v>
      </c>
      <c r="B32" s="279"/>
      <c r="C32" s="279"/>
      <c r="D32" s="279"/>
      <c r="E32" s="279"/>
      <c r="F32" s="279"/>
      <c r="G32" s="288" t="s">
        <v>816</v>
      </c>
    </row>
    <row r="33" spans="1:7" s="309" customFormat="1" ht="21" customHeight="1">
      <c r="A33" s="330" t="s">
        <v>851</v>
      </c>
      <c r="B33" s="332">
        <v>241</v>
      </c>
      <c r="C33" s="332">
        <v>179</v>
      </c>
      <c r="D33" s="332">
        <v>1</v>
      </c>
      <c r="E33" s="332">
        <v>0</v>
      </c>
      <c r="F33" s="332">
        <f>SUM(B33:E33)</f>
        <v>421</v>
      </c>
      <c r="G33" s="330" t="s">
        <v>852</v>
      </c>
    </row>
    <row r="34" spans="1:7" s="309" customFormat="1" ht="21" customHeight="1">
      <c r="A34" s="330" t="s">
        <v>521</v>
      </c>
      <c r="B34" s="331">
        <v>0</v>
      </c>
      <c r="C34" s="331">
        <v>173</v>
      </c>
      <c r="D34" s="331">
        <v>0</v>
      </c>
      <c r="E34" s="331">
        <v>4</v>
      </c>
      <c r="F34" s="331">
        <f t="shared" ref="F34:F41" si="1">SUM(B34:E34)</f>
        <v>177</v>
      </c>
      <c r="G34" s="330" t="s">
        <v>605</v>
      </c>
    </row>
    <row r="35" spans="1:7" s="309" customFormat="1" ht="18.75">
      <c r="A35" s="330" t="s">
        <v>514</v>
      </c>
      <c r="B35" s="332">
        <v>219</v>
      </c>
      <c r="C35" s="332">
        <v>207</v>
      </c>
      <c r="D35" s="332">
        <v>0</v>
      </c>
      <c r="E35" s="332">
        <v>0</v>
      </c>
      <c r="F35" s="332">
        <f t="shared" si="1"/>
        <v>426</v>
      </c>
      <c r="G35" s="330" t="s">
        <v>607</v>
      </c>
    </row>
    <row r="36" spans="1:7" s="309" customFormat="1" ht="21" customHeight="1">
      <c r="A36" s="330" t="s">
        <v>524</v>
      </c>
      <c r="B36" s="331">
        <v>89</v>
      </c>
      <c r="C36" s="331">
        <v>10</v>
      </c>
      <c r="D36" s="331">
        <v>2</v>
      </c>
      <c r="E36" s="331">
        <v>0</v>
      </c>
      <c r="F36" s="331">
        <f t="shared" si="1"/>
        <v>101</v>
      </c>
      <c r="G36" s="330" t="s">
        <v>604</v>
      </c>
    </row>
    <row r="37" spans="1:7" s="309" customFormat="1" ht="21" customHeight="1">
      <c r="A37" s="330" t="s">
        <v>526</v>
      </c>
      <c r="B37" s="332">
        <v>71</v>
      </c>
      <c r="C37" s="332">
        <v>72</v>
      </c>
      <c r="D37" s="332">
        <v>0</v>
      </c>
      <c r="E37" s="332">
        <v>0</v>
      </c>
      <c r="F37" s="332">
        <f t="shared" si="1"/>
        <v>143</v>
      </c>
      <c r="G37" s="330" t="s">
        <v>606</v>
      </c>
    </row>
    <row r="38" spans="1:7" s="309" customFormat="1" ht="21" customHeight="1">
      <c r="A38" s="330" t="s">
        <v>508</v>
      </c>
      <c r="B38" s="331">
        <v>376</v>
      </c>
      <c r="C38" s="331">
        <v>415</v>
      </c>
      <c r="D38" s="331">
        <v>12</v>
      </c>
      <c r="E38" s="331">
        <v>13</v>
      </c>
      <c r="F38" s="331">
        <f t="shared" si="1"/>
        <v>816</v>
      </c>
      <c r="G38" s="330" t="s">
        <v>610</v>
      </c>
    </row>
    <row r="39" spans="1:7" s="309" customFormat="1" ht="21" customHeight="1">
      <c r="A39" s="330" t="s">
        <v>506</v>
      </c>
      <c r="B39" s="332">
        <v>171</v>
      </c>
      <c r="C39" s="332">
        <v>180</v>
      </c>
      <c r="D39" s="332">
        <v>5</v>
      </c>
      <c r="E39" s="332">
        <v>3</v>
      </c>
      <c r="F39" s="332">
        <f t="shared" si="1"/>
        <v>359</v>
      </c>
      <c r="G39" s="330" t="s">
        <v>611</v>
      </c>
    </row>
    <row r="40" spans="1:7" s="309" customFormat="1" ht="21" customHeight="1">
      <c r="A40" s="330" t="s">
        <v>513</v>
      </c>
      <c r="B40" s="331">
        <v>96</v>
      </c>
      <c r="C40" s="331">
        <v>38</v>
      </c>
      <c r="D40" s="331">
        <v>0</v>
      </c>
      <c r="E40" s="331">
        <v>1</v>
      </c>
      <c r="F40" s="331">
        <f t="shared" si="1"/>
        <v>135</v>
      </c>
      <c r="G40" s="330" t="s">
        <v>609</v>
      </c>
    </row>
    <row r="41" spans="1:7" s="309" customFormat="1" ht="21" customHeight="1">
      <c r="A41" s="330" t="s">
        <v>512</v>
      </c>
      <c r="B41" s="332">
        <v>107</v>
      </c>
      <c r="C41" s="332">
        <v>132</v>
      </c>
      <c r="D41" s="332">
        <v>2</v>
      </c>
      <c r="E41" s="332">
        <v>3</v>
      </c>
      <c r="F41" s="332">
        <f t="shared" si="1"/>
        <v>244</v>
      </c>
      <c r="G41" s="330" t="s">
        <v>613</v>
      </c>
    </row>
    <row r="42" spans="1:7" s="309" customFormat="1" ht="21" customHeight="1">
      <c r="A42" s="330" t="s">
        <v>511</v>
      </c>
      <c r="B42" s="331">
        <v>139</v>
      </c>
      <c r="C42" s="331">
        <v>81</v>
      </c>
      <c r="D42" s="331">
        <v>0</v>
      </c>
      <c r="E42" s="331">
        <v>1</v>
      </c>
      <c r="F42" s="331">
        <f t="shared" ref="F42:F50" si="2">SUM(B42:E42)</f>
        <v>221</v>
      </c>
      <c r="G42" s="330" t="s">
        <v>844</v>
      </c>
    </row>
    <row r="43" spans="1:7" s="309" customFormat="1" ht="21" customHeight="1">
      <c r="A43" s="330" t="s">
        <v>525</v>
      </c>
      <c r="B43" s="332">
        <v>140</v>
      </c>
      <c r="C43" s="332">
        <v>168</v>
      </c>
      <c r="D43" s="332">
        <v>2</v>
      </c>
      <c r="E43" s="332">
        <v>1</v>
      </c>
      <c r="F43" s="332">
        <f t="shared" si="2"/>
        <v>311</v>
      </c>
      <c r="G43" s="330" t="s">
        <v>616</v>
      </c>
    </row>
    <row r="44" spans="1:7" s="309" customFormat="1" ht="21" customHeight="1">
      <c r="A44" s="330" t="s">
        <v>509</v>
      </c>
      <c r="B44" s="331">
        <v>165</v>
      </c>
      <c r="C44" s="331">
        <v>0</v>
      </c>
      <c r="D44" s="331">
        <v>1</v>
      </c>
      <c r="E44" s="331">
        <v>0</v>
      </c>
      <c r="F44" s="331">
        <f t="shared" si="2"/>
        <v>166</v>
      </c>
      <c r="G44" s="330" t="s">
        <v>617</v>
      </c>
    </row>
    <row r="45" spans="1:7" s="309" customFormat="1" ht="21" customHeight="1">
      <c r="A45" s="330" t="s">
        <v>510</v>
      </c>
      <c r="B45" s="332">
        <v>350</v>
      </c>
      <c r="C45" s="332">
        <v>348</v>
      </c>
      <c r="D45" s="332">
        <v>0</v>
      </c>
      <c r="E45" s="332">
        <v>0</v>
      </c>
      <c r="F45" s="332">
        <f t="shared" si="2"/>
        <v>698</v>
      </c>
      <c r="G45" s="330" t="s">
        <v>619</v>
      </c>
    </row>
    <row r="46" spans="1:7" s="309" customFormat="1" ht="21" customHeight="1">
      <c r="A46" s="330" t="s">
        <v>516</v>
      </c>
      <c r="B46" s="331">
        <v>102</v>
      </c>
      <c r="C46" s="331">
        <v>108</v>
      </c>
      <c r="D46" s="331">
        <v>0</v>
      </c>
      <c r="E46" s="331">
        <v>0</v>
      </c>
      <c r="F46" s="331">
        <f t="shared" si="2"/>
        <v>210</v>
      </c>
      <c r="G46" s="330" t="s">
        <v>622</v>
      </c>
    </row>
    <row r="47" spans="1:7" s="309" customFormat="1" ht="21" customHeight="1">
      <c r="A47" s="330" t="s">
        <v>515</v>
      </c>
      <c r="B47" s="332">
        <v>151</v>
      </c>
      <c r="C47" s="332">
        <v>172</v>
      </c>
      <c r="D47" s="332">
        <v>1</v>
      </c>
      <c r="E47" s="332">
        <v>0</v>
      </c>
      <c r="F47" s="332">
        <f t="shared" si="2"/>
        <v>324</v>
      </c>
      <c r="G47" s="330" t="s">
        <v>623</v>
      </c>
    </row>
    <row r="48" spans="1:7" s="309" customFormat="1" ht="21" customHeight="1">
      <c r="A48" s="330" t="s">
        <v>520</v>
      </c>
      <c r="B48" s="331">
        <v>85</v>
      </c>
      <c r="C48" s="331">
        <v>14</v>
      </c>
      <c r="D48" s="331">
        <v>1</v>
      </c>
      <c r="E48" s="331">
        <v>0</v>
      </c>
      <c r="F48" s="331">
        <f t="shared" si="2"/>
        <v>100</v>
      </c>
      <c r="G48" s="330" t="s">
        <v>624</v>
      </c>
    </row>
    <row r="49" spans="1:7" s="309" customFormat="1" ht="21" customHeight="1">
      <c r="A49" s="330" t="s">
        <v>519</v>
      </c>
      <c r="B49" s="332">
        <v>153</v>
      </c>
      <c r="C49" s="332">
        <v>0</v>
      </c>
      <c r="D49" s="332">
        <v>0</v>
      </c>
      <c r="E49" s="332">
        <v>0</v>
      </c>
      <c r="F49" s="332">
        <f t="shared" si="2"/>
        <v>153</v>
      </c>
      <c r="G49" s="330" t="s">
        <v>846</v>
      </c>
    </row>
    <row r="50" spans="1:7" s="309" customFormat="1" ht="21" customHeight="1">
      <c r="A50" s="330" t="s">
        <v>517</v>
      </c>
      <c r="B50" s="331">
        <v>218</v>
      </c>
      <c r="C50" s="331">
        <v>237</v>
      </c>
      <c r="D50" s="331">
        <v>2</v>
      </c>
      <c r="E50" s="331">
        <v>0</v>
      </c>
      <c r="F50" s="331">
        <f t="shared" si="2"/>
        <v>457</v>
      </c>
      <c r="G50" s="330" t="s">
        <v>626</v>
      </c>
    </row>
    <row r="51" spans="1:7" ht="29.25" customHeight="1">
      <c r="A51" s="286" t="s">
        <v>818</v>
      </c>
      <c r="B51" s="279"/>
      <c r="C51" s="279"/>
      <c r="D51" s="279"/>
      <c r="E51" s="279"/>
      <c r="F51" s="279"/>
      <c r="G51" s="288" t="s">
        <v>817</v>
      </c>
    </row>
    <row r="52" spans="1:7" s="309" customFormat="1" ht="21" customHeight="1">
      <c r="A52" s="330" t="s">
        <v>851</v>
      </c>
      <c r="B52" s="332">
        <v>382</v>
      </c>
      <c r="C52" s="332">
        <v>426</v>
      </c>
      <c r="D52" s="332">
        <v>1</v>
      </c>
      <c r="E52" s="332">
        <v>0</v>
      </c>
      <c r="F52" s="332">
        <f>SUM(B52:E52)</f>
        <v>809</v>
      </c>
      <c r="G52" s="330" t="s">
        <v>852</v>
      </c>
    </row>
    <row r="53" spans="1:7" s="309" customFormat="1" ht="21" customHeight="1">
      <c r="A53" s="330" t="s">
        <v>521</v>
      </c>
      <c r="B53" s="331">
        <v>0</v>
      </c>
      <c r="C53" s="331">
        <v>360</v>
      </c>
      <c r="D53" s="331">
        <v>0</v>
      </c>
      <c r="E53" s="331">
        <v>3</v>
      </c>
      <c r="F53" s="331">
        <f t="shared" ref="F53:F60" si="3">SUM(B53:E53)</f>
        <v>363</v>
      </c>
      <c r="G53" s="330" t="s">
        <v>605</v>
      </c>
    </row>
    <row r="54" spans="1:7" s="309" customFormat="1" ht="18.75">
      <c r="A54" s="330" t="s">
        <v>514</v>
      </c>
      <c r="B54" s="332">
        <v>144</v>
      </c>
      <c r="C54" s="332">
        <v>164</v>
      </c>
      <c r="D54" s="332">
        <v>0</v>
      </c>
      <c r="E54" s="332">
        <v>0</v>
      </c>
      <c r="F54" s="332">
        <f t="shared" si="3"/>
        <v>308</v>
      </c>
      <c r="G54" s="330" t="s">
        <v>607</v>
      </c>
    </row>
    <row r="55" spans="1:7" s="309" customFormat="1" ht="21" customHeight="1">
      <c r="A55" s="330" t="s">
        <v>524</v>
      </c>
      <c r="B55" s="331">
        <v>472</v>
      </c>
      <c r="C55" s="331">
        <v>226</v>
      </c>
      <c r="D55" s="331">
        <v>4</v>
      </c>
      <c r="E55" s="331">
        <v>0</v>
      </c>
      <c r="F55" s="331">
        <f t="shared" si="3"/>
        <v>702</v>
      </c>
      <c r="G55" s="330" t="s">
        <v>604</v>
      </c>
    </row>
    <row r="56" spans="1:7" s="309" customFormat="1" ht="21" customHeight="1">
      <c r="A56" s="330" t="s">
        <v>523</v>
      </c>
      <c r="B56" s="332">
        <v>108</v>
      </c>
      <c r="C56" s="332">
        <v>142</v>
      </c>
      <c r="D56" s="332">
        <v>0</v>
      </c>
      <c r="E56" s="332">
        <v>1</v>
      </c>
      <c r="F56" s="332">
        <f t="shared" si="3"/>
        <v>251</v>
      </c>
      <c r="G56" s="330" t="s">
        <v>608</v>
      </c>
    </row>
    <row r="57" spans="1:7" s="309" customFormat="1" ht="21" customHeight="1">
      <c r="A57" s="330" t="s">
        <v>508</v>
      </c>
      <c r="B57" s="331">
        <v>347</v>
      </c>
      <c r="C57" s="331">
        <v>374</v>
      </c>
      <c r="D57" s="331">
        <v>13</v>
      </c>
      <c r="E57" s="331">
        <v>12</v>
      </c>
      <c r="F57" s="331">
        <f t="shared" si="3"/>
        <v>746</v>
      </c>
      <c r="G57" s="330" t="s">
        <v>610</v>
      </c>
    </row>
    <row r="58" spans="1:7" s="309" customFormat="1" ht="21" customHeight="1">
      <c r="A58" s="330" t="s">
        <v>506</v>
      </c>
      <c r="B58" s="332">
        <v>503</v>
      </c>
      <c r="C58" s="332">
        <v>526</v>
      </c>
      <c r="D58" s="332">
        <v>6</v>
      </c>
      <c r="E58" s="332">
        <v>11</v>
      </c>
      <c r="F58" s="332">
        <f t="shared" si="3"/>
        <v>1046</v>
      </c>
      <c r="G58" s="330" t="s">
        <v>611</v>
      </c>
    </row>
    <row r="59" spans="1:7" s="309" customFormat="1" ht="21" customHeight="1">
      <c r="A59" s="330" t="s">
        <v>513</v>
      </c>
      <c r="B59" s="331">
        <v>480</v>
      </c>
      <c r="C59" s="331">
        <v>579</v>
      </c>
      <c r="D59" s="331">
        <v>3</v>
      </c>
      <c r="E59" s="331">
        <v>0</v>
      </c>
      <c r="F59" s="331">
        <f t="shared" si="3"/>
        <v>1062</v>
      </c>
      <c r="G59" s="330" t="s">
        <v>609</v>
      </c>
    </row>
    <row r="60" spans="1:7" s="309" customFormat="1" ht="21" customHeight="1">
      <c r="A60" s="330" t="s">
        <v>512</v>
      </c>
      <c r="B60" s="332">
        <v>228</v>
      </c>
      <c r="C60" s="332">
        <v>419</v>
      </c>
      <c r="D60" s="332">
        <v>2</v>
      </c>
      <c r="E60" s="332">
        <v>2</v>
      </c>
      <c r="F60" s="332">
        <f t="shared" si="3"/>
        <v>651</v>
      </c>
      <c r="G60" s="330" t="s">
        <v>613</v>
      </c>
    </row>
    <row r="61" spans="1:7" s="309" customFormat="1" ht="21" customHeight="1">
      <c r="A61" s="330" t="s">
        <v>511</v>
      </c>
      <c r="B61" s="331">
        <v>319</v>
      </c>
      <c r="C61" s="331">
        <v>364</v>
      </c>
      <c r="D61" s="331">
        <v>0</v>
      </c>
      <c r="E61" s="331">
        <v>1</v>
      </c>
      <c r="F61" s="331">
        <f t="shared" ref="F61:F72" si="4">SUM(B61:E61)</f>
        <v>684</v>
      </c>
      <c r="G61" s="330" t="s">
        <v>844</v>
      </c>
    </row>
    <row r="62" spans="1:7" s="309" customFormat="1" ht="21" customHeight="1">
      <c r="A62" s="330" t="s">
        <v>525</v>
      </c>
      <c r="B62" s="332">
        <v>149</v>
      </c>
      <c r="C62" s="332">
        <v>203</v>
      </c>
      <c r="D62" s="332">
        <v>0</v>
      </c>
      <c r="E62" s="332">
        <v>1</v>
      </c>
      <c r="F62" s="332">
        <f t="shared" si="4"/>
        <v>353</v>
      </c>
      <c r="G62" s="330" t="s">
        <v>616</v>
      </c>
    </row>
    <row r="63" spans="1:7" s="309" customFormat="1" ht="21" customHeight="1">
      <c r="A63" s="330" t="s">
        <v>509</v>
      </c>
      <c r="B63" s="331">
        <v>160</v>
      </c>
      <c r="C63" s="331">
        <v>244</v>
      </c>
      <c r="D63" s="331">
        <v>0</v>
      </c>
      <c r="E63" s="331">
        <v>0</v>
      </c>
      <c r="F63" s="331">
        <f t="shared" si="4"/>
        <v>404</v>
      </c>
      <c r="G63" s="330" t="s">
        <v>617</v>
      </c>
    </row>
    <row r="64" spans="1:7" s="309" customFormat="1" ht="21" customHeight="1">
      <c r="A64" s="330" t="s">
        <v>510</v>
      </c>
      <c r="B64" s="332">
        <v>480</v>
      </c>
      <c r="C64" s="332">
        <v>574</v>
      </c>
      <c r="D64" s="332">
        <v>0</v>
      </c>
      <c r="E64" s="332">
        <v>0</v>
      </c>
      <c r="F64" s="332">
        <f t="shared" si="4"/>
        <v>1054</v>
      </c>
      <c r="G64" s="330" t="s">
        <v>619</v>
      </c>
    </row>
    <row r="65" spans="1:7" s="309" customFormat="1" ht="21" customHeight="1">
      <c r="A65" s="330" t="s">
        <v>529</v>
      </c>
      <c r="B65" s="331">
        <v>145</v>
      </c>
      <c r="C65" s="331">
        <v>228</v>
      </c>
      <c r="D65" s="331">
        <v>1</v>
      </c>
      <c r="E65" s="331">
        <v>1</v>
      </c>
      <c r="F65" s="331">
        <f t="shared" si="4"/>
        <v>375</v>
      </c>
      <c r="G65" s="330" t="s">
        <v>618</v>
      </c>
    </row>
    <row r="66" spans="1:7" s="309" customFormat="1" ht="21" customHeight="1">
      <c r="A66" s="330" t="s">
        <v>518</v>
      </c>
      <c r="B66" s="332">
        <v>178</v>
      </c>
      <c r="C66" s="332">
        <v>229</v>
      </c>
      <c r="D66" s="332">
        <v>0</v>
      </c>
      <c r="E66" s="332">
        <v>1</v>
      </c>
      <c r="F66" s="332">
        <f t="shared" si="4"/>
        <v>408</v>
      </c>
      <c r="G66" s="330" t="s">
        <v>845</v>
      </c>
    </row>
    <row r="67" spans="1:7" s="309" customFormat="1" ht="21" customHeight="1">
      <c r="A67" s="330" t="s">
        <v>516</v>
      </c>
      <c r="B67" s="331">
        <v>153</v>
      </c>
      <c r="C67" s="331">
        <v>258</v>
      </c>
      <c r="D67" s="331">
        <v>0</v>
      </c>
      <c r="E67" s="331">
        <v>0</v>
      </c>
      <c r="F67" s="331">
        <f t="shared" si="4"/>
        <v>411</v>
      </c>
      <c r="G67" s="330" t="s">
        <v>622</v>
      </c>
    </row>
    <row r="68" spans="1:7" s="309" customFormat="1" ht="21" customHeight="1">
      <c r="A68" s="330" t="s">
        <v>522</v>
      </c>
      <c r="B68" s="332">
        <v>123</v>
      </c>
      <c r="C68" s="332">
        <v>174</v>
      </c>
      <c r="D68" s="332">
        <v>0</v>
      </c>
      <c r="E68" s="332">
        <v>0</v>
      </c>
      <c r="F68" s="332">
        <f t="shared" si="4"/>
        <v>297</v>
      </c>
      <c r="G68" s="330" t="s">
        <v>1528</v>
      </c>
    </row>
    <row r="69" spans="1:7" s="309" customFormat="1" ht="21" customHeight="1">
      <c r="A69" s="330" t="s">
        <v>515</v>
      </c>
      <c r="B69" s="331">
        <v>401</v>
      </c>
      <c r="C69" s="331">
        <v>437</v>
      </c>
      <c r="D69" s="331">
        <v>0</v>
      </c>
      <c r="E69" s="331">
        <v>2</v>
      </c>
      <c r="F69" s="331">
        <f t="shared" si="4"/>
        <v>840</v>
      </c>
      <c r="G69" s="330" t="s">
        <v>623</v>
      </c>
    </row>
    <row r="70" spans="1:7" s="309" customFormat="1" ht="21" customHeight="1">
      <c r="A70" s="330" t="s">
        <v>520</v>
      </c>
      <c r="B70" s="332">
        <v>128</v>
      </c>
      <c r="C70" s="332">
        <v>24</v>
      </c>
      <c r="D70" s="332">
        <v>3</v>
      </c>
      <c r="E70" s="332">
        <v>0</v>
      </c>
      <c r="F70" s="332">
        <f t="shared" si="4"/>
        <v>155</v>
      </c>
      <c r="G70" s="330" t="s">
        <v>624</v>
      </c>
    </row>
    <row r="71" spans="1:7" s="309" customFormat="1" ht="21" customHeight="1">
      <c r="A71" s="330" t="s">
        <v>519</v>
      </c>
      <c r="B71" s="331">
        <v>277</v>
      </c>
      <c r="C71" s="331">
        <v>188</v>
      </c>
      <c r="D71" s="331">
        <v>0</v>
      </c>
      <c r="E71" s="331">
        <v>0</v>
      </c>
      <c r="F71" s="331">
        <f t="shared" si="4"/>
        <v>465</v>
      </c>
      <c r="G71" s="330" t="s">
        <v>846</v>
      </c>
    </row>
    <row r="72" spans="1:7" s="309" customFormat="1" ht="21" customHeight="1">
      <c r="A72" s="330" t="s">
        <v>517</v>
      </c>
      <c r="B72" s="332">
        <v>386</v>
      </c>
      <c r="C72" s="332">
        <v>452</v>
      </c>
      <c r="D72" s="332">
        <v>4</v>
      </c>
      <c r="E72" s="332">
        <v>2</v>
      </c>
      <c r="F72" s="332">
        <f t="shared" si="4"/>
        <v>844</v>
      </c>
      <c r="G72" s="330" t="s">
        <v>626</v>
      </c>
    </row>
    <row r="73" spans="1:7" ht="29.25" customHeight="1">
      <c r="A73" s="286" t="s">
        <v>819</v>
      </c>
      <c r="B73" s="279"/>
      <c r="C73" s="279"/>
      <c r="D73" s="279"/>
      <c r="E73" s="279"/>
      <c r="F73" s="279"/>
      <c r="G73" s="288" t="s">
        <v>820</v>
      </c>
    </row>
    <row r="74" spans="1:7" s="309" customFormat="1" ht="21" customHeight="1">
      <c r="A74" s="330" t="s">
        <v>851</v>
      </c>
      <c r="B74" s="332">
        <v>557</v>
      </c>
      <c r="C74" s="332">
        <v>580</v>
      </c>
      <c r="D74" s="332">
        <v>9</v>
      </c>
      <c r="E74" s="332">
        <v>12</v>
      </c>
      <c r="F74" s="332">
        <f t="shared" ref="F74:F79" si="5">SUM(B74:E74)</f>
        <v>1158</v>
      </c>
      <c r="G74" s="330" t="s">
        <v>852</v>
      </c>
    </row>
    <row r="75" spans="1:7" s="309" customFormat="1" ht="21" customHeight="1">
      <c r="A75" s="330" t="s">
        <v>521</v>
      </c>
      <c r="B75" s="331">
        <v>0</v>
      </c>
      <c r="C75" s="331">
        <v>762</v>
      </c>
      <c r="D75" s="331">
        <v>0</v>
      </c>
      <c r="E75" s="331">
        <v>3</v>
      </c>
      <c r="F75" s="331">
        <f t="shared" si="5"/>
        <v>765</v>
      </c>
      <c r="G75" s="330" t="s">
        <v>605</v>
      </c>
    </row>
    <row r="76" spans="1:7" s="309" customFormat="1" ht="18.75">
      <c r="A76" s="330" t="s">
        <v>514</v>
      </c>
      <c r="B76" s="332">
        <v>0</v>
      </c>
      <c r="C76" s="332">
        <v>1791</v>
      </c>
      <c r="D76" s="332">
        <v>0</v>
      </c>
      <c r="E76" s="332">
        <v>0</v>
      </c>
      <c r="F76" s="332">
        <f t="shared" si="5"/>
        <v>1791</v>
      </c>
      <c r="G76" s="330" t="s">
        <v>607</v>
      </c>
    </row>
    <row r="77" spans="1:7" s="309" customFormat="1" ht="21" customHeight="1">
      <c r="A77" s="330" t="s">
        <v>508</v>
      </c>
      <c r="B77" s="331">
        <v>105</v>
      </c>
      <c r="C77" s="331">
        <v>524</v>
      </c>
      <c r="D77" s="331">
        <v>3</v>
      </c>
      <c r="E77" s="331">
        <v>15</v>
      </c>
      <c r="F77" s="331">
        <f t="shared" si="5"/>
        <v>647</v>
      </c>
      <c r="G77" s="330" t="s">
        <v>610</v>
      </c>
    </row>
    <row r="78" spans="1:7" s="309" customFormat="1" ht="21" customHeight="1">
      <c r="A78" s="330" t="s">
        <v>506</v>
      </c>
      <c r="B78" s="332">
        <v>279</v>
      </c>
      <c r="C78" s="332">
        <v>714</v>
      </c>
      <c r="D78" s="332">
        <v>3</v>
      </c>
      <c r="E78" s="332">
        <v>12</v>
      </c>
      <c r="F78" s="332">
        <f t="shared" si="5"/>
        <v>1008</v>
      </c>
      <c r="G78" s="330" t="s">
        <v>611</v>
      </c>
    </row>
    <row r="79" spans="1:7" s="309" customFormat="1" ht="21" customHeight="1">
      <c r="A79" s="330" t="s">
        <v>512</v>
      </c>
      <c r="B79" s="331">
        <v>250</v>
      </c>
      <c r="C79" s="331">
        <v>764</v>
      </c>
      <c r="D79" s="331">
        <v>2</v>
      </c>
      <c r="E79" s="331">
        <v>3</v>
      </c>
      <c r="F79" s="331">
        <f t="shared" si="5"/>
        <v>1019</v>
      </c>
      <c r="G79" s="330" t="s">
        <v>613</v>
      </c>
    </row>
    <row r="80" spans="1:7" s="309" customFormat="1" ht="21" customHeight="1">
      <c r="A80" s="330" t="s">
        <v>511</v>
      </c>
      <c r="B80" s="332">
        <v>0</v>
      </c>
      <c r="C80" s="332">
        <v>195</v>
      </c>
      <c r="D80" s="332">
        <v>0</v>
      </c>
      <c r="E80" s="332">
        <v>1</v>
      </c>
      <c r="F80" s="332">
        <f t="shared" ref="F80:F87" si="6">SUM(B80:E80)</f>
        <v>196</v>
      </c>
      <c r="G80" s="330" t="s">
        <v>844</v>
      </c>
    </row>
    <row r="81" spans="1:7" s="309" customFormat="1" ht="21" customHeight="1">
      <c r="A81" s="330" t="s">
        <v>525</v>
      </c>
      <c r="B81" s="331">
        <v>181</v>
      </c>
      <c r="C81" s="331">
        <v>367</v>
      </c>
      <c r="D81" s="331">
        <v>0</v>
      </c>
      <c r="E81" s="331">
        <v>1</v>
      </c>
      <c r="F81" s="331">
        <f t="shared" si="6"/>
        <v>549</v>
      </c>
      <c r="G81" s="330" t="s">
        <v>616</v>
      </c>
    </row>
    <row r="82" spans="1:7" s="309" customFormat="1" ht="21" customHeight="1">
      <c r="A82" s="330" t="s">
        <v>510</v>
      </c>
      <c r="B82" s="332">
        <v>380</v>
      </c>
      <c r="C82" s="332">
        <v>1035</v>
      </c>
      <c r="D82" s="332">
        <v>0</v>
      </c>
      <c r="E82" s="332">
        <v>0</v>
      </c>
      <c r="F82" s="332">
        <f t="shared" si="6"/>
        <v>1415</v>
      </c>
      <c r="G82" s="330" t="s">
        <v>619</v>
      </c>
    </row>
    <row r="83" spans="1:7" s="309" customFormat="1" ht="21" customHeight="1">
      <c r="A83" s="330" t="s">
        <v>516</v>
      </c>
      <c r="B83" s="331">
        <v>286</v>
      </c>
      <c r="C83" s="331">
        <v>400</v>
      </c>
      <c r="D83" s="331">
        <v>0</v>
      </c>
      <c r="E83" s="331">
        <v>0</v>
      </c>
      <c r="F83" s="331">
        <f t="shared" si="6"/>
        <v>686</v>
      </c>
      <c r="G83" s="330" t="s">
        <v>622</v>
      </c>
    </row>
    <row r="84" spans="1:7" s="309" customFormat="1" ht="21" customHeight="1">
      <c r="A84" s="330" t="s">
        <v>522</v>
      </c>
      <c r="B84" s="332">
        <v>81</v>
      </c>
      <c r="C84" s="332">
        <v>222</v>
      </c>
      <c r="D84" s="332">
        <v>0</v>
      </c>
      <c r="E84" s="332">
        <v>0</v>
      </c>
      <c r="F84" s="332">
        <f t="shared" si="6"/>
        <v>303</v>
      </c>
      <c r="G84" s="330" t="s">
        <v>1528</v>
      </c>
    </row>
    <row r="85" spans="1:7" s="309" customFormat="1" ht="21" customHeight="1">
      <c r="A85" s="330" t="s">
        <v>515</v>
      </c>
      <c r="B85" s="331">
        <v>259</v>
      </c>
      <c r="C85" s="331">
        <v>789</v>
      </c>
      <c r="D85" s="331">
        <v>0</v>
      </c>
      <c r="E85" s="331">
        <v>2</v>
      </c>
      <c r="F85" s="331">
        <f t="shared" si="6"/>
        <v>1050</v>
      </c>
      <c r="G85" s="330" t="s">
        <v>623</v>
      </c>
    </row>
    <row r="86" spans="1:7" s="309" customFormat="1" ht="21" customHeight="1">
      <c r="A86" s="330" t="s">
        <v>517</v>
      </c>
      <c r="B86" s="332">
        <v>196</v>
      </c>
      <c r="C86" s="332">
        <v>326</v>
      </c>
      <c r="D86" s="332">
        <v>0</v>
      </c>
      <c r="E86" s="332">
        <v>3</v>
      </c>
      <c r="F86" s="332">
        <f t="shared" si="6"/>
        <v>525</v>
      </c>
      <c r="G86" s="330" t="s">
        <v>626</v>
      </c>
    </row>
    <row r="87" spans="1:7" s="309" customFormat="1" ht="21" customHeight="1">
      <c r="A87" s="330" t="s">
        <v>520</v>
      </c>
      <c r="B87" s="331">
        <v>144</v>
      </c>
      <c r="C87" s="331">
        <v>187</v>
      </c>
      <c r="D87" s="331">
        <v>0</v>
      </c>
      <c r="E87" s="331">
        <v>1</v>
      </c>
      <c r="F87" s="331">
        <f t="shared" si="6"/>
        <v>332</v>
      </c>
      <c r="G87" s="330" t="s">
        <v>624</v>
      </c>
    </row>
    <row r="88" spans="1:7" ht="29.25" customHeight="1">
      <c r="A88" s="286" t="s">
        <v>822</v>
      </c>
      <c r="B88" s="279"/>
      <c r="C88" s="279"/>
      <c r="D88" s="279"/>
      <c r="E88" s="279"/>
      <c r="F88" s="279"/>
      <c r="G88" s="288" t="s">
        <v>821</v>
      </c>
    </row>
    <row r="89" spans="1:7" s="309" customFormat="1" ht="21" customHeight="1">
      <c r="A89" s="330" t="s">
        <v>851</v>
      </c>
      <c r="B89" s="332">
        <v>781</v>
      </c>
      <c r="C89" s="332">
        <v>876</v>
      </c>
      <c r="D89" s="332">
        <v>0</v>
      </c>
      <c r="E89" s="332">
        <v>0</v>
      </c>
      <c r="F89" s="332">
        <f>SUM(B89:E89)</f>
        <v>1657</v>
      </c>
      <c r="G89" s="330" t="s">
        <v>852</v>
      </c>
    </row>
    <row r="90" spans="1:7" s="309" customFormat="1" ht="18.75">
      <c r="A90" s="330" t="s">
        <v>514</v>
      </c>
      <c r="B90" s="331">
        <v>1029</v>
      </c>
      <c r="C90" s="331">
        <v>764</v>
      </c>
      <c r="D90" s="331">
        <v>0</v>
      </c>
      <c r="E90" s="331">
        <v>0</v>
      </c>
      <c r="F90" s="331">
        <f t="shared" ref="F90:F98" si="7">SUM(B90:E90)</f>
        <v>1793</v>
      </c>
      <c r="G90" s="330" t="s">
        <v>607</v>
      </c>
    </row>
    <row r="91" spans="1:7" s="309" customFormat="1" ht="21" customHeight="1">
      <c r="A91" s="330" t="s">
        <v>524</v>
      </c>
      <c r="B91" s="332">
        <v>762</v>
      </c>
      <c r="C91" s="332">
        <v>835</v>
      </c>
      <c r="D91" s="332">
        <v>1</v>
      </c>
      <c r="E91" s="332">
        <v>1</v>
      </c>
      <c r="F91" s="332">
        <f t="shared" si="7"/>
        <v>1599</v>
      </c>
      <c r="G91" s="330" t="s">
        <v>604</v>
      </c>
    </row>
    <row r="92" spans="1:7" s="309" customFormat="1" ht="21" customHeight="1">
      <c r="A92" s="330" t="s">
        <v>526</v>
      </c>
      <c r="B92" s="331">
        <v>275</v>
      </c>
      <c r="C92" s="331">
        <v>390</v>
      </c>
      <c r="D92" s="331">
        <v>1</v>
      </c>
      <c r="E92" s="331">
        <v>0</v>
      </c>
      <c r="F92" s="331">
        <f t="shared" si="7"/>
        <v>666</v>
      </c>
      <c r="G92" s="330" t="s">
        <v>606</v>
      </c>
    </row>
    <row r="93" spans="1:7" s="309" customFormat="1" ht="21" customHeight="1">
      <c r="A93" s="330" t="s">
        <v>523</v>
      </c>
      <c r="B93" s="332">
        <v>489</v>
      </c>
      <c r="C93" s="332">
        <v>624</v>
      </c>
      <c r="D93" s="332">
        <v>3</v>
      </c>
      <c r="E93" s="332">
        <v>0</v>
      </c>
      <c r="F93" s="332">
        <f t="shared" si="7"/>
        <v>1116</v>
      </c>
      <c r="G93" s="330" t="s">
        <v>608</v>
      </c>
    </row>
    <row r="94" spans="1:7" s="309" customFormat="1" ht="21" customHeight="1">
      <c r="A94" s="330" t="s">
        <v>508</v>
      </c>
      <c r="B94" s="331">
        <v>191</v>
      </c>
      <c r="C94" s="331">
        <v>326</v>
      </c>
      <c r="D94" s="331">
        <v>4</v>
      </c>
      <c r="E94" s="331">
        <v>12</v>
      </c>
      <c r="F94" s="331">
        <f t="shared" si="7"/>
        <v>533</v>
      </c>
      <c r="G94" s="330" t="s">
        <v>610</v>
      </c>
    </row>
    <row r="95" spans="1:7" s="309" customFormat="1" ht="21" customHeight="1">
      <c r="A95" s="330" t="s">
        <v>527</v>
      </c>
      <c r="B95" s="332">
        <v>110</v>
      </c>
      <c r="C95" s="332">
        <v>289</v>
      </c>
      <c r="D95" s="332">
        <v>1</v>
      </c>
      <c r="E95" s="332">
        <v>4</v>
      </c>
      <c r="F95" s="332">
        <f t="shared" si="7"/>
        <v>404</v>
      </c>
      <c r="G95" s="330" t="s">
        <v>612</v>
      </c>
    </row>
    <row r="96" spans="1:7" s="309" customFormat="1" ht="21" customHeight="1">
      <c r="A96" s="330" t="s">
        <v>506</v>
      </c>
      <c r="B96" s="331">
        <v>509</v>
      </c>
      <c r="C96" s="331">
        <v>919</v>
      </c>
      <c r="D96" s="331">
        <v>7</v>
      </c>
      <c r="E96" s="331">
        <v>10</v>
      </c>
      <c r="F96" s="331">
        <f t="shared" si="7"/>
        <v>1445</v>
      </c>
      <c r="G96" s="330" t="s">
        <v>611</v>
      </c>
    </row>
    <row r="97" spans="1:7" s="309" customFormat="1" ht="21" customHeight="1">
      <c r="A97" s="330" t="s">
        <v>513</v>
      </c>
      <c r="B97" s="332">
        <v>1140</v>
      </c>
      <c r="C97" s="332">
        <v>1255</v>
      </c>
      <c r="D97" s="332">
        <v>0</v>
      </c>
      <c r="E97" s="332">
        <v>1</v>
      </c>
      <c r="F97" s="332">
        <f t="shared" si="7"/>
        <v>2396</v>
      </c>
      <c r="G97" s="330" t="s">
        <v>609</v>
      </c>
    </row>
    <row r="98" spans="1:7" s="309" customFormat="1" ht="21" customHeight="1">
      <c r="A98" s="330" t="s">
        <v>512</v>
      </c>
      <c r="B98" s="331">
        <v>264</v>
      </c>
      <c r="C98" s="331">
        <v>1375</v>
      </c>
      <c r="D98" s="331">
        <v>0</v>
      </c>
      <c r="E98" s="331">
        <v>11</v>
      </c>
      <c r="F98" s="331">
        <f t="shared" si="7"/>
        <v>1650</v>
      </c>
      <c r="G98" s="330" t="s">
        <v>613</v>
      </c>
    </row>
    <row r="99" spans="1:7" s="309" customFormat="1" ht="21" customHeight="1">
      <c r="A99" s="330" t="s">
        <v>511</v>
      </c>
      <c r="B99" s="332">
        <v>386</v>
      </c>
      <c r="C99" s="332">
        <v>45</v>
      </c>
      <c r="D99" s="332">
        <v>118</v>
      </c>
      <c r="E99" s="332">
        <v>1</v>
      </c>
      <c r="F99" s="332">
        <f t="shared" ref="F99:F111" si="8">SUM(B99:E99)</f>
        <v>550</v>
      </c>
      <c r="G99" s="330" t="s">
        <v>844</v>
      </c>
    </row>
    <row r="100" spans="1:7" s="309" customFormat="1" ht="21" customHeight="1">
      <c r="A100" s="330" t="s">
        <v>525</v>
      </c>
      <c r="B100" s="331">
        <v>272</v>
      </c>
      <c r="C100" s="331">
        <v>361</v>
      </c>
      <c r="D100" s="331">
        <v>0</v>
      </c>
      <c r="E100" s="331">
        <v>2</v>
      </c>
      <c r="F100" s="331">
        <f t="shared" si="8"/>
        <v>635</v>
      </c>
      <c r="G100" s="330" t="s">
        <v>616</v>
      </c>
    </row>
    <row r="101" spans="1:7" s="309" customFormat="1" ht="21" customHeight="1">
      <c r="A101" s="330" t="s">
        <v>509</v>
      </c>
      <c r="B101" s="332">
        <v>290</v>
      </c>
      <c r="C101" s="332">
        <v>798</v>
      </c>
      <c r="D101" s="332">
        <v>2</v>
      </c>
      <c r="E101" s="332">
        <v>1</v>
      </c>
      <c r="F101" s="332">
        <f t="shared" si="8"/>
        <v>1091</v>
      </c>
      <c r="G101" s="330" t="s">
        <v>617</v>
      </c>
    </row>
    <row r="102" spans="1:7" s="309" customFormat="1" ht="21" customHeight="1">
      <c r="A102" s="330" t="s">
        <v>529</v>
      </c>
      <c r="B102" s="331">
        <v>220</v>
      </c>
      <c r="C102" s="331">
        <v>773</v>
      </c>
      <c r="D102" s="331">
        <v>2</v>
      </c>
      <c r="E102" s="331">
        <v>4</v>
      </c>
      <c r="F102" s="331">
        <f t="shared" si="8"/>
        <v>999</v>
      </c>
      <c r="G102" s="330" t="s">
        <v>618</v>
      </c>
    </row>
    <row r="103" spans="1:7" s="309" customFormat="1" ht="21" customHeight="1">
      <c r="A103" s="330" t="s">
        <v>510</v>
      </c>
      <c r="B103" s="332">
        <v>1457</v>
      </c>
      <c r="C103" s="332">
        <v>1726</v>
      </c>
      <c r="D103" s="332">
        <v>0</v>
      </c>
      <c r="E103" s="332">
        <v>2</v>
      </c>
      <c r="F103" s="332">
        <f t="shared" si="8"/>
        <v>3185</v>
      </c>
      <c r="G103" s="330" t="s">
        <v>619</v>
      </c>
    </row>
    <row r="104" spans="1:7" s="309" customFormat="1" ht="21" customHeight="1">
      <c r="A104" s="330" t="s">
        <v>528</v>
      </c>
      <c r="B104" s="331">
        <v>313</v>
      </c>
      <c r="C104" s="331">
        <v>667</v>
      </c>
      <c r="D104" s="331">
        <v>0</v>
      </c>
      <c r="E104" s="331">
        <v>0</v>
      </c>
      <c r="F104" s="331">
        <f t="shared" si="8"/>
        <v>980</v>
      </c>
      <c r="G104" s="330" t="s">
        <v>620</v>
      </c>
    </row>
    <row r="105" spans="1:7" s="309" customFormat="1" ht="21" customHeight="1">
      <c r="A105" s="330" t="s">
        <v>518</v>
      </c>
      <c r="B105" s="332">
        <v>565</v>
      </c>
      <c r="C105" s="332">
        <v>890</v>
      </c>
      <c r="D105" s="332">
        <v>1</v>
      </c>
      <c r="E105" s="332">
        <v>1</v>
      </c>
      <c r="F105" s="332">
        <f t="shared" si="8"/>
        <v>1457</v>
      </c>
      <c r="G105" s="330" t="s">
        <v>845</v>
      </c>
    </row>
    <row r="106" spans="1:7" s="309" customFormat="1" ht="21" customHeight="1">
      <c r="A106" s="330" t="s">
        <v>516</v>
      </c>
      <c r="B106" s="331">
        <v>182</v>
      </c>
      <c r="C106" s="331">
        <v>395</v>
      </c>
      <c r="D106" s="331">
        <v>0</v>
      </c>
      <c r="E106" s="331">
        <v>0</v>
      </c>
      <c r="F106" s="331">
        <f t="shared" si="8"/>
        <v>577</v>
      </c>
      <c r="G106" s="330" t="s">
        <v>622</v>
      </c>
    </row>
    <row r="107" spans="1:7" s="309" customFormat="1" ht="21" customHeight="1">
      <c r="A107" s="330" t="s">
        <v>522</v>
      </c>
      <c r="B107" s="332">
        <v>76</v>
      </c>
      <c r="C107" s="332">
        <v>159</v>
      </c>
      <c r="D107" s="332">
        <v>0</v>
      </c>
      <c r="E107" s="332">
        <v>0</v>
      </c>
      <c r="F107" s="332">
        <f t="shared" si="8"/>
        <v>235</v>
      </c>
      <c r="G107" s="330" t="s">
        <v>1528</v>
      </c>
    </row>
    <row r="108" spans="1:7" s="309" customFormat="1" ht="21" customHeight="1">
      <c r="A108" s="330" t="s">
        <v>515</v>
      </c>
      <c r="B108" s="331">
        <v>903</v>
      </c>
      <c r="C108" s="331">
        <v>991</v>
      </c>
      <c r="D108" s="331">
        <v>0</v>
      </c>
      <c r="E108" s="331">
        <v>3</v>
      </c>
      <c r="F108" s="331">
        <f t="shared" si="8"/>
        <v>1897</v>
      </c>
      <c r="G108" s="330" t="s">
        <v>623</v>
      </c>
    </row>
    <row r="109" spans="1:7" s="309" customFormat="1" ht="21" customHeight="1">
      <c r="A109" s="330" t="s">
        <v>520</v>
      </c>
      <c r="B109" s="332">
        <v>368</v>
      </c>
      <c r="C109" s="332">
        <v>217</v>
      </c>
      <c r="D109" s="332">
        <v>3</v>
      </c>
      <c r="E109" s="332">
        <v>3</v>
      </c>
      <c r="F109" s="332">
        <f t="shared" si="8"/>
        <v>591</v>
      </c>
      <c r="G109" s="330" t="s">
        <v>624</v>
      </c>
    </row>
    <row r="110" spans="1:7" s="309" customFormat="1" ht="21" customHeight="1">
      <c r="A110" s="330" t="s">
        <v>519</v>
      </c>
      <c r="B110" s="331">
        <v>859</v>
      </c>
      <c r="C110" s="331">
        <v>725</v>
      </c>
      <c r="D110" s="331">
        <v>0</v>
      </c>
      <c r="E110" s="331">
        <v>0</v>
      </c>
      <c r="F110" s="331">
        <f t="shared" si="8"/>
        <v>1584</v>
      </c>
      <c r="G110" s="330" t="s">
        <v>846</v>
      </c>
    </row>
    <row r="111" spans="1:7" s="309" customFormat="1" ht="21" customHeight="1">
      <c r="A111" s="330" t="s">
        <v>517</v>
      </c>
      <c r="B111" s="332">
        <v>809</v>
      </c>
      <c r="C111" s="332">
        <v>1121</v>
      </c>
      <c r="D111" s="332">
        <v>2</v>
      </c>
      <c r="E111" s="332">
        <v>5</v>
      </c>
      <c r="F111" s="332">
        <f t="shared" si="8"/>
        <v>1937</v>
      </c>
      <c r="G111" s="330" t="s">
        <v>626</v>
      </c>
    </row>
    <row r="112" spans="1:7" ht="29.25" customHeight="1">
      <c r="A112" s="286" t="s">
        <v>825</v>
      </c>
      <c r="B112" s="279"/>
      <c r="C112" s="279"/>
      <c r="D112" s="279"/>
      <c r="E112" s="279"/>
      <c r="F112" s="279"/>
      <c r="G112" s="288" t="s">
        <v>826</v>
      </c>
    </row>
    <row r="113" spans="1:7" s="309" customFormat="1" ht="18.75">
      <c r="A113" s="330" t="s">
        <v>514</v>
      </c>
      <c r="B113" s="332">
        <v>93</v>
      </c>
      <c r="C113" s="332">
        <v>19</v>
      </c>
      <c r="D113" s="332">
        <v>0</v>
      </c>
      <c r="E113" s="332">
        <v>0</v>
      </c>
      <c r="F113" s="332">
        <f>SUM(B113:E113)</f>
        <v>112</v>
      </c>
      <c r="G113" s="330" t="s">
        <v>607</v>
      </c>
    </row>
    <row r="114" spans="1:7" s="309" customFormat="1" ht="21" customHeight="1">
      <c r="A114" s="330" t="s">
        <v>506</v>
      </c>
      <c r="B114" s="331">
        <v>373</v>
      </c>
      <c r="C114" s="331">
        <v>250</v>
      </c>
      <c r="D114" s="331">
        <v>3</v>
      </c>
      <c r="E114" s="331">
        <v>4</v>
      </c>
      <c r="F114" s="331">
        <f>SUM(B114:E114)</f>
        <v>630</v>
      </c>
      <c r="G114" s="330" t="s">
        <v>611</v>
      </c>
    </row>
    <row r="115" spans="1:7" s="309" customFormat="1" ht="21" customHeight="1">
      <c r="A115" s="330" t="s">
        <v>511</v>
      </c>
      <c r="B115" s="332">
        <v>118</v>
      </c>
      <c r="C115" s="332">
        <v>0</v>
      </c>
      <c r="D115" s="332">
        <v>0</v>
      </c>
      <c r="E115" s="332">
        <v>0</v>
      </c>
      <c r="F115" s="332">
        <f>SUM(B115:E115)</f>
        <v>118</v>
      </c>
      <c r="G115" s="330" t="s">
        <v>844</v>
      </c>
    </row>
    <row r="116" spans="1:7" s="309" customFormat="1" ht="21" customHeight="1">
      <c r="A116" s="330" t="s">
        <v>525</v>
      </c>
      <c r="B116" s="331">
        <v>37</v>
      </c>
      <c r="C116" s="331">
        <v>79</v>
      </c>
      <c r="D116" s="331">
        <v>0</v>
      </c>
      <c r="E116" s="331">
        <v>0</v>
      </c>
      <c r="F116" s="331">
        <f>SUM(B116:E116)</f>
        <v>116</v>
      </c>
      <c r="G116" s="330" t="s">
        <v>616</v>
      </c>
    </row>
    <row r="117" spans="1:7" s="309" customFormat="1" ht="21" customHeight="1">
      <c r="A117" s="330" t="s">
        <v>516</v>
      </c>
      <c r="B117" s="332">
        <v>127</v>
      </c>
      <c r="C117" s="332">
        <v>170</v>
      </c>
      <c r="D117" s="332">
        <v>0</v>
      </c>
      <c r="E117" s="332">
        <v>0</v>
      </c>
      <c r="F117" s="332">
        <f>SUM(B117:E117)</f>
        <v>297</v>
      </c>
      <c r="G117" s="330" t="s">
        <v>622</v>
      </c>
    </row>
    <row r="118" spans="1:7" ht="29.25" customHeight="1">
      <c r="A118" s="286" t="s">
        <v>828</v>
      </c>
      <c r="B118" s="279"/>
      <c r="C118" s="279"/>
      <c r="D118" s="279"/>
      <c r="E118" s="279"/>
      <c r="F118" s="279"/>
      <c r="G118" s="288" t="s">
        <v>827</v>
      </c>
    </row>
    <row r="119" spans="1:7" s="309" customFormat="1" ht="21" customHeight="1">
      <c r="A119" s="330" t="s">
        <v>853</v>
      </c>
      <c r="B119" s="332">
        <v>217</v>
      </c>
      <c r="C119" s="332">
        <v>0</v>
      </c>
      <c r="D119" s="332">
        <v>0</v>
      </c>
      <c r="E119" s="332">
        <v>0</v>
      </c>
      <c r="F119" s="332">
        <f t="shared" ref="F119:F126" si="9">SUM(B119:E119)</f>
        <v>217</v>
      </c>
      <c r="G119" s="333" t="s">
        <v>854</v>
      </c>
    </row>
    <row r="120" spans="1:7" s="309" customFormat="1" ht="21" customHeight="1">
      <c r="A120" s="330" t="s">
        <v>838</v>
      </c>
      <c r="B120" s="331">
        <v>0</v>
      </c>
      <c r="C120" s="331">
        <v>1178</v>
      </c>
      <c r="D120" s="331">
        <v>0</v>
      </c>
      <c r="E120" s="331">
        <v>14</v>
      </c>
      <c r="F120" s="331">
        <f t="shared" si="9"/>
        <v>1192</v>
      </c>
      <c r="G120" s="333" t="s">
        <v>823</v>
      </c>
    </row>
    <row r="121" spans="1:7" s="309" customFormat="1" ht="21" customHeight="1">
      <c r="A121" s="330" t="s">
        <v>839</v>
      </c>
      <c r="B121" s="332">
        <v>177</v>
      </c>
      <c r="C121" s="332">
        <v>224</v>
      </c>
      <c r="D121" s="332">
        <v>2</v>
      </c>
      <c r="E121" s="332">
        <v>7</v>
      </c>
      <c r="F121" s="332">
        <f t="shared" si="9"/>
        <v>410</v>
      </c>
      <c r="G121" s="330" t="s">
        <v>830</v>
      </c>
    </row>
    <row r="122" spans="1:7" s="309" customFormat="1" ht="21" customHeight="1">
      <c r="A122" s="330" t="s">
        <v>840</v>
      </c>
      <c r="B122" s="331">
        <v>196</v>
      </c>
      <c r="C122" s="331">
        <v>146</v>
      </c>
      <c r="D122" s="331">
        <v>1</v>
      </c>
      <c r="E122" s="331">
        <v>0</v>
      </c>
      <c r="F122" s="331">
        <f t="shared" si="9"/>
        <v>343</v>
      </c>
      <c r="G122" s="330" t="s">
        <v>1158</v>
      </c>
    </row>
    <row r="123" spans="1:7" s="309" customFormat="1" ht="21" customHeight="1">
      <c r="A123" s="330" t="s">
        <v>841</v>
      </c>
      <c r="B123" s="332">
        <v>335</v>
      </c>
      <c r="C123" s="332">
        <v>264</v>
      </c>
      <c r="D123" s="332">
        <v>2</v>
      </c>
      <c r="E123" s="332">
        <v>2</v>
      </c>
      <c r="F123" s="332">
        <f t="shared" si="9"/>
        <v>603</v>
      </c>
      <c r="G123" s="330" t="s">
        <v>833</v>
      </c>
    </row>
    <row r="124" spans="1:7" s="309" customFormat="1" ht="21" customHeight="1">
      <c r="A124" s="330" t="s">
        <v>842</v>
      </c>
      <c r="B124" s="331">
        <v>0</v>
      </c>
      <c r="C124" s="331">
        <v>241</v>
      </c>
      <c r="D124" s="331">
        <v>0</v>
      </c>
      <c r="E124" s="331">
        <v>0</v>
      </c>
      <c r="F124" s="331">
        <f t="shared" si="9"/>
        <v>241</v>
      </c>
      <c r="G124" s="330" t="s">
        <v>843</v>
      </c>
    </row>
    <row r="125" spans="1:7" s="309" customFormat="1" ht="21" customHeight="1">
      <c r="A125" s="330" t="s">
        <v>1157</v>
      </c>
      <c r="B125" s="332">
        <v>2607</v>
      </c>
      <c r="C125" s="332">
        <v>2915</v>
      </c>
      <c r="D125" s="332">
        <v>78</v>
      </c>
      <c r="E125" s="332">
        <v>226</v>
      </c>
      <c r="F125" s="332">
        <f t="shared" si="9"/>
        <v>5826</v>
      </c>
      <c r="G125" s="330" t="s">
        <v>1159</v>
      </c>
    </row>
    <row r="126" spans="1:7" s="309" customFormat="1" ht="21" customHeight="1">
      <c r="A126" s="330" t="s">
        <v>837</v>
      </c>
      <c r="B126" s="331">
        <v>245</v>
      </c>
      <c r="C126" s="331">
        <v>149</v>
      </c>
      <c r="D126" s="331">
        <v>0</v>
      </c>
      <c r="E126" s="331">
        <v>0</v>
      </c>
      <c r="F126" s="331">
        <f t="shared" si="9"/>
        <v>394</v>
      </c>
      <c r="G126" s="330" t="s">
        <v>836</v>
      </c>
    </row>
  </sheetData>
  <mergeCells count="11">
    <mergeCell ref="A1:G1"/>
    <mergeCell ref="A2:G2"/>
    <mergeCell ref="A4:A7"/>
    <mergeCell ref="B4:C4"/>
    <mergeCell ref="D4:E4"/>
    <mergeCell ref="F4:F5"/>
    <mergeCell ref="G4:G7"/>
    <mergeCell ref="B5:C5"/>
    <mergeCell ref="D5:E5"/>
    <mergeCell ref="F6:F7"/>
    <mergeCell ref="B3:F3"/>
  </mergeCells>
  <pageMargins left="0.7" right="0.7" top="0.75" bottom="0.75" header="0.3" footer="0.3"/>
  <pageSetup paperSize="9" scale="43" orientation="portrait" r:id="rId1"/>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G112"/>
  <sheetViews>
    <sheetView rightToLeft="1" zoomScale="120" zoomScaleNormal="120" workbookViewId="0">
      <selection activeCell="G4" sqref="G4:G7"/>
    </sheetView>
  </sheetViews>
  <sheetFormatPr defaultColWidth="9.140625" defaultRowHeight="21" customHeight="1"/>
  <cols>
    <col min="1" max="1" width="77.7109375" style="287" customWidth="1"/>
    <col min="2" max="5" width="9.140625" style="278" customWidth="1"/>
    <col min="6" max="6" width="9.85546875" style="278" bestFit="1" customWidth="1"/>
    <col min="7" max="7" width="76.85546875" style="287" bestFit="1" customWidth="1"/>
    <col min="8" max="16384" width="9.140625" style="278"/>
  </cols>
  <sheetData>
    <row r="1" spans="1:7" ht="29.25" customHeight="1">
      <c r="A1" s="858" t="s">
        <v>1155</v>
      </c>
      <c r="B1" s="858"/>
      <c r="C1" s="858"/>
      <c r="D1" s="858"/>
      <c r="E1" s="858"/>
      <c r="F1" s="858"/>
      <c r="G1" s="858"/>
    </row>
    <row r="2" spans="1:7" ht="33" customHeight="1">
      <c r="A2" s="568" t="s">
        <v>1156</v>
      </c>
      <c r="B2" s="568"/>
      <c r="C2" s="568"/>
      <c r="D2" s="568"/>
      <c r="E2" s="568"/>
      <c r="F2" s="568"/>
      <c r="G2" s="568"/>
    </row>
    <row r="3" spans="1:7" s="17" customFormat="1" ht="26.25" customHeight="1">
      <c r="A3" s="285" t="s">
        <v>1597</v>
      </c>
      <c r="B3" s="861"/>
      <c r="C3" s="861"/>
      <c r="D3" s="861"/>
      <c r="E3" s="861"/>
      <c r="F3" s="861"/>
      <c r="G3" s="285" t="s">
        <v>1598</v>
      </c>
    </row>
    <row r="4" spans="1:7" ht="21" customHeight="1">
      <c r="A4" s="859" t="s">
        <v>600</v>
      </c>
      <c r="B4" s="860" t="s">
        <v>188</v>
      </c>
      <c r="C4" s="860"/>
      <c r="D4" s="860" t="s">
        <v>189</v>
      </c>
      <c r="E4" s="860"/>
      <c r="F4" s="860" t="s">
        <v>9</v>
      </c>
      <c r="G4" s="859" t="s">
        <v>855</v>
      </c>
    </row>
    <row r="5" spans="1:7" ht="21" customHeight="1">
      <c r="A5" s="859"/>
      <c r="B5" s="860" t="s">
        <v>595</v>
      </c>
      <c r="C5" s="860"/>
      <c r="D5" s="860" t="s">
        <v>596</v>
      </c>
      <c r="E5" s="860"/>
      <c r="F5" s="860"/>
      <c r="G5" s="859"/>
    </row>
    <row r="6" spans="1:7" ht="21" customHeight="1">
      <c r="A6" s="859"/>
      <c r="B6" s="280" t="s">
        <v>383</v>
      </c>
      <c r="C6" s="280" t="s">
        <v>382</v>
      </c>
      <c r="D6" s="280" t="s">
        <v>383</v>
      </c>
      <c r="E6" s="280" t="s">
        <v>382</v>
      </c>
      <c r="F6" s="860" t="s">
        <v>8</v>
      </c>
      <c r="G6" s="859"/>
    </row>
    <row r="7" spans="1:7" ht="21" customHeight="1">
      <c r="A7" s="859"/>
      <c r="B7" s="280" t="s">
        <v>601</v>
      </c>
      <c r="C7" s="280" t="s">
        <v>602</v>
      </c>
      <c r="D7" s="280" t="s">
        <v>601</v>
      </c>
      <c r="E7" s="280" t="s">
        <v>602</v>
      </c>
      <c r="F7" s="860"/>
      <c r="G7" s="859"/>
    </row>
    <row r="8" spans="1:7" ht="29.25" customHeight="1">
      <c r="A8" s="286" t="s">
        <v>814</v>
      </c>
      <c r="B8" s="279"/>
      <c r="C8" s="279"/>
      <c r="D8" s="279"/>
      <c r="E8" s="279"/>
      <c r="F8" s="279"/>
      <c r="G8" s="288" t="s">
        <v>813</v>
      </c>
    </row>
    <row r="9" spans="1:7" s="309" customFormat="1" ht="21" customHeight="1">
      <c r="A9" s="330" t="s">
        <v>851</v>
      </c>
      <c r="B9" s="332">
        <v>171</v>
      </c>
      <c r="C9" s="332">
        <v>100</v>
      </c>
      <c r="D9" s="332">
        <v>0</v>
      </c>
      <c r="E9" s="332">
        <v>0</v>
      </c>
      <c r="F9" s="332">
        <f>SUM(B9:E9)</f>
        <v>271</v>
      </c>
      <c r="G9" s="330" t="s">
        <v>852</v>
      </c>
    </row>
    <row r="10" spans="1:7" s="309" customFormat="1" ht="21" customHeight="1">
      <c r="A10" s="330" t="s">
        <v>507</v>
      </c>
      <c r="B10" s="331">
        <v>113</v>
      </c>
      <c r="C10" s="331">
        <v>47</v>
      </c>
      <c r="D10" s="331">
        <v>1</v>
      </c>
      <c r="E10" s="331">
        <v>0</v>
      </c>
      <c r="F10" s="331">
        <f>SUM(B10:E10)</f>
        <v>161</v>
      </c>
      <c r="G10" s="330" t="s">
        <v>603</v>
      </c>
    </row>
    <row r="11" spans="1:7" s="309" customFormat="1" ht="21" customHeight="1">
      <c r="A11" s="330" t="s">
        <v>521</v>
      </c>
      <c r="B11" s="332">
        <v>0</v>
      </c>
      <c r="C11" s="332">
        <v>83</v>
      </c>
      <c r="D11" s="332">
        <v>0</v>
      </c>
      <c r="E11" s="332">
        <v>0</v>
      </c>
      <c r="F11" s="332">
        <f t="shared" ref="F11:F27" si="0">SUM(B11:E11)</f>
        <v>83</v>
      </c>
      <c r="G11" s="330" t="s">
        <v>605</v>
      </c>
    </row>
    <row r="12" spans="1:7" s="309" customFormat="1" ht="18.75">
      <c r="A12" s="330" t="s">
        <v>514</v>
      </c>
      <c r="B12" s="331">
        <v>290</v>
      </c>
      <c r="C12" s="331">
        <v>167</v>
      </c>
      <c r="D12" s="331">
        <v>0</v>
      </c>
      <c r="E12" s="331">
        <v>0</v>
      </c>
      <c r="F12" s="331">
        <f t="shared" si="0"/>
        <v>457</v>
      </c>
      <c r="G12" s="330" t="s">
        <v>607</v>
      </c>
    </row>
    <row r="13" spans="1:7" s="309" customFormat="1" ht="21" customHeight="1">
      <c r="A13" s="330" t="s">
        <v>524</v>
      </c>
      <c r="B13" s="332">
        <v>28</v>
      </c>
      <c r="C13" s="332">
        <v>0</v>
      </c>
      <c r="D13" s="332">
        <v>1</v>
      </c>
      <c r="E13" s="332">
        <v>0</v>
      </c>
      <c r="F13" s="332">
        <f t="shared" si="0"/>
        <v>29</v>
      </c>
      <c r="G13" s="330" t="s">
        <v>604</v>
      </c>
    </row>
    <row r="14" spans="1:7" s="309" customFormat="1" ht="21" customHeight="1">
      <c r="A14" s="330" t="s">
        <v>508</v>
      </c>
      <c r="B14" s="331">
        <v>250</v>
      </c>
      <c r="C14" s="331">
        <v>230</v>
      </c>
      <c r="D14" s="331">
        <v>0</v>
      </c>
      <c r="E14" s="331">
        <v>0</v>
      </c>
      <c r="F14" s="331">
        <f t="shared" si="0"/>
        <v>480</v>
      </c>
      <c r="G14" s="330" t="s">
        <v>610</v>
      </c>
    </row>
    <row r="15" spans="1:7" s="309" customFormat="1" ht="21" customHeight="1">
      <c r="A15" s="330" t="s">
        <v>527</v>
      </c>
      <c r="B15" s="332">
        <v>31</v>
      </c>
      <c r="C15" s="332">
        <v>0</v>
      </c>
      <c r="D15" s="332">
        <v>0</v>
      </c>
      <c r="E15" s="332">
        <v>0</v>
      </c>
      <c r="F15" s="332">
        <f t="shared" si="0"/>
        <v>31</v>
      </c>
      <c r="G15" s="330" t="s">
        <v>612</v>
      </c>
    </row>
    <row r="16" spans="1:7" s="309" customFormat="1" ht="21" customHeight="1">
      <c r="A16" s="330" t="s">
        <v>506</v>
      </c>
      <c r="B16" s="331">
        <v>132</v>
      </c>
      <c r="C16" s="331">
        <v>147</v>
      </c>
      <c r="D16" s="331">
        <v>1</v>
      </c>
      <c r="E16" s="331">
        <v>1</v>
      </c>
      <c r="F16" s="331">
        <f t="shared" si="0"/>
        <v>281</v>
      </c>
      <c r="G16" s="330" t="s">
        <v>611</v>
      </c>
    </row>
    <row r="17" spans="1:7" s="309" customFormat="1" ht="21" customHeight="1">
      <c r="A17" s="330" t="s">
        <v>513</v>
      </c>
      <c r="B17" s="332">
        <v>105</v>
      </c>
      <c r="C17" s="332">
        <v>104</v>
      </c>
      <c r="D17" s="332">
        <v>0</v>
      </c>
      <c r="E17" s="332">
        <v>0</v>
      </c>
      <c r="F17" s="332">
        <f t="shared" si="0"/>
        <v>209</v>
      </c>
      <c r="G17" s="330" t="s">
        <v>609</v>
      </c>
    </row>
    <row r="18" spans="1:7" s="309" customFormat="1" ht="21" customHeight="1">
      <c r="A18" s="330" t="s">
        <v>512</v>
      </c>
      <c r="B18" s="331">
        <v>61</v>
      </c>
      <c r="C18" s="331">
        <v>0</v>
      </c>
      <c r="D18" s="331">
        <v>0</v>
      </c>
      <c r="E18" s="331">
        <v>0</v>
      </c>
      <c r="F18" s="331">
        <f t="shared" si="0"/>
        <v>61</v>
      </c>
      <c r="G18" s="330" t="s">
        <v>613</v>
      </c>
    </row>
    <row r="19" spans="1:7" s="309" customFormat="1" ht="21" customHeight="1">
      <c r="A19" s="330" t="s">
        <v>511</v>
      </c>
      <c r="B19" s="332">
        <v>112</v>
      </c>
      <c r="C19" s="332">
        <v>89</v>
      </c>
      <c r="D19" s="332">
        <v>0</v>
      </c>
      <c r="E19" s="332">
        <v>0</v>
      </c>
      <c r="F19" s="332">
        <f t="shared" si="0"/>
        <v>201</v>
      </c>
      <c r="G19" s="330" t="s">
        <v>614</v>
      </c>
    </row>
    <row r="20" spans="1:7" s="309" customFormat="1" ht="21" customHeight="1">
      <c r="A20" s="330" t="s">
        <v>525</v>
      </c>
      <c r="B20" s="331">
        <v>115</v>
      </c>
      <c r="C20" s="331">
        <v>126</v>
      </c>
      <c r="D20" s="331">
        <v>1</v>
      </c>
      <c r="E20" s="331">
        <v>3</v>
      </c>
      <c r="F20" s="331">
        <f t="shared" si="0"/>
        <v>245</v>
      </c>
      <c r="G20" s="330" t="s">
        <v>616</v>
      </c>
    </row>
    <row r="21" spans="1:7" s="309" customFormat="1" ht="21" customHeight="1">
      <c r="A21" s="330" t="s">
        <v>509</v>
      </c>
      <c r="B21" s="332">
        <v>113</v>
      </c>
      <c r="C21" s="332">
        <v>98</v>
      </c>
      <c r="D21" s="332">
        <v>0</v>
      </c>
      <c r="E21" s="332">
        <v>0</v>
      </c>
      <c r="F21" s="332">
        <f t="shared" si="0"/>
        <v>211</v>
      </c>
      <c r="G21" s="330" t="s">
        <v>617</v>
      </c>
    </row>
    <row r="22" spans="1:7" s="309" customFormat="1" ht="21" customHeight="1">
      <c r="A22" s="330" t="s">
        <v>510</v>
      </c>
      <c r="B22" s="331">
        <v>149</v>
      </c>
      <c r="C22" s="331">
        <v>73</v>
      </c>
      <c r="D22" s="331">
        <v>0</v>
      </c>
      <c r="E22" s="331">
        <v>0</v>
      </c>
      <c r="F22" s="331">
        <f t="shared" si="0"/>
        <v>222</v>
      </c>
      <c r="G22" s="330" t="s">
        <v>619</v>
      </c>
    </row>
    <row r="23" spans="1:7" s="309" customFormat="1" ht="21" customHeight="1">
      <c r="A23" s="330" t="s">
        <v>518</v>
      </c>
      <c r="B23" s="332">
        <v>36</v>
      </c>
      <c r="C23" s="332">
        <v>57</v>
      </c>
      <c r="D23" s="332">
        <v>0</v>
      </c>
      <c r="E23" s="332">
        <v>0</v>
      </c>
      <c r="F23" s="332">
        <f t="shared" si="0"/>
        <v>93</v>
      </c>
      <c r="G23" s="330" t="s">
        <v>621</v>
      </c>
    </row>
    <row r="24" spans="1:7" s="309" customFormat="1" ht="21" customHeight="1">
      <c r="A24" s="330" t="s">
        <v>516</v>
      </c>
      <c r="B24" s="331">
        <v>37</v>
      </c>
      <c r="C24" s="331">
        <v>42</v>
      </c>
      <c r="D24" s="331">
        <v>0</v>
      </c>
      <c r="E24" s="331">
        <v>0</v>
      </c>
      <c r="F24" s="331">
        <f t="shared" si="0"/>
        <v>79</v>
      </c>
      <c r="G24" s="330" t="s">
        <v>622</v>
      </c>
    </row>
    <row r="25" spans="1:7" s="309" customFormat="1" ht="21" customHeight="1">
      <c r="A25" s="330" t="s">
        <v>522</v>
      </c>
      <c r="B25" s="332">
        <v>43</v>
      </c>
      <c r="C25" s="332">
        <v>53</v>
      </c>
      <c r="D25" s="332">
        <v>0</v>
      </c>
      <c r="E25" s="332">
        <v>0</v>
      </c>
      <c r="F25" s="332">
        <f t="shared" si="0"/>
        <v>96</v>
      </c>
      <c r="G25" s="330" t="s">
        <v>1528</v>
      </c>
    </row>
    <row r="26" spans="1:7" s="309" customFormat="1" ht="21" customHeight="1">
      <c r="A26" s="330" t="s">
        <v>515</v>
      </c>
      <c r="B26" s="331">
        <v>82</v>
      </c>
      <c r="C26" s="331">
        <v>91</v>
      </c>
      <c r="D26" s="331">
        <v>0</v>
      </c>
      <c r="E26" s="331">
        <v>0</v>
      </c>
      <c r="F26" s="331">
        <f t="shared" si="0"/>
        <v>173</v>
      </c>
      <c r="G26" s="330" t="s">
        <v>623</v>
      </c>
    </row>
    <row r="27" spans="1:7" s="309" customFormat="1" ht="21" customHeight="1">
      <c r="A27" s="330" t="s">
        <v>517</v>
      </c>
      <c r="B27" s="332">
        <v>86</v>
      </c>
      <c r="C27" s="332">
        <v>50</v>
      </c>
      <c r="D27" s="332">
        <v>0</v>
      </c>
      <c r="E27" s="332">
        <v>0</v>
      </c>
      <c r="F27" s="332">
        <f t="shared" si="0"/>
        <v>136</v>
      </c>
      <c r="G27" s="330" t="s">
        <v>626</v>
      </c>
    </row>
    <row r="28" spans="1:7" ht="29.25" customHeight="1">
      <c r="A28" s="286" t="s">
        <v>815</v>
      </c>
      <c r="B28" s="279"/>
      <c r="C28" s="279"/>
      <c r="D28" s="279"/>
      <c r="E28" s="279"/>
      <c r="F28" s="279"/>
      <c r="G28" s="288" t="s">
        <v>816</v>
      </c>
    </row>
    <row r="29" spans="1:7" s="309" customFormat="1" ht="21" customHeight="1">
      <c r="A29" s="330" t="s">
        <v>851</v>
      </c>
      <c r="B29" s="332">
        <v>70</v>
      </c>
      <c r="C29" s="332">
        <v>63</v>
      </c>
      <c r="D29" s="332">
        <v>0</v>
      </c>
      <c r="E29" s="332">
        <v>0</v>
      </c>
      <c r="F29" s="332">
        <f>SUM(B29:E29)</f>
        <v>133</v>
      </c>
      <c r="G29" s="330" t="s">
        <v>852</v>
      </c>
    </row>
    <row r="30" spans="1:7" s="309" customFormat="1" ht="21" customHeight="1">
      <c r="A30" s="330" t="s">
        <v>521</v>
      </c>
      <c r="B30" s="331">
        <v>0</v>
      </c>
      <c r="C30" s="331">
        <v>38</v>
      </c>
      <c r="D30" s="331">
        <v>0</v>
      </c>
      <c r="E30" s="331">
        <v>1</v>
      </c>
      <c r="F30" s="331">
        <f t="shared" ref="F30:F35" si="1">SUM(B30:E30)</f>
        <v>39</v>
      </c>
      <c r="G30" s="330" t="s">
        <v>605</v>
      </c>
    </row>
    <row r="31" spans="1:7" s="309" customFormat="1" ht="18.75">
      <c r="A31" s="330" t="s">
        <v>514</v>
      </c>
      <c r="B31" s="332">
        <v>54</v>
      </c>
      <c r="C31" s="332">
        <v>47</v>
      </c>
      <c r="D31" s="332">
        <v>0</v>
      </c>
      <c r="E31" s="332">
        <v>0</v>
      </c>
      <c r="F31" s="332">
        <f t="shared" si="1"/>
        <v>101</v>
      </c>
      <c r="G31" s="330" t="s">
        <v>607</v>
      </c>
    </row>
    <row r="32" spans="1:7" s="309" customFormat="1" ht="21" customHeight="1">
      <c r="A32" s="330" t="s">
        <v>524</v>
      </c>
      <c r="B32" s="331">
        <v>32</v>
      </c>
      <c r="C32" s="331">
        <v>0</v>
      </c>
      <c r="D32" s="331">
        <v>0</v>
      </c>
      <c r="E32" s="331">
        <v>0</v>
      </c>
      <c r="F32" s="331">
        <f t="shared" si="1"/>
        <v>32</v>
      </c>
      <c r="G32" s="330" t="s">
        <v>604</v>
      </c>
    </row>
    <row r="33" spans="1:7" s="309" customFormat="1" ht="21" customHeight="1">
      <c r="A33" s="330" t="s">
        <v>508</v>
      </c>
      <c r="B33" s="332">
        <v>56</v>
      </c>
      <c r="C33" s="332">
        <v>88</v>
      </c>
      <c r="D33" s="332">
        <v>0</v>
      </c>
      <c r="E33" s="332">
        <v>0</v>
      </c>
      <c r="F33" s="332">
        <f t="shared" si="1"/>
        <v>144</v>
      </c>
      <c r="G33" s="330" t="s">
        <v>610</v>
      </c>
    </row>
    <row r="34" spans="1:7" s="309" customFormat="1" ht="21" customHeight="1">
      <c r="A34" s="330" t="s">
        <v>506</v>
      </c>
      <c r="B34" s="331">
        <v>18</v>
      </c>
      <c r="C34" s="331">
        <v>29</v>
      </c>
      <c r="D34" s="331">
        <v>1</v>
      </c>
      <c r="E34" s="331">
        <v>1</v>
      </c>
      <c r="F34" s="331">
        <f t="shared" si="1"/>
        <v>49</v>
      </c>
      <c r="G34" s="330" t="s">
        <v>611</v>
      </c>
    </row>
    <row r="35" spans="1:7" s="309" customFormat="1" ht="21" customHeight="1">
      <c r="A35" s="330" t="s">
        <v>512</v>
      </c>
      <c r="B35" s="332">
        <v>16</v>
      </c>
      <c r="C35" s="332">
        <v>22</v>
      </c>
      <c r="D35" s="332">
        <v>1</v>
      </c>
      <c r="E35" s="332">
        <v>1</v>
      </c>
      <c r="F35" s="332">
        <f t="shared" si="1"/>
        <v>40</v>
      </c>
      <c r="G35" s="330" t="s">
        <v>613</v>
      </c>
    </row>
    <row r="36" spans="1:7" s="309" customFormat="1" ht="21" customHeight="1">
      <c r="A36" s="330" t="s">
        <v>511</v>
      </c>
      <c r="B36" s="331">
        <v>70</v>
      </c>
      <c r="C36" s="331">
        <v>44</v>
      </c>
      <c r="D36" s="331">
        <v>0</v>
      </c>
      <c r="E36" s="331">
        <v>0</v>
      </c>
      <c r="F36" s="331">
        <f t="shared" ref="F36:F42" si="2">SUM(B36:E36)</f>
        <v>114</v>
      </c>
      <c r="G36" s="330" t="s">
        <v>614</v>
      </c>
    </row>
    <row r="37" spans="1:7" s="309" customFormat="1" ht="21" customHeight="1">
      <c r="A37" s="330" t="s">
        <v>525</v>
      </c>
      <c r="B37" s="332">
        <v>55</v>
      </c>
      <c r="C37" s="332">
        <v>49</v>
      </c>
      <c r="D37" s="332">
        <v>0</v>
      </c>
      <c r="E37" s="332">
        <v>0</v>
      </c>
      <c r="F37" s="332">
        <f t="shared" si="2"/>
        <v>104</v>
      </c>
      <c r="G37" s="330" t="s">
        <v>616</v>
      </c>
    </row>
    <row r="38" spans="1:7" s="309" customFormat="1" ht="21" customHeight="1">
      <c r="A38" s="330" t="s">
        <v>509</v>
      </c>
      <c r="B38" s="331">
        <v>56</v>
      </c>
      <c r="C38" s="331">
        <v>0</v>
      </c>
      <c r="D38" s="331">
        <v>0</v>
      </c>
      <c r="E38" s="331">
        <v>0</v>
      </c>
      <c r="F38" s="331">
        <f t="shared" si="2"/>
        <v>56</v>
      </c>
      <c r="G38" s="330" t="s">
        <v>617</v>
      </c>
    </row>
    <row r="39" spans="1:7" s="309" customFormat="1" ht="21" customHeight="1">
      <c r="A39" s="330" t="s">
        <v>510</v>
      </c>
      <c r="B39" s="332">
        <v>65</v>
      </c>
      <c r="C39" s="332">
        <v>70</v>
      </c>
      <c r="D39" s="332">
        <v>0</v>
      </c>
      <c r="E39" s="332">
        <v>0</v>
      </c>
      <c r="F39" s="332">
        <f t="shared" si="2"/>
        <v>135</v>
      </c>
      <c r="G39" s="330" t="s">
        <v>619</v>
      </c>
    </row>
    <row r="40" spans="1:7" s="309" customFormat="1" ht="21" customHeight="1">
      <c r="A40" s="330" t="s">
        <v>516</v>
      </c>
      <c r="B40" s="331">
        <v>24</v>
      </c>
      <c r="C40" s="331">
        <v>18</v>
      </c>
      <c r="D40" s="331">
        <v>0</v>
      </c>
      <c r="E40" s="331">
        <v>0</v>
      </c>
      <c r="F40" s="331">
        <f t="shared" si="2"/>
        <v>42</v>
      </c>
      <c r="G40" s="330" t="s">
        <v>622</v>
      </c>
    </row>
    <row r="41" spans="1:7" s="309" customFormat="1" ht="21" customHeight="1">
      <c r="A41" s="330" t="s">
        <v>515</v>
      </c>
      <c r="B41" s="332">
        <v>39</v>
      </c>
      <c r="C41" s="332">
        <v>46</v>
      </c>
      <c r="D41" s="332">
        <v>0</v>
      </c>
      <c r="E41" s="332">
        <v>0</v>
      </c>
      <c r="F41" s="332">
        <f t="shared" si="2"/>
        <v>85</v>
      </c>
      <c r="G41" s="330" t="s">
        <v>623</v>
      </c>
    </row>
    <row r="42" spans="1:7" s="309" customFormat="1" ht="21" customHeight="1">
      <c r="A42" s="330" t="s">
        <v>517</v>
      </c>
      <c r="B42" s="331">
        <v>49</v>
      </c>
      <c r="C42" s="331">
        <v>28</v>
      </c>
      <c r="D42" s="331">
        <v>0</v>
      </c>
      <c r="E42" s="331">
        <v>0</v>
      </c>
      <c r="F42" s="331">
        <f t="shared" si="2"/>
        <v>77</v>
      </c>
      <c r="G42" s="330" t="s">
        <v>626</v>
      </c>
    </row>
    <row r="43" spans="1:7" ht="29.25" customHeight="1">
      <c r="A43" s="286" t="s">
        <v>818</v>
      </c>
      <c r="B43" s="279"/>
      <c r="C43" s="279"/>
      <c r="D43" s="279"/>
      <c r="E43" s="279"/>
      <c r="F43" s="279"/>
      <c r="G43" s="288" t="s">
        <v>817</v>
      </c>
    </row>
    <row r="44" spans="1:7" s="309" customFormat="1" ht="21" customHeight="1">
      <c r="A44" s="330" t="s">
        <v>851</v>
      </c>
      <c r="B44" s="332">
        <v>80</v>
      </c>
      <c r="C44" s="332">
        <v>88</v>
      </c>
      <c r="D44" s="332">
        <v>0</v>
      </c>
      <c r="E44" s="332">
        <v>0</v>
      </c>
      <c r="F44" s="332">
        <f>SUM(B44:E44)</f>
        <v>168</v>
      </c>
      <c r="G44" s="330" t="s">
        <v>852</v>
      </c>
    </row>
    <row r="45" spans="1:7" s="309" customFormat="1" ht="21" customHeight="1">
      <c r="A45" s="330" t="s">
        <v>521</v>
      </c>
      <c r="B45" s="331">
        <v>0</v>
      </c>
      <c r="C45" s="331">
        <v>56</v>
      </c>
      <c r="D45" s="331">
        <v>0</v>
      </c>
      <c r="E45" s="331">
        <v>1</v>
      </c>
      <c r="F45" s="331">
        <f t="shared" ref="F45:F52" si="3">SUM(B45:E45)</f>
        <v>57</v>
      </c>
      <c r="G45" s="330" t="s">
        <v>605</v>
      </c>
    </row>
    <row r="46" spans="1:7" s="309" customFormat="1" ht="18.75">
      <c r="A46" s="330" t="s">
        <v>514</v>
      </c>
      <c r="B46" s="332">
        <v>44</v>
      </c>
      <c r="C46" s="332">
        <v>46</v>
      </c>
      <c r="D46" s="332">
        <v>0</v>
      </c>
      <c r="E46" s="332">
        <v>0</v>
      </c>
      <c r="F46" s="332">
        <f t="shared" si="3"/>
        <v>90</v>
      </c>
      <c r="G46" s="330" t="s">
        <v>607</v>
      </c>
    </row>
    <row r="47" spans="1:7" s="309" customFormat="1" ht="21" customHeight="1">
      <c r="A47" s="330" t="s">
        <v>524</v>
      </c>
      <c r="B47" s="331">
        <v>116</v>
      </c>
      <c r="C47" s="331">
        <v>52</v>
      </c>
      <c r="D47" s="331">
        <v>4</v>
      </c>
      <c r="E47" s="331">
        <v>1</v>
      </c>
      <c r="F47" s="331">
        <f t="shared" si="3"/>
        <v>173</v>
      </c>
      <c r="G47" s="330" t="s">
        <v>604</v>
      </c>
    </row>
    <row r="48" spans="1:7" s="309" customFormat="1" ht="21" customHeight="1">
      <c r="A48" s="330" t="s">
        <v>523</v>
      </c>
      <c r="B48" s="332">
        <v>37</v>
      </c>
      <c r="C48" s="332">
        <v>28</v>
      </c>
      <c r="D48" s="332">
        <v>0</v>
      </c>
      <c r="E48" s="332">
        <v>0</v>
      </c>
      <c r="F48" s="332">
        <f t="shared" si="3"/>
        <v>65</v>
      </c>
      <c r="G48" s="330" t="s">
        <v>608</v>
      </c>
    </row>
    <row r="49" spans="1:7" s="309" customFormat="1" ht="21" customHeight="1">
      <c r="A49" s="330" t="s">
        <v>508</v>
      </c>
      <c r="B49" s="331">
        <v>49</v>
      </c>
      <c r="C49" s="331">
        <v>71</v>
      </c>
      <c r="D49" s="331">
        <v>0</v>
      </c>
      <c r="E49" s="331">
        <v>1</v>
      </c>
      <c r="F49" s="331">
        <f t="shared" si="3"/>
        <v>121</v>
      </c>
      <c r="G49" s="330" t="s">
        <v>610</v>
      </c>
    </row>
    <row r="50" spans="1:7" s="309" customFormat="1" ht="21" customHeight="1">
      <c r="A50" s="330" t="s">
        <v>506</v>
      </c>
      <c r="B50" s="332">
        <v>57</v>
      </c>
      <c r="C50" s="332">
        <v>118</v>
      </c>
      <c r="D50" s="332">
        <v>0</v>
      </c>
      <c r="E50" s="332">
        <v>2</v>
      </c>
      <c r="F50" s="332">
        <f t="shared" si="3"/>
        <v>177</v>
      </c>
      <c r="G50" s="330" t="s">
        <v>611</v>
      </c>
    </row>
    <row r="51" spans="1:7" s="309" customFormat="1" ht="21" customHeight="1">
      <c r="A51" s="330" t="s">
        <v>513</v>
      </c>
      <c r="B51" s="331">
        <v>59</v>
      </c>
      <c r="C51" s="331">
        <v>83</v>
      </c>
      <c r="D51" s="331">
        <v>0</v>
      </c>
      <c r="E51" s="331">
        <v>0</v>
      </c>
      <c r="F51" s="331">
        <f t="shared" si="3"/>
        <v>142</v>
      </c>
      <c r="G51" s="330" t="s">
        <v>609</v>
      </c>
    </row>
    <row r="52" spans="1:7" s="309" customFormat="1" ht="21" customHeight="1">
      <c r="A52" s="330" t="s">
        <v>512</v>
      </c>
      <c r="B52" s="332">
        <v>40</v>
      </c>
      <c r="C52" s="332">
        <v>43</v>
      </c>
      <c r="D52" s="332">
        <v>1</v>
      </c>
      <c r="E52" s="332">
        <v>1</v>
      </c>
      <c r="F52" s="332">
        <f t="shared" si="3"/>
        <v>85</v>
      </c>
      <c r="G52" s="330" t="s">
        <v>613</v>
      </c>
    </row>
    <row r="53" spans="1:7" s="309" customFormat="1" ht="21" customHeight="1">
      <c r="A53" s="330" t="s">
        <v>511</v>
      </c>
      <c r="B53" s="331">
        <v>6</v>
      </c>
      <c r="C53" s="331">
        <v>14</v>
      </c>
      <c r="D53" s="331">
        <v>0</v>
      </c>
      <c r="E53" s="331">
        <v>0</v>
      </c>
      <c r="F53" s="331">
        <f t="shared" ref="F53:F63" si="4">SUM(B53:E53)</f>
        <v>20</v>
      </c>
      <c r="G53" s="330" t="s">
        <v>614</v>
      </c>
    </row>
    <row r="54" spans="1:7" s="309" customFormat="1" ht="21" customHeight="1">
      <c r="A54" s="330" t="s">
        <v>525</v>
      </c>
      <c r="B54" s="332">
        <v>35</v>
      </c>
      <c r="C54" s="332">
        <v>44</v>
      </c>
      <c r="D54" s="332">
        <v>0</v>
      </c>
      <c r="E54" s="332">
        <v>0</v>
      </c>
      <c r="F54" s="332">
        <f t="shared" si="4"/>
        <v>79</v>
      </c>
      <c r="G54" s="330" t="s">
        <v>616</v>
      </c>
    </row>
    <row r="55" spans="1:7" s="309" customFormat="1" ht="21" customHeight="1">
      <c r="A55" s="330" t="s">
        <v>509</v>
      </c>
      <c r="B55" s="331">
        <v>23</v>
      </c>
      <c r="C55" s="331">
        <v>47</v>
      </c>
      <c r="D55" s="331">
        <v>0</v>
      </c>
      <c r="E55" s="331">
        <v>0</v>
      </c>
      <c r="F55" s="331">
        <f t="shared" si="4"/>
        <v>70</v>
      </c>
      <c r="G55" s="330" t="s">
        <v>617</v>
      </c>
    </row>
    <row r="56" spans="1:7" s="309" customFormat="1" ht="21" customHeight="1">
      <c r="A56" s="330" t="s">
        <v>510</v>
      </c>
      <c r="B56" s="332">
        <v>100</v>
      </c>
      <c r="C56" s="332">
        <v>141</v>
      </c>
      <c r="D56" s="332">
        <v>0</v>
      </c>
      <c r="E56" s="332">
        <v>0</v>
      </c>
      <c r="F56" s="332">
        <f t="shared" si="4"/>
        <v>241</v>
      </c>
      <c r="G56" s="330" t="s">
        <v>619</v>
      </c>
    </row>
    <row r="57" spans="1:7" s="309" customFormat="1" ht="21" customHeight="1">
      <c r="A57" s="330" t="s">
        <v>518</v>
      </c>
      <c r="B57" s="331">
        <v>32</v>
      </c>
      <c r="C57" s="331">
        <v>43</v>
      </c>
      <c r="D57" s="331">
        <v>0</v>
      </c>
      <c r="E57" s="331">
        <v>0</v>
      </c>
      <c r="F57" s="331">
        <f t="shared" si="4"/>
        <v>75</v>
      </c>
      <c r="G57" s="330" t="s">
        <v>621</v>
      </c>
    </row>
    <row r="58" spans="1:7" s="309" customFormat="1" ht="21" customHeight="1">
      <c r="A58" s="330" t="s">
        <v>516</v>
      </c>
      <c r="B58" s="332">
        <v>27</v>
      </c>
      <c r="C58" s="332">
        <v>28</v>
      </c>
      <c r="D58" s="332">
        <v>0</v>
      </c>
      <c r="E58" s="332">
        <v>0</v>
      </c>
      <c r="F58" s="332">
        <f t="shared" si="4"/>
        <v>55</v>
      </c>
      <c r="G58" s="330" t="s">
        <v>622</v>
      </c>
    </row>
    <row r="59" spans="1:7" s="309" customFormat="1" ht="21" customHeight="1">
      <c r="A59" s="330" t="s">
        <v>522</v>
      </c>
      <c r="B59" s="331">
        <v>21</v>
      </c>
      <c r="C59" s="331">
        <v>31</v>
      </c>
      <c r="D59" s="331">
        <v>0</v>
      </c>
      <c r="E59" s="331">
        <v>0</v>
      </c>
      <c r="F59" s="331">
        <f t="shared" si="4"/>
        <v>52</v>
      </c>
      <c r="G59" s="330" t="s">
        <v>1528</v>
      </c>
    </row>
    <row r="60" spans="1:7" s="309" customFormat="1" ht="21" customHeight="1">
      <c r="A60" s="330" t="s">
        <v>515</v>
      </c>
      <c r="B60" s="332">
        <v>87</v>
      </c>
      <c r="C60" s="332">
        <v>94</v>
      </c>
      <c r="D60" s="332">
        <v>0</v>
      </c>
      <c r="E60" s="332">
        <v>0</v>
      </c>
      <c r="F60" s="332">
        <f t="shared" si="4"/>
        <v>181</v>
      </c>
      <c r="G60" s="330" t="s">
        <v>623</v>
      </c>
    </row>
    <row r="61" spans="1:7" s="309" customFormat="1" ht="21" customHeight="1">
      <c r="A61" s="330" t="s">
        <v>519</v>
      </c>
      <c r="B61" s="331">
        <v>43</v>
      </c>
      <c r="C61" s="331">
        <v>0</v>
      </c>
      <c r="D61" s="331">
        <v>0</v>
      </c>
      <c r="E61" s="331">
        <v>0</v>
      </c>
      <c r="F61" s="331">
        <f t="shared" si="4"/>
        <v>43</v>
      </c>
      <c r="G61" s="330" t="s">
        <v>625</v>
      </c>
    </row>
    <row r="62" spans="1:7" s="309" customFormat="1" ht="21" customHeight="1">
      <c r="A62" s="330" t="s">
        <v>517</v>
      </c>
      <c r="B62" s="332">
        <v>78</v>
      </c>
      <c r="C62" s="332">
        <v>88</v>
      </c>
      <c r="D62" s="332">
        <v>0</v>
      </c>
      <c r="E62" s="332">
        <v>0</v>
      </c>
      <c r="F62" s="332">
        <f t="shared" si="4"/>
        <v>166</v>
      </c>
      <c r="G62" s="330" t="s">
        <v>626</v>
      </c>
    </row>
    <row r="63" spans="1:7" s="309" customFormat="1" ht="21" customHeight="1">
      <c r="A63" s="330" t="s">
        <v>520</v>
      </c>
      <c r="B63" s="331">
        <v>10</v>
      </c>
      <c r="C63" s="331">
        <v>0</v>
      </c>
      <c r="D63" s="331">
        <v>0</v>
      </c>
      <c r="E63" s="331">
        <v>0</v>
      </c>
      <c r="F63" s="331">
        <f t="shared" si="4"/>
        <v>10</v>
      </c>
      <c r="G63" s="330" t="s">
        <v>624</v>
      </c>
    </row>
    <row r="64" spans="1:7" ht="29.25" customHeight="1">
      <c r="A64" s="286" t="s">
        <v>819</v>
      </c>
      <c r="B64" s="279"/>
      <c r="C64" s="279"/>
      <c r="D64" s="279"/>
      <c r="E64" s="279"/>
      <c r="F64" s="279"/>
      <c r="G64" s="288" t="s">
        <v>820</v>
      </c>
    </row>
    <row r="65" spans="1:7" s="309" customFormat="1" ht="21" customHeight="1">
      <c r="A65" s="330" t="s">
        <v>851</v>
      </c>
      <c r="B65" s="332">
        <v>139</v>
      </c>
      <c r="C65" s="332">
        <v>164</v>
      </c>
      <c r="D65" s="332">
        <v>1</v>
      </c>
      <c r="E65" s="332">
        <v>2</v>
      </c>
      <c r="F65" s="332">
        <f t="shared" ref="F65:F70" si="5">SUM(B65:E65)</f>
        <v>306</v>
      </c>
      <c r="G65" s="330" t="s">
        <v>852</v>
      </c>
    </row>
    <row r="66" spans="1:7" s="309" customFormat="1" ht="21" customHeight="1">
      <c r="A66" s="330" t="s">
        <v>521</v>
      </c>
      <c r="B66" s="331">
        <v>0</v>
      </c>
      <c r="C66" s="331">
        <v>166</v>
      </c>
      <c r="D66" s="331">
        <v>0</v>
      </c>
      <c r="E66" s="331">
        <v>3</v>
      </c>
      <c r="F66" s="331">
        <f t="shared" si="5"/>
        <v>169</v>
      </c>
      <c r="G66" s="330" t="s">
        <v>605</v>
      </c>
    </row>
    <row r="67" spans="1:7" s="309" customFormat="1" ht="18.75">
      <c r="A67" s="330" t="s">
        <v>514</v>
      </c>
      <c r="B67" s="332">
        <v>0</v>
      </c>
      <c r="C67" s="332">
        <v>457</v>
      </c>
      <c r="D67" s="332">
        <v>0</v>
      </c>
      <c r="E67" s="332">
        <v>0</v>
      </c>
      <c r="F67" s="332">
        <f t="shared" si="5"/>
        <v>457</v>
      </c>
      <c r="G67" s="330" t="s">
        <v>607</v>
      </c>
    </row>
    <row r="68" spans="1:7" s="309" customFormat="1" ht="21" customHeight="1">
      <c r="A68" s="330" t="s">
        <v>508</v>
      </c>
      <c r="B68" s="331">
        <v>20</v>
      </c>
      <c r="C68" s="331">
        <v>200</v>
      </c>
      <c r="D68" s="331">
        <v>0</v>
      </c>
      <c r="E68" s="331">
        <v>0</v>
      </c>
      <c r="F68" s="331">
        <f t="shared" si="5"/>
        <v>220</v>
      </c>
      <c r="G68" s="330" t="s">
        <v>610</v>
      </c>
    </row>
    <row r="69" spans="1:7" s="309" customFormat="1" ht="21" customHeight="1">
      <c r="A69" s="330" t="s">
        <v>506</v>
      </c>
      <c r="B69" s="332">
        <v>28</v>
      </c>
      <c r="C69" s="332">
        <v>147</v>
      </c>
      <c r="D69" s="332">
        <v>2</v>
      </c>
      <c r="E69" s="332">
        <v>4</v>
      </c>
      <c r="F69" s="332">
        <f t="shared" si="5"/>
        <v>181</v>
      </c>
      <c r="G69" s="330" t="s">
        <v>611</v>
      </c>
    </row>
    <row r="70" spans="1:7" s="309" customFormat="1" ht="21" customHeight="1">
      <c r="A70" s="330" t="s">
        <v>512</v>
      </c>
      <c r="B70" s="331">
        <v>37</v>
      </c>
      <c r="C70" s="331">
        <v>107</v>
      </c>
      <c r="D70" s="331">
        <v>0</v>
      </c>
      <c r="E70" s="331">
        <v>0</v>
      </c>
      <c r="F70" s="331">
        <f t="shared" si="5"/>
        <v>144</v>
      </c>
      <c r="G70" s="330" t="s">
        <v>613</v>
      </c>
    </row>
    <row r="71" spans="1:7" s="309" customFormat="1" ht="21" customHeight="1">
      <c r="A71" s="330" t="s">
        <v>511</v>
      </c>
      <c r="B71" s="332">
        <v>0</v>
      </c>
      <c r="C71" s="332">
        <v>67</v>
      </c>
      <c r="D71" s="332">
        <v>0</v>
      </c>
      <c r="E71" s="332">
        <v>0</v>
      </c>
      <c r="F71" s="332">
        <f t="shared" ref="F71:F76" si="6">SUM(B71:E71)</f>
        <v>67</v>
      </c>
      <c r="G71" s="330" t="s">
        <v>614</v>
      </c>
    </row>
    <row r="72" spans="1:7" s="309" customFormat="1" ht="21" customHeight="1">
      <c r="A72" s="330" t="s">
        <v>525</v>
      </c>
      <c r="B72" s="331">
        <v>33</v>
      </c>
      <c r="C72" s="331">
        <v>82</v>
      </c>
      <c r="D72" s="331">
        <v>0</v>
      </c>
      <c r="E72" s="331">
        <v>1</v>
      </c>
      <c r="F72" s="331">
        <f t="shared" si="6"/>
        <v>116</v>
      </c>
      <c r="G72" s="330" t="s">
        <v>616</v>
      </c>
    </row>
    <row r="73" spans="1:7" s="309" customFormat="1" ht="21" customHeight="1">
      <c r="A73" s="330" t="s">
        <v>510</v>
      </c>
      <c r="B73" s="332">
        <v>50</v>
      </c>
      <c r="C73" s="332">
        <v>138</v>
      </c>
      <c r="D73" s="332">
        <v>0</v>
      </c>
      <c r="E73" s="332">
        <v>0</v>
      </c>
      <c r="F73" s="332">
        <f t="shared" si="6"/>
        <v>188</v>
      </c>
      <c r="G73" s="330" t="s">
        <v>619</v>
      </c>
    </row>
    <row r="74" spans="1:7" s="309" customFormat="1" ht="21" customHeight="1">
      <c r="A74" s="330" t="s">
        <v>516</v>
      </c>
      <c r="B74" s="331">
        <v>80</v>
      </c>
      <c r="C74" s="331">
        <v>116</v>
      </c>
      <c r="D74" s="331">
        <v>0</v>
      </c>
      <c r="E74" s="331">
        <v>0</v>
      </c>
      <c r="F74" s="331">
        <f t="shared" si="6"/>
        <v>196</v>
      </c>
      <c r="G74" s="330" t="s">
        <v>622</v>
      </c>
    </row>
    <row r="75" spans="1:7" s="309" customFormat="1" ht="21" customHeight="1">
      <c r="A75" s="330" t="s">
        <v>522</v>
      </c>
      <c r="B75" s="332">
        <v>0</v>
      </c>
      <c r="C75" s="332">
        <v>45</v>
      </c>
      <c r="D75" s="332">
        <v>0</v>
      </c>
      <c r="E75" s="332">
        <v>0</v>
      </c>
      <c r="F75" s="332">
        <f t="shared" si="6"/>
        <v>45</v>
      </c>
      <c r="G75" s="330" t="s">
        <v>1528</v>
      </c>
    </row>
    <row r="76" spans="1:7" s="309" customFormat="1" ht="21" customHeight="1">
      <c r="A76" s="330" t="s">
        <v>515</v>
      </c>
      <c r="B76" s="331">
        <v>48</v>
      </c>
      <c r="C76" s="331">
        <v>164</v>
      </c>
      <c r="D76" s="331">
        <v>0</v>
      </c>
      <c r="E76" s="331">
        <v>0</v>
      </c>
      <c r="F76" s="331">
        <f t="shared" si="6"/>
        <v>212</v>
      </c>
      <c r="G76" s="330" t="s">
        <v>623</v>
      </c>
    </row>
    <row r="77" spans="1:7" ht="29.25" customHeight="1">
      <c r="A77" s="286" t="s">
        <v>822</v>
      </c>
      <c r="B77" s="279"/>
      <c r="C77" s="279"/>
      <c r="D77" s="279"/>
      <c r="E77" s="279"/>
      <c r="F77" s="279"/>
      <c r="G77" s="288" t="s">
        <v>821</v>
      </c>
    </row>
    <row r="78" spans="1:7" s="309" customFormat="1" ht="21" customHeight="1">
      <c r="A78" s="330" t="s">
        <v>851</v>
      </c>
      <c r="B78" s="332">
        <v>137</v>
      </c>
      <c r="C78" s="332">
        <v>183</v>
      </c>
      <c r="D78" s="332">
        <v>0</v>
      </c>
      <c r="E78" s="332">
        <v>0</v>
      </c>
      <c r="F78" s="332">
        <f>SUM(B78:E78)</f>
        <v>320</v>
      </c>
      <c r="G78" s="330" t="s">
        <v>852</v>
      </c>
    </row>
    <row r="79" spans="1:7" s="309" customFormat="1" ht="18.75">
      <c r="A79" s="330" t="s">
        <v>514</v>
      </c>
      <c r="B79" s="331">
        <v>304</v>
      </c>
      <c r="C79" s="331">
        <v>266</v>
      </c>
      <c r="D79" s="331">
        <v>0</v>
      </c>
      <c r="E79" s="331">
        <v>0</v>
      </c>
      <c r="F79" s="331">
        <f t="shared" ref="F79:F85" si="7">SUM(B79:E79)</f>
        <v>570</v>
      </c>
      <c r="G79" s="330" t="s">
        <v>607</v>
      </c>
    </row>
    <row r="80" spans="1:7" s="309" customFormat="1" ht="21" customHeight="1">
      <c r="A80" s="330" t="s">
        <v>524</v>
      </c>
      <c r="B80" s="332">
        <v>149</v>
      </c>
      <c r="C80" s="332">
        <v>154</v>
      </c>
      <c r="D80" s="332">
        <v>1</v>
      </c>
      <c r="E80" s="332">
        <v>1</v>
      </c>
      <c r="F80" s="332">
        <f t="shared" si="7"/>
        <v>305</v>
      </c>
      <c r="G80" s="330" t="s">
        <v>604</v>
      </c>
    </row>
    <row r="81" spans="1:7" s="309" customFormat="1" ht="21" customHeight="1">
      <c r="A81" s="330" t="s">
        <v>526</v>
      </c>
      <c r="B81" s="331">
        <v>54</v>
      </c>
      <c r="C81" s="331">
        <v>68</v>
      </c>
      <c r="D81" s="331">
        <v>0</v>
      </c>
      <c r="E81" s="331">
        <v>0</v>
      </c>
      <c r="F81" s="331">
        <f t="shared" si="7"/>
        <v>122</v>
      </c>
      <c r="G81" s="330" t="s">
        <v>606</v>
      </c>
    </row>
    <row r="82" spans="1:7" s="309" customFormat="1" ht="21" customHeight="1">
      <c r="A82" s="330" t="s">
        <v>508</v>
      </c>
      <c r="B82" s="332">
        <v>49</v>
      </c>
      <c r="C82" s="332">
        <v>56</v>
      </c>
      <c r="D82" s="332">
        <v>0</v>
      </c>
      <c r="E82" s="332">
        <v>0</v>
      </c>
      <c r="F82" s="332">
        <f t="shared" si="7"/>
        <v>105</v>
      </c>
      <c r="G82" s="330" t="s">
        <v>610</v>
      </c>
    </row>
    <row r="83" spans="1:7" s="309" customFormat="1" ht="21" customHeight="1">
      <c r="A83" s="330" t="s">
        <v>506</v>
      </c>
      <c r="B83" s="331">
        <v>110</v>
      </c>
      <c r="C83" s="331">
        <v>185</v>
      </c>
      <c r="D83" s="331">
        <v>5</v>
      </c>
      <c r="E83" s="331">
        <v>1</v>
      </c>
      <c r="F83" s="331">
        <f t="shared" si="7"/>
        <v>301</v>
      </c>
      <c r="G83" s="330" t="s">
        <v>611</v>
      </c>
    </row>
    <row r="84" spans="1:7" s="309" customFormat="1" ht="21" customHeight="1">
      <c r="A84" s="330" t="s">
        <v>513</v>
      </c>
      <c r="B84" s="332">
        <v>154</v>
      </c>
      <c r="C84" s="332">
        <v>296</v>
      </c>
      <c r="D84" s="332">
        <v>0</v>
      </c>
      <c r="E84" s="332">
        <v>0</v>
      </c>
      <c r="F84" s="332">
        <f t="shared" si="7"/>
        <v>450</v>
      </c>
      <c r="G84" s="330" t="s">
        <v>609</v>
      </c>
    </row>
    <row r="85" spans="1:7" s="309" customFormat="1" ht="21" customHeight="1">
      <c r="A85" s="330" t="s">
        <v>512</v>
      </c>
      <c r="B85" s="331">
        <v>52</v>
      </c>
      <c r="C85" s="331">
        <v>243</v>
      </c>
      <c r="D85" s="331">
        <v>0</v>
      </c>
      <c r="E85" s="331">
        <v>1</v>
      </c>
      <c r="F85" s="331">
        <f t="shared" si="7"/>
        <v>296</v>
      </c>
      <c r="G85" s="330" t="s">
        <v>613</v>
      </c>
    </row>
    <row r="86" spans="1:7" s="309" customFormat="1" ht="21" customHeight="1">
      <c r="A86" s="330" t="s">
        <v>511</v>
      </c>
      <c r="B86" s="332">
        <v>113</v>
      </c>
      <c r="C86" s="332">
        <v>27</v>
      </c>
      <c r="D86" s="332">
        <v>1</v>
      </c>
      <c r="E86" s="332">
        <v>0</v>
      </c>
      <c r="F86" s="332">
        <f t="shared" ref="F86:F97" si="8">SUM(B86:E86)</f>
        <v>141</v>
      </c>
      <c r="G86" s="330" t="s">
        <v>614</v>
      </c>
    </row>
    <row r="87" spans="1:7" s="309" customFormat="1" ht="21" customHeight="1">
      <c r="A87" s="330" t="s">
        <v>525</v>
      </c>
      <c r="B87" s="331">
        <v>88</v>
      </c>
      <c r="C87" s="331">
        <v>133</v>
      </c>
      <c r="D87" s="331">
        <v>0</v>
      </c>
      <c r="E87" s="331">
        <v>3</v>
      </c>
      <c r="F87" s="331">
        <f t="shared" si="8"/>
        <v>224</v>
      </c>
      <c r="G87" s="330" t="s">
        <v>616</v>
      </c>
    </row>
    <row r="88" spans="1:7" s="309" customFormat="1" ht="21" customHeight="1">
      <c r="A88" s="330" t="s">
        <v>509</v>
      </c>
      <c r="B88" s="332">
        <v>27</v>
      </c>
      <c r="C88" s="332">
        <v>70</v>
      </c>
      <c r="D88" s="332">
        <v>0</v>
      </c>
      <c r="E88" s="332">
        <v>0</v>
      </c>
      <c r="F88" s="332">
        <f t="shared" si="8"/>
        <v>97</v>
      </c>
      <c r="G88" s="330" t="s">
        <v>617</v>
      </c>
    </row>
    <row r="89" spans="1:7" s="309" customFormat="1" ht="21" customHeight="1">
      <c r="A89" s="330" t="s">
        <v>529</v>
      </c>
      <c r="B89" s="331">
        <v>0</v>
      </c>
      <c r="C89" s="331">
        <v>38</v>
      </c>
      <c r="D89" s="331">
        <v>0</v>
      </c>
      <c r="E89" s="331">
        <v>2</v>
      </c>
      <c r="F89" s="331">
        <f t="shared" si="8"/>
        <v>40</v>
      </c>
      <c r="G89" s="330" t="s">
        <v>618</v>
      </c>
    </row>
    <row r="90" spans="1:7" s="309" customFormat="1" ht="21" customHeight="1">
      <c r="A90" s="330" t="s">
        <v>510</v>
      </c>
      <c r="B90" s="332">
        <v>288</v>
      </c>
      <c r="C90" s="332">
        <v>298</v>
      </c>
      <c r="D90" s="332">
        <v>0</v>
      </c>
      <c r="E90" s="332">
        <v>0</v>
      </c>
      <c r="F90" s="332">
        <f t="shared" si="8"/>
        <v>586</v>
      </c>
      <c r="G90" s="330" t="s">
        <v>619</v>
      </c>
    </row>
    <row r="91" spans="1:7" s="309" customFormat="1" ht="21" customHeight="1">
      <c r="A91" s="330" t="s">
        <v>518</v>
      </c>
      <c r="B91" s="331">
        <v>109</v>
      </c>
      <c r="C91" s="331">
        <v>138</v>
      </c>
      <c r="D91" s="331">
        <v>0</v>
      </c>
      <c r="E91" s="331">
        <v>0</v>
      </c>
      <c r="F91" s="331">
        <f t="shared" si="8"/>
        <v>247</v>
      </c>
      <c r="G91" s="330" t="s">
        <v>621</v>
      </c>
    </row>
    <row r="92" spans="1:7" s="309" customFormat="1" ht="21" customHeight="1">
      <c r="A92" s="330" t="s">
        <v>516</v>
      </c>
      <c r="B92" s="332">
        <v>59</v>
      </c>
      <c r="C92" s="332">
        <v>137</v>
      </c>
      <c r="D92" s="332">
        <v>0</v>
      </c>
      <c r="E92" s="332">
        <v>0</v>
      </c>
      <c r="F92" s="332">
        <f t="shared" si="8"/>
        <v>196</v>
      </c>
      <c r="G92" s="330" t="s">
        <v>622</v>
      </c>
    </row>
    <row r="93" spans="1:7" s="309" customFormat="1" ht="21" customHeight="1">
      <c r="A93" s="330" t="s">
        <v>522</v>
      </c>
      <c r="B93" s="331">
        <v>25</v>
      </c>
      <c r="C93" s="331">
        <v>38</v>
      </c>
      <c r="D93" s="331">
        <v>0</v>
      </c>
      <c r="E93" s="331">
        <v>0</v>
      </c>
      <c r="F93" s="331">
        <f t="shared" si="8"/>
        <v>63</v>
      </c>
      <c r="G93" s="330" t="s">
        <v>1528</v>
      </c>
    </row>
    <row r="94" spans="1:7" s="309" customFormat="1" ht="21" customHeight="1">
      <c r="A94" s="330" t="s">
        <v>515</v>
      </c>
      <c r="B94" s="332">
        <v>268</v>
      </c>
      <c r="C94" s="332">
        <v>256</v>
      </c>
      <c r="D94" s="332">
        <v>0</v>
      </c>
      <c r="E94" s="332">
        <v>0</v>
      </c>
      <c r="F94" s="332">
        <f t="shared" si="8"/>
        <v>524</v>
      </c>
      <c r="G94" s="330" t="s">
        <v>623</v>
      </c>
    </row>
    <row r="95" spans="1:7" s="309" customFormat="1" ht="21" customHeight="1">
      <c r="A95" s="330" t="s">
        <v>519</v>
      </c>
      <c r="B95" s="331">
        <v>143</v>
      </c>
      <c r="C95" s="331">
        <v>80</v>
      </c>
      <c r="D95" s="331">
        <v>0</v>
      </c>
      <c r="E95" s="331">
        <v>0</v>
      </c>
      <c r="F95" s="331">
        <f t="shared" si="8"/>
        <v>223</v>
      </c>
      <c r="G95" s="330" t="s">
        <v>625</v>
      </c>
    </row>
    <row r="96" spans="1:7" s="309" customFormat="1" ht="21" customHeight="1">
      <c r="A96" s="330" t="s">
        <v>517</v>
      </c>
      <c r="B96" s="332">
        <v>269</v>
      </c>
      <c r="C96" s="332">
        <v>384</v>
      </c>
      <c r="D96" s="332">
        <v>0</v>
      </c>
      <c r="E96" s="332">
        <v>0</v>
      </c>
      <c r="F96" s="332">
        <f t="shared" si="8"/>
        <v>653</v>
      </c>
      <c r="G96" s="330" t="s">
        <v>626</v>
      </c>
    </row>
    <row r="97" spans="1:7" s="309" customFormat="1" ht="21" customHeight="1">
      <c r="A97" s="330" t="s">
        <v>520</v>
      </c>
      <c r="B97" s="331">
        <v>45</v>
      </c>
      <c r="C97" s="331">
        <v>19</v>
      </c>
      <c r="D97" s="331">
        <v>0</v>
      </c>
      <c r="E97" s="331">
        <v>0</v>
      </c>
      <c r="F97" s="331">
        <f t="shared" si="8"/>
        <v>64</v>
      </c>
      <c r="G97" s="330" t="s">
        <v>624</v>
      </c>
    </row>
    <row r="98" spans="1:7" ht="29.25" customHeight="1">
      <c r="A98" s="286" t="s">
        <v>825</v>
      </c>
      <c r="B98" s="279"/>
      <c r="C98" s="279"/>
      <c r="D98" s="279"/>
      <c r="E98" s="279"/>
      <c r="F98" s="279"/>
      <c r="G98" s="288" t="s">
        <v>826</v>
      </c>
    </row>
    <row r="99" spans="1:7" s="309" customFormat="1" ht="18.75">
      <c r="A99" s="330" t="s">
        <v>514</v>
      </c>
      <c r="B99" s="332">
        <v>20</v>
      </c>
      <c r="C99" s="332">
        <v>0</v>
      </c>
      <c r="D99" s="332">
        <v>0</v>
      </c>
      <c r="E99" s="332">
        <v>0</v>
      </c>
      <c r="F99" s="332">
        <f>SUM(B99:E99)</f>
        <v>20</v>
      </c>
      <c r="G99" s="330" t="s">
        <v>607</v>
      </c>
    </row>
    <row r="100" spans="1:7" s="309" customFormat="1" ht="21" customHeight="1">
      <c r="A100" s="330" t="s">
        <v>506</v>
      </c>
      <c r="B100" s="331">
        <v>49</v>
      </c>
      <c r="C100" s="331">
        <v>78</v>
      </c>
      <c r="D100" s="331">
        <v>0</v>
      </c>
      <c r="E100" s="331">
        <v>0</v>
      </c>
      <c r="F100" s="331">
        <f>SUM(B100:E100)</f>
        <v>127</v>
      </c>
      <c r="G100" s="330" t="s">
        <v>611</v>
      </c>
    </row>
    <row r="101" spans="1:7" s="309" customFormat="1" ht="21" customHeight="1">
      <c r="A101" s="330" t="s">
        <v>511</v>
      </c>
      <c r="B101" s="332">
        <v>21</v>
      </c>
      <c r="C101" s="332">
        <v>0</v>
      </c>
      <c r="D101" s="332">
        <v>1</v>
      </c>
      <c r="E101" s="332">
        <v>0</v>
      </c>
      <c r="F101" s="332">
        <f>SUM(B101:E101)</f>
        <v>22</v>
      </c>
      <c r="G101" s="330" t="s">
        <v>614</v>
      </c>
    </row>
    <row r="102" spans="1:7" s="309" customFormat="1" ht="21" customHeight="1">
      <c r="A102" s="330" t="s">
        <v>525</v>
      </c>
      <c r="B102" s="331">
        <v>12</v>
      </c>
      <c r="C102" s="331">
        <v>24</v>
      </c>
      <c r="D102" s="331">
        <v>0</v>
      </c>
      <c r="E102" s="331">
        <v>0</v>
      </c>
      <c r="F102" s="331">
        <f>SUM(B102:E102)</f>
        <v>36</v>
      </c>
      <c r="G102" s="330" t="s">
        <v>616</v>
      </c>
    </row>
    <row r="103" spans="1:7" s="309" customFormat="1" ht="21" customHeight="1">
      <c r="A103" s="330" t="s">
        <v>516</v>
      </c>
      <c r="B103" s="332">
        <v>13</v>
      </c>
      <c r="C103" s="332">
        <v>0</v>
      </c>
      <c r="D103" s="332">
        <v>0</v>
      </c>
      <c r="E103" s="332">
        <v>0</v>
      </c>
      <c r="F103" s="332">
        <f>SUM(B103:E103)</f>
        <v>13</v>
      </c>
      <c r="G103" s="330" t="s">
        <v>622</v>
      </c>
    </row>
    <row r="104" spans="1:7" ht="29.25" customHeight="1">
      <c r="A104" s="286" t="s">
        <v>828</v>
      </c>
      <c r="B104" s="279"/>
      <c r="C104" s="279"/>
      <c r="D104" s="279"/>
      <c r="E104" s="279"/>
      <c r="F104" s="279"/>
      <c r="G104" s="288" t="s">
        <v>827</v>
      </c>
    </row>
    <row r="105" spans="1:7" s="309" customFormat="1" ht="21" customHeight="1">
      <c r="A105" s="330" t="s">
        <v>853</v>
      </c>
      <c r="B105" s="332">
        <v>56</v>
      </c>
      <c r="C105" s="332">
        <v>0</v>
      </c>
      <c r="D105" s="332">
        <v>0</v>
      </c>
      <c r="E105" s="332">
        <v>0</v>
      </c>
      <c r="F105" s="332">
        <f t="shared" ref="F105:F112" si="9">SUM(B105:E105)</f>
        <v>56</v>
      </c>
      <c r="G105" s="333" t="s">
        <v>854</v>
      </c>
    </row>
    <row r="106" spans="1:7" s="309" customFormat="1" ht="21" customHeight="1">
      <c r="A106" s="330" t="s">
        <v>824</v>
      </c>
      <c r="B106" s="331">
        <v>0</v>
      </c>
      <c r="C106" s="331">
        <v>234</v>
      </c>
      <c r="D106" s="331">
        <v>0</v>
      </c>
      <c r="E106" s="331">
        <v>3</v>
      </c>
      <c r="F106" s="331">
        <f t="shared" si="9"/>
        <v>237</v>
      </c>
      <c r="G106" s="333" t="s">
        <v>823</v>
      </c>
    </row>
    <row r="107" spans="1:7" s="309" customFormat="1" ht="21" customHeight="1">
      <c r="A107" s="330" t="s">
        <v>829</v>
      </c>
      <c r="B107" s="332">
        <v>65</v>
      </c>
      <c r="C107" s="332">
        <v>55</v>
      </c>
      <c r="D107" s="332">
        <v>0</v>
      </c>
      <c r="E107" s="332">
        <v>0</v>
      </c>
      <c r="F107" s="332">
        <f t="shared" si="9"/>
        <v>120</v>
      </c>
      <c r="G107" s="330" t="s">
        <v>830</v>
      </c>
    </row>
    <row r="108" spans="1:7" s="309" customFormat="1" ht="21" customHeight="1">
      <c r="A108" s="330" t="s">
        <v>831</v>
      </c>
      <c r="B108" s="331">
        <v>38</v>
      </c>
      <c r="C108" s="331">
        <v>28</v>
      </c>
      <c r="D108" s="331">
        <v>0</v>
      </c>
      <c r="E108" s="331">
        <v>0</v>
      </c>
      <c r="F108" s="331">
        <f t="shared" si="9"/>
        <v>66</v>
      </c>
      <c r="G108" s="330" t="s">
        <v>1158</v>
      </c>
    </row>
    <row r="109" spans="1:7" s="309" customFormat="1" ht="21" customHeight="1">
      <c r="A109" s="330" t="s">
        <v>832</v>
      </c>
      <c r="B109" s="332">
        <v>61</v>
      </c>
      <c r="C109" s="332">
        <v>43</v>
      </c>
      <c r="D109" s="332">
        <v>0</v>
      </c>
      <c r="E109" s="332">
        <v>0</v>
      </c>
      <c r="F109" s="332">
        <f t="shared" si="9"/>
        <v>104</v>
      </c>
      <c r="G109" s="330" t="s">
        <v>833</v>
      </c>
    </row>
    <row r="110" spans="1:7" s="309" customFormat="1" ht="21" customHeight="1">
      <c r="A110" s="330" t="s">
        <v>834</v>
      </c>
      <c r="B110" s="331">
        <v>0</v>
      </c>
      <c r="C110" s="331">
        <v>102</v>
      </c>
      <c r="D110" s="331">
        <v>0</v>
      </c>
      <c r="E110" s="331">
        <v>1</v>
      </c>
      <c r="F110" s="331">
        <f t="shared" si="9"/>
        <v>103</v>
      </c>
      <c r="G110" s="330" t="s">
        <v>835</v>
      </c>
    </row>
    <row r="111" spans="1:7" s="309" customFormat="1" ht="21" customHeight="1">
      <c r="A111" s="330" t="s">
        <v>1157</v>
      </c>
      <c r="B111" s="332">
        <v>523</v>
      </c>
      <c r="C111" s="332">
        <v>702</v>
      </c>
      <c r="D111" s="332">
        <v>14</v>
      </c>
      <c r="E111" s="332">
        <v>213</v>
      </c>
      <c r="F111" s="332">
        <f t="shared" si="9"/>
        <v>1452</v>
      </c>
      <c r="G111" s="330" t="s">
        <v>1159</v>
      </c>
    </row>
    <row r="112" spans="1:7" s="309" customFormat="1" ht="21" customHeight="1">
      <c r="A112" s="330" t="s">
        <v>837</v>
      </c>
      <c r="B112" s="331">
        <v>20</v>
      </c>
      <c r="C112" s="331">
        <v>32</v>
      </c>
      <c r="D112" s="331">
        <v>0</v>
      </c>
      <c r="E112" s="331">
        <v>0</v>
      </c>
      <c r="F112" s="331">
        <f t="shared" si="9"/>
        <v>52</v>
      </c>
      <c r="G112" s="330" t="s">
        <v>836</v>
      </c>
    </row>
  </sheetData>
  <mergeCells count="11">
    <mergeCell ref="B3:F3"/>
    <mergeCell ref="A1:G1"/>
    <mergeCell ref="A2:G2"/>
    <mergeCell ref="A4:A7"/>
    <mergeCell ref="B4:C4"/>
    <mergeCell ref="D4:E4"/>
    <mergeCell ref="F4:F5"/>
    <mergeCell ref="G4:G7"/>
    <mergeCell ref="B5:C5"/>
    <mergeCell ref="D5:E5"/>
    <mergeCell ref="F6:F7"/>
  </mergeCells>
  <pageMargins left="0.7" right="0.7" top="0.75" bottom="0.75" header="0.3" footer="0.3"/>
  <pageSetup paperSize="9" scale="43" orientation="portrait" r:id="rId1"/>
  <rowBreaks count="1" manualBreakCount="1">
    <brk id="63"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J153"/>
  <sheetViews>
    <sheetView showGridLines="0" rightToLeft="1" zoomScaleNormal="100" zoomScaleSheetLayoutView="100" workbookViewId="0">
      <selection sqref="A1:F2"/>
    </sheetView>
  </sheetViews>
  <sheetFormatPr defaultColWidth="6.7109375" defaultRowHeight="39" customHeight="1"/>
  <cols>
    <col min="1" max="1" width="21.7109375" style="135" customWidth="1"/>
    <col min="2" max="2" width="7.7109375" style="138" customWidth="1"/>
    <col min="3" max="3" width="55.7109375" style="139" customWidth="1"/>
    <col min="4" max="4" width="55.7109375" style="140" customWidth="1"/>
    <col min="5" max="5" width="21.7109375" style="141" customWidth="1"/>
    <col min="6" max="6" width="21.7109375" style="135" customWidth="1"/>
    <col min="7" max="235" width="6.7109375" style="135"/>
    <col min="236" max="236" width="18.28515625" style="135" customWidth="1"/>
    <col min="237" max="237" width="7.7109375" style="135" customWidth="1"/>
    <col min="238" max="238" width="32.28515625" style="135" customWidth="1"/>
    <col min="239" max="239" width="45.140625" style="135" bestFit="1" customWidth="1"/>
    <col min="240" max="240" width="17.28515625" style="135" customWidth="1"/>
    <col min="241" max="491" width="6.7109375" style="135"/>
    <col min="492" max="492" width="18.28515625" style="135" customWidth="1"/>
    <col min="493" max="493" width="7.7109375" style="135" customWidth="1"/>
    <col min="494" max="494" width="32.28515625" style="135" customWidth="1"/>
    <col min="495" max="495" width="45.140625" style="135" bestFit="1" customWidth="1"/>
    <col min="496" max="496" width="17.28515625" style="135" customWidth="1"/>
    <col min="497" max="747" width="6.7109375" style="135"/>
    <col min="748" max="748" width="18.28515625" style="135" customWidth="1"/>
    <col min="749" max="749" width="7.7109375" style="135" customWidth="1"/>
    <col min="750" max="750" width="32.28515625" style="135" customWidth="1"/>
    <col min="751" max="751" width="45.140625" style="135" bestFit="1" customWidth="1"/>
    <col min="752" max="752" width="17.28515625" style="135" customWidth="1"/>
    <col min="753" max="1003" width="6.7109375" style="135"/>
    <col min="1004" max="1004" width="18.28515625" style="135" customWidth="1"/>
    <col min="1005" max="1005" width="7.7109375" style="135" customWidth="1"/>
    <col min="1006" max="1006" width="32.28515625" style="135" customWidth="1"/>
    <col min="1007" max="1007" width="45.140625" style="135" bestFit="1" customWidth="1"/>
    <col min="1008" max="1008" width="17.28515625" style="135" customWidth="1"/>
    <col min="1009" max="1259" width="6.7109375" style="135"/>
    <col min="1260" max="1260" width="18.28515625" style="135" customWidth="1"/>
    <col min="1261" max="1261" width="7.7109375" style="135" customWidth="1"/>
    <col min="1262" max="1262" width="32.28515625" style="135" customWidth="1"/>
    <col min="1263" max="1263" width="45.140625" style="135" bestFit="1" customWidth="1"/>
    <col min="1264" max="1264" width="17.28515625" style="135" customWidth="1"/>
    <col min="1265" max="1515" width="6.7109375" style="135"/>
    <col min="1516" max="1516" width="18.28515625" style="135" customWidth="1"/>
    <col min="1517" max="1517" width="7.7109375" style="135" customWidth="1"/>
    <col min="1518" max="1518" width="32.28515625" style="135" customWidth="1"/>
    <col min="1519" max="1519" width="45.140625" style="135" bestFit="1" customWidth="1"/>
    <col min="1520" max="1520" width="17.28515625" style="135" customWidth="1"/>
    <col min="1521" max="1771" width="6.7109375" style="135"/>
    <col min="1772" max="1772" width="18.28515625" style="135" customWidth="1"/>
    <col min="1773" max="1773" width="7.7109375" style="135" customWidth="1"/>
    <col min="1774" max="1774" width="32.28515625" style="135" customWidth="1"/>
    <col min="1775" max="1775" width="45.140625" style="135" bestFit="1" customWidth="1"/>
    <col min="1776" max="1776" width="17.28515625" style="135" customWidth="1"/>
    <col min="1777" max="2027" width="6.7109375" style="135"/>
    <col min="2028" max="2028" width="18.28515625" style="135" customWidth="1"/>
    <col min="2029" max="2029" width="7.7109375" style="135" customWidth="1"/>
    <col min="2030" max="2030" width="32.28515625" style="135" customWidth="1"/>
    <col min="2031" max="2031" width="45.140625" style="135" bestFit="1" customWidth="1"/>
    <col min="2032" max="2032" width="17.28515625" style="135" customWidth="1"/>
    <col min="2033" max="2283" width="6.7109375" style="135"/>
    <col min="2284" max="2284" width="18.28515625" style="135" customWidth="1"/>
    <col min="2285" max="2285" width="7.7109375" style="135" customWidth="1"/>
    <col min="2286" max="2286" width="32.28515625" style="135" customWidth="1"/>
    <col min="2287" max="2287" width="45.140625" style="135" bestFit="1" customWidth="1"/>
    <col min="2288" max="2288" width="17.28515625" style="135" customWidth="1"/>
    <col min="2289" max="2539" width="6.7109375" style="135"/>
    <col min="2540" max="2540" width="18.28515625" style="135" customWidth="1"/>
    <col min="2541" max="2541" width="7.7109375" style="135" customWidth="1"/>
    <col min="2542" max="2542" width="32.28515625" style="135" customWidth="1"/>
    <col min="2543" max="2543" width="45.140625" style="135" bestFit="1" customWidth="1"/>
    <col min="2544" max="2544" width="17.28515625" style="135" customWidth="1"/>
    <col min="2545" max="2795" width="6.7109375" style="135"/>
    <col min="2796" max="2796" width="18.28515625" style="135" customWidth="1"/>
    <col min="2797" max="2797" width="7.7109375" style="135" customWidth="1"/>
    <col min="2798" max="2798" width="32.28515625" style="135" customWidth="1"/>
    <col min="2799" max="2799" width="45.140625" style="135" bestFit="1" customWidth="1"/>
    <col min="2800" max="2800" width="17.28515625" style="135" customWidth="1"/>
    <col min="2801" max="3051" width="6.7109375" style="135"/>
    <col min="3052" max="3052" width="18.28515625" style="135" customWidth="1"/>
    <col min="3053" max="3053" width="7.7109375" style="135" customWidth="1"/>
    <col min="3054" max="3054" width="32.28515625" style="135" customWidth="1"/>
    <col min="3055" max="3055" width="45.140625" style="135" bestFit="1" customWidth="1"/>
    <col min="3056" max="3056" width="17.28515625" style="135" customWidth="1"/>
    <col min="3057" max="3307" width="6.7109375" style="135"/>
    <col min="3308" max="3308" width="18.28515625" style="135" customWidth="1"/>
    <col min="3309" max="3309" width="7.7109375" style="135" customWidth="1"/>
    <col min="3310" max="3310" width="32.28515625" style="135" customWidth="1"/>
    <col min="3311" max="3311" width="45.140625" style="135" bestFit="1" customWidth="1"/>
    <col min="3312" max="3312" width="17.28515625" style="135" customWidth="1"/>
    <col min="3313" max="3563" width="6.7109375" style="135"/>
    <col min="3564" max="3564" width="18.28515625" style="135" customWidth="1"/>
    <col min="3565" max="3565" width="7.7109375" style="135" customWidth="1"/>
    <col min="3566" max="3566" width="32.28515625" style="135" customWidth="1"/>
    <col min="3567" max="3567" width="45.140625" style="135" bestFit="1" customWidth="1"/>
    <col min="3568" max="3568" width="17.28515625" style="135" customWidth="1"/>
    <col min="3569" max="3819" width="6.7109375" style="135"/>
    <col min="3820" max="3820" width="18.28515625" style="135" customWidth="1"/>
    <col min="3821" max="3821" width="7.7109375" style="135" customWidth="1"/>
    <col min="3822" max="3822" width="32.28515625" style="135" customWidth="1"/>
    <col min="3823" max="3823" width="45.140625" style="135" bestFit="1" customWidth="1"/>
    <col min="3824" max="3824" width="17.28515625" style="135" customWidth="1"/>
    <col min="3825" max="4075" width="6.7109375" style="135"/>
    <col min="4076" max="4076" width="18.28515625" style="135" customWidth="1"/>
    <col min="4077" max="4077" width="7.7109375" style="135" customWidth="1"/>
    <col min="4078" max="4078" width="32.28515625" style="135" customWidth="1"/>
    <col min="4079" max="4079" width="45.140625" style="135" bestFit="1" customWidth="1"/>
    <col min="4080" max="4080" width="17.28515625" style="135" customWidth="1"/>
    <col min="4081" max="4331" width="6.7109375" style="135"/>
    <col min="4332" max="4332" width="18.28515625" style="135" customWidth="1"/>
    <col min="4333" max="4333" width="7.7109375" style="135" customWidth="1"/>
    <col min="4334" max="4334" width="32.28515625" style="135" customWidth="1"/>
    <col min="4335" max="4335" width="45.140625" style="135" bestFit="1" customWidth="1"/>
    <col min="4336" max="4336" width="17.28515625" style="135" customWidth="1"/>
    <col min="4337" max="4587" width="6.7109375" style="135"/>
    <col min="4588" max="4588" width="18.28515625" style="135" customWidth="1"/>
    <col min="4589" max="4589" width="7.7109375" style="135" customWidth="1"/>
    <col min="4590" max="4590" width="32.28515625" style="135" customWidth="1"/>
    <col min="4591" max="4591" width="45.140625" style="135" bestFit="1" customWidth="1"/>
    <col min="4592" max="4592" width="17.28515625" style="135" customWidth="1"/>
    <col min="4593" max="4843" width="6.7109375" style="135"/>
    <col min="4844" max="4844" width="18.28515625" style="135" customWidth="1"/>
    <col min="4845" max="4845" width="7.7109375" style="135" customWidth="1"/>
    <col min="4846" max="4846" width="32.28515625" style="135" customWidth="1"/>
    <col min="4847" max="4847" width="45.140625" style="135" bestFit="1" customWidth="1"/>
    <col min="4848" max="4848" width="17.28515625" style="135" customWidth="1"/>
    <col min="4849" max="5099" width="6.7109375" style="135"/>
    <col min="5100" max="5100" width="18.28515625" style="135" customWidth="1"/>
    <col min="5101" max="5101" width="7.7109375" style="135" customWidth="1"/>
    <col min="5102" max="5102" width="32.28515625" style="135" customWidth="1"/>
    <col min="5103" max="5103" width="45.140625" style="135" bestFit="1" customWidth="1"/>
    <col min="5104" max="5104" width="17.28515625" style="135" customWidth="1"/>
    <col min="5105" max="5355" width="6.7109375" style="135"/>
    <col min="5356" max="5356" width="18.28515625" style="135" customWidth="1"/>
    <col min="5357" max="5357" width="7.7109375" style="135" customWidth="1"/>
    <col min="5358" max="5358" width="32.28515625" style="135" customWidth="1"/>
    <col min="5359" max="5359" width="45.140625" style="135" bestFit="1" customWidth="1"/>
    <col min="5360" max="5360" width="17.28515625" style="135" customWidth="1"/>
    <col min="5361" max="5611" width="6.7109375" style="135"/>
    <col min="5612" max="5612" width="18.28515625" style="135" customWidth="1"/>
    <col min="5613" max="5613" width="7.7109375" style="135" customWidth="1"/>
    <col min="5614" max="5614" width="32.28515625" style="135" customWidth="1"/>
    <col min="5615" max="5615" width="45.140625" style="135" bestFit="1" customWidth="1"/>
    <col min="5616" max="5616" width="17.28515625" style="135" customWidth="1"/>
    <col min="5617" max="5867" width="6.7109375" style="135"/>
    <col min="5868" max="5868" width="18.28515625" style="135" customWidth="1"/>
    <col min="5869" max="5869" width="7.7109375" style="135" customWidth="1"/>
    <col min="5870" max="5870" width="32.28515625" style="135" customWidth="1"/>
    <col min="5871" max="5871" width="45.140625" style="135" bestFit="1" customWidth="1"/>
    <col min="5872" max="5872" width="17.28515625" style="135" customWidth="1"/>
    <col min="5873" max="6123" width="6.7109375" style="135"/>
    <col min="6124" max="6124" width="18.28515625" style="135" customWidth="1"/>
    <col min="6125" max="6125" width="7.7109375" style="135" customWidth="1"/>
    <col min="6126" max="6126" width="32.28515625" style="135" customWidth="1"/>
    <col min="6127" max="6127" width="45.140625" style="135" bestFit="1" customWidth="1"/>
    <col min="6128" max="6128" width="17.28515625" style="135" customWidth="1"/>
    <col min="6129" max="6379" width="6.7109375" style="135"/>
    <col min="6380" max="6380" width="18.28515625" style="135" customWidth="1"/>
    <col min="6381" max="6381" width="7.7109375" style="135" customWidth="1"/>
    <col min="6382" max="6382" width="32.28515625" style="135" customWidth="1"/>
    <col min="6383" max="6383" width="45.140625" style="135" bestFit="1" customWidth="1"/>
    <col min="6384" max="6384" width="17.28515625" style="135" customWidth="1"/>
    <col min="6385" max="6635" width="6.7109375" style="135"/>
    <col min="6636" max="6636" width="18.28515625" style="135" customWidth="1"/>
    <col min="6637" max="6637" width="7.7109375" style="135" customWidth="1"/>
    <col min="6638" max="6638" width="32.28515625" style="135" customWidth="1"/>
    <col min="6639" max="6639" width="45.140625" style="135" bestFit="1" customWidth="1"/>
    <col min="6640" max="6640" width="17.28515625" style="135" customWidth="1"/>
    <col min="6641" max="6891" width="6.7109375" style="135"/>
    <col min="6892" max="6892" width="18.28515625" style="135" customWidth="1"/>
    <col min="6893" max="6893" width="7.7109375" style="135" customWidth="1"/>
    <col min="6894" max="6894" width="32.28515625" style="135" customWidth="1"/>
    <col min="6895" max="6895" width="45.140625" style="135" bestFit="1" customWidth="1"/>
    <col min="6896" max="6896" width="17.28515625" style="135" customWidth="1"/>
    <col min="6897" max="7147" width="6.7109375" style="135"/>
    <col min="7148" max="7148" width="18.28515625" style="135" customWidth="1"/>
    <col min="7149" max="7149" width="7.7109375" style="135" customWidth="1"/>
    <col min="7150" max="7150" width="32.28515625" style="135" customWidth="1"/>
    <col min="7151" max="7151" width="45.140625" style="135" bestFit="1" customWidth="1"/>
    <col min="7152" max="7152" width="17.28515625" style="135" customWidth="1"/>
    <col min="7153" max="7403" width="6.7109375" style="135"/>
    <col min="7404" max="7404" width="18.28515625" style="135" customWidth="1"/>
    <col min="7405" max="7405" width="7.7109375" style="135" customWidth="1"/>
    <col min="7406" max="7406" width="32.28515625" style="135" customWidth="1"/>
    <col min="7407" max="7407" width="45.140625" style="135" bestFit="1" customWidth="1"/>
    <col min="7408" max="7408" width="17.28515625" style="135" customWidth="1"/>
    <col min="7409" max="7659" width="6.7109375" style="135"/>
    <col min="7660" max="7660" width="18.28515625" style="135" customWidth="1"/>
    <col min="7661" max="7661" width="7.7109375" style="135" customWidth="1"/>
    <col min="7662" max="7662" width="32.28515625" style="135" customWidth="1"/>
    <col min="7663" max="7663" width="45.140625" style="135" bestFit="1" customWidth="1"/>
    <col min="7664" max="7664" width="17.28515625" style="135" customWidth="1"/>
    <col min="7665" max="7915" width="6.7109375" style="135"/>
    <col min="7916" max="7916" width="18.28515625" style="135" customWidth="1"/>
    <col min="7917" max="7917" width="7.7109375" style="135" customWidth="1"/>
    <col min="7918" max="7918" width="32.28515625" style="135" customWidth="1"/>
    <col min="7919" max="7919" width="45.140625" style="135" bestFit="1" customWidth="1"/>
    <col min="7920" max="7920" width="17.28515625" style="135" customWidth="1"/>
    <col min="7921" max="8171" width="6.7109375" style="135"/>
    <col min="8172" max="8172" width="18.28515625" style="135" customWidth="1"/>
    <col min="8173" max="8173" width="7.7109375" style="135" customWidth="1"/>
    <col min="8174" max="8174" width="32.28515625" style="135" customWidth="1"/>
    <col min="8175" max="8175" width="45.140625" style="135" bestFit="1" customWidth="1"/>
    <col min="8176" max="8176" width="17.28515625" style="135" customWidth="1"/>
    <col min="8177" max="8427" width="6.7109375" style="135"/>
    <col min="8428" max="8428" width="18.28515625" style="135" customWidth="1"/>
    <col min="8429" max="8429" width="7.7109375" style="135" customWidth="1"/>
    <col min="8430" max="8430" width="32.28515625" style="135" customWidth="1"/>
    <col min="8431" max="8431" width="45.140625" style="135" bestFit="1" customWidth="1"/>
    <col min="8432" max="8432" width="17.28515625" style="135" customWidth="1"/>
    <col min="8433" max="8683" width="6.7109375" style="135"/>
    <col min="8684" max="8684" width="18.28515625" style="135" customWidth="1"/>
    <col min="8685" max="8685" width="7.7109375" style="135" customWidth="1"/>
    <col min="8686" max="8686" width="32.28515625" style="135" customWidth="1"/>
    <col min="8687" max="8687" width="45.140625" style="135" bestFit="1" customWidth="1"/>
    <col min="8688" max="8688" width="17.28515625" style="135" customWidth="1"/>
    <col min="8689" max="8939" width="6.7109375" style="135"/>
    <col min="8940" max="8940" width="18.28515625" style="135" customWidth="1"/>
    <col min="8941" max="8941" width="7.7109375" style="135" customWidth="1"/>
    <col min="8942" max="8942" width="32.28515625" style="135" customWidth="1"/>
    <col min="8943" max="8943" width="45.140625" style="135" bestFit="1" customWidth="1"/>
    <col min="8944" max="8944" width="17.28515625" style="135" customWidth="1"/>
    <col min="8945" max="9195" width="6.7109375" style="135"/>
    <col min="9196" max="9196" width="18.28515625" style="135" customWidth="1"/>
    <col min="9197" max="9197" width="7.7109375" style="135" customWidth="1"/>
    <col min="9198" max="9198" width="32.28515625" style="135" customWidth="1"/>
    <col min="9199" max="9199" width="45.140625" style="135" bestFit="1" customWidth="1"/>
    <col min="9200" max="9200" width="17.28515625" style="135" customWidth="1"/>
    <col min="9201" max="9451" width="6.7109375" style="135"/>
    <col min="9452" max="9452" width="18.28515625" style="135" customWidth="1"/>
    <col min="9453" max="9453" width="7.7109375" style="135" customWidth="1"/>
    <col min="9454" max="9454" width="32.28515625" style="135" customWidth="1"/>
    <col min="9455" max="9455" width="45.140625" style="135" bestFit="1" customWidth="1"/>
    <col min="9456" max="9456" width="17.28515625" style="135" customWidth="1"/>
    <col min="9457" max="9707" width="6.7109375" style="135"/>
    <col min="9708" max="9708" width="18.28515625" style="135" customWidth="1"/>
    <col min="9709" max="9709" width="7.7109375" style="135" customWidth="1"/>
    <col min="9710" max="9710" width="32.28515625" style="135" customWidth="1"/>
    <col min="9711" max="9711" width="45.140625" style="135" bestFit="1" customWidth="1"/>
    <col min="9712" max="9712" width="17.28515625" style="135" customWidth="1"/>
    <col min="9713" max="9963" width="6.7109375" style="135"/>
    <col min="9964" max="9964" width="18.28515625" style="135" customWidth="1"/>
    <col min="9965" max="9965" width="7.7109375" style="135" customWidth="1"/>
    <col min="9966" max="9966" width="32.28515625" style="135" customWidth="1"/>
    <col min="9967" max="9967" width="45.140625" style="135" bestFit="1" customWidth="1"/>
    <col min="9968" max="9968" width="17.28515625" style="135" customWidth="1"/>
    <col min="9969" max="10219" width="6.7109375" style="135"/>
    <col min="10220" max="10220" width="18.28515625" style="135" customWidth="1"/>
    <col min="10221" max="10221" width="7.7109375" style="135" customWidth="1"/>
    <col min="10222" max="10222" width="32.28515625" style="135" customWidth="1"/>
    <col min="10223" max="10223" width="45.140625" style="135" bestFit="1" customWidth="1"/>
    <col min="10224" max="10224" width="17.28515625" style="135" customWidth="1"/>
    <col min="10225" max="10475" width="6.7109375" style="135"/>
    <col min="10476" max="10476" width="18.28515625" style="135" customWidth="1"/>
    <col min="10477" max="10477" width="7.7109375" style="135" customWidth="1"/>
    <col min="10478" max="10478" width="32.28515625" style="135" customWidth="1"/>
    <col min="10479" max="10479" width="45.140625" style="135" bestFit="1" customWidth="1"/>
    <col min="10480" max="10480" width="17.28515625" style="135" customWidth="1"/>
    <col min="10481" max="10731" width="6.7109375" style="135"/>
    <col min="10732" max="10732" width="18.28515625" style="135" customWidth="1"/>
    <col min="10733" max="10733" width="7.7109375" style="135" customWidth="1"/>
    <col min="10734" max="10734" width="32.28515625" style="135" customWidth="1"/>
    <col min="10735" max="10735" width="45.140625" style="135" bestFit="1" customWidth="1"/>
    <col min="10736" max="10736" width="17.28515625" style="135" customWidth="1"/>
    <col min="10737" max="10987" width="6.7109375" style="135"/>
    <col min="10988" max="10988" width="18.28515625" style="135" customWidth="1"/>
    <col min="10989" max="10989" width="7.7109375" style="135" customWidth="1"/>
    <col min="10990" max="10990" width="32.28515625" style="135" customWidth="1"/>
    <col min="10991" max="10991" width="45.140625" style="135" bestFit="1" customWidth="1"/>
    <col min="10992" max="10992" width="17.28515625" style="135" customWidth="1"/>
    <col min="10993" max="11243" width="6.7109375" style="135"/>
    <col min="11244" max="11244" width="18.28515625" style="135" customWidth="1"/>
    <col min="11245" max="11245" width="7.7109375" style="135" customWidth="1"/>
    <col min="11246" max="11246" width="32.28515625" style="135" customWidth="1"/>
    <col min="11247" max="11247" width="45.140625" style="135" bestFit="1" customWidth="1"/>
    <col min="11248" max="11248" width="17.28515625" style="135" customWidth="1"/>
    <col min="11249" max="11499" width="6.7109375" style="135"/>
    <col min="11500" max="11500" width="18.28515625" style="135" customWidth="1"/>
    <col min="11501" max="11501" width="7.7109375" style="135" customWidth="1"/>
    <col min="11502" max="11502" width="32.28515625" style="135" customWidth="1"/>
    <col min="11503" max="11503" width="45.140625" style="135" bestFit="1" customWidth="1"/>
    <col min="11504" max="11504" width="17.28515625" style="135" customWidth="1"/>
    <col min="11505" max="11755" width="6.7109375" style="135"/>
    <col min="11756" max="11756" width="18.28515625" style="135" customWidth="1"/>
    <col min="11757" max="11757" width="7.7109375" style="135" customWidth="1"/>
    <col min="11758" max="11758" width="32.28515625" style="135" customWidth="1"/>
    <col min="11759" max="11759" width="45.140625" style="135" bestFit="1" customWidth="1"/>
    <col min="11760" max="11760" width="17.28515625" style="135" customWidth="1"/>
    <col min="11761" max="12011" width="6.7109375" style="135"/>
    <col min="12012" max="12012" width="18.28515625" style="135" customWidth="1"/>
    <col min="12013" max="12013" width="7.7109375" style="135" customWidth="1"/>
    <col min="12014" max="12014" width="32.28515625" style="135" customWidth="1"/>
    <col min="12015" max="12015" width="45.140625" style="135" bestFit="1" customWidth="1"/>
    <col min="12016" max="12016" width="17.28515625" style="135" customWidth="1"/>
    <col min="12017" max="12267" width="6.7109375" style="135"/>
    <col min="12268" max="12268" width="18.28515625" style="135" customWidth="1"/>
    <col min="12269" max="12269" width="7.7109375" style="135" customWidth="1"/>
    <col min="12270" max="12270" width="32.28515625" style="135" customWidth="1"/>
    <col min="12271" max="12271" width="45.140625" style="135" bestFit="1" customWidth="1"/>
    <col min="12272" max="12272" width="17.28515625" style="135" customWidth="1"/>
    <col min="12273" max="12523" width="6.7109375" style="135"/>
    <col min="12524" max="12524" width="18.28515625" style="135" customWidth="1"/>
    <col min="12525" max="12525" width="7.7109375" style="135" customWidth="1"/>
    <col min="12526" max="12526" width="32.28515625" style="135" customWidth="1"/>
    <col min="12527" max="12527" width="45.140625" style="135" bestFit="1" customWidth="1"/>
    <col min="12528" max="12528" width="17.28515625" style="135" customWidth="1"/>
    <col min="12529" max="12779" width="6.7109375" style="135"/>
    <col min="12780" max="12780" width="18.28515625" style="135" customWidth="1"/>
    <col min="12781" max="12781" width="7.7109375" style="135" customWidth="1"/>
    <col min="12782" max="12782" width="32.28515625" style="135" customWidth="1"/>
    <col min="12783" max="12783" width="45.140625" style="135" bestFit="1" customWidth="1"/>
    <col min="12784" max="12784" width="17.28515625" style="135" customWidth="1"/>
    <col min="12785" max="13035" width="6.7109375" style="135"/>
    <col min="13036" max="13036" width="18.28515625" style="135" customWidth="1"/>
    <col min="13037" max="13037" width="7.7109375" style="135" customWidth="1"/>
    <col min="13038" max="13038" width="32.28515625" style="135" customWidth="1"/>
    <col min="13039" max="13039" width="45.140625" style="135" bestFit="1" customWidth="1"/>
    <col min="13040" max="13040" width="17.28515625" style="135" customWidth="1"/>
    <col min="13041" max="13291" width="6.7109375" style="135"/>
    <col min="13292" max="13292" width="18.28515625" style="135" customWidth="1"/>
    <col min="13293" max="13293" width="7.7109375" style="135" customWidth="1"/>
    <col min="13294" max="13294" width="32.28515625" style="135" customWidth="1"/>
    <col min="13295" max="13295" width="45.140625" style="135" bestFit="1" customWidth="1"/>
    <col min="13296" max="13296" width="17.28515625" style="135" customWidth="1"/>
    <col min="13297" max="13547" width="6.7109375" style="135"/>
    <col min="13548" max="13548" width="18.28515625" style="135" customWidth="1"/>
    <col min="13549" max="13549" width="7.7109375" style="135" customWidth="1"/>
    <col min="13550" max="13550" width="32.28515625" style="135" customWidth="1"/>
    <col min="13551" max="13551" width="45.140625" style="135" bestFit="1" customWidth="1"/>
    <col min="13552" max="13552" width="17.28515625" style="135" customWidth="1"/>
    <col min="13553" max="13803" width="6.7109375" style="135"/>
    <col min="13804" max="13804" width="18.28515625" style="135" customWidth="1"/>
    <col min="13805" max="13805" width="7.7109375" style="135" customWidth="1"/>
    <col min="13806" max="13806" width="32.28515625" style="135" customWidth="1"/>
    <col min="13807" max="13807" width="45.140625" style="135" bestFit="1" customWidth="1"/>
    <col min="13808" max="13808" width="17.28515625" style="135" customWidth="1"/>
    <col min="13809" max="14059" width="6.7109375" style="135"/>
    <col min="14060" max="14060" width="18.28515625" style="135" customWidth="1"/>
    <col min="14061" max="14061" width="7.7109375" style="135" customWidth="1"/>
    <col min="14062" max="14062" width="32.28515625" style="135" customWidth="1"/>
    <col min="14063" max="14063" width="45.140625" style="135" bestFit="1" customWidth="1"/>
    <col min="14064" max="14064" width="17.28515625" style="135" customWidth="1"/>
    <col min="14065" max="14315" width="6.7109375" style="135"/>
    <col min="14316" max="14316" width="18.28515625" style="135" customWidth="1"/>
    <col min="14317" max="14317" width="7.7109375" style="135" customWidth="1"/>
    <col min="14318" max="14318" width="32.28515625" style="135" customWidth="1"/>
    <col min="14319" max="14319" width="45.140625" style="135" bestFit="1" customWidth="1"/>
    <col min="14320" max="14320" width="17.28515625" style="135" customWidth="1"/>
    <col min="14321" max="14571" width="6.7109375" style="135"/>
    <col min="14572" max="14572" width="18.28515625" style="135" customWidth="1"/>
    <col min="14573" max="14573" width="7.7109375" style="135" customWidth="1"/>
    <col min="14574" max="14574" width="32.28515625" style="135" customWidth="1"/>
    <col min="14575" max="14575" width="45.140625" style="135" bestFit="1" customWidth="1"/>
    <col min="14576" max="14576" width="17.28515625" style="135" customWidth="1"/>
    <col min="14577" max="14827" width="6.7109375" style="135"/>
    <col min="14828" max="14828" width="18.28515625" style="135" customWidth="1"/>
    <col min="14829" max="14829" width="7.7109375" style="135" customWidth="1"/>
    <col min="14830" max="14830" width="32.28515625" style="135" customWidth="1"/>
    <col min="14831" max="14831" width="45.140625" style="135" bestFit="1" customWidth="1"/>
    <col min="14832" max="14832" width="17.28515625" style="135" customWidth="1"/>
    <col min="14833" max="15083" width="6.7109375" style="135"/>
    <col min="15084" max="15084" width="18.28515625" style="135" customWidth="1"/>
    <col min="15085" max="15085" width="7.7109375" style="135" customWidth="1"/>
    <col min="15086" max="15086" width="32.28515625" style="135" customWidth="1"/>
    <col min="15087" max="15087" width="45.140625" style="135" bestFit="1" customWidth="1"/>
    <col min="15088" max="15088" width="17.28515625" style="135" customWidth="1"/>
    <col min="15089" max="15339" width="6.7109375" style="135"/>
    <col min="15340" max="15340" width="18.28515625" style="135" customWidth="1"/>
    <col min="15341" max="15341" width="7.7109375" style="135" customWidth="1"/>
    <col min="15342" max="15342" width="32.28515625" style="135" customWidth="1"/>
    <col min="15343" max="15343" width="45.140625" style="135" bestFit="1" customWidth="1"/>
    <col min="15344" max="15344" width="17.28515625" style="135" customWidth="1"/>
    <col min="15345" max="15595" width="6.7109375" style="135"/>
    <col min="15596" max="15596" width="18.28515625" style="135" customWidth="1"/>
    <col min="15597" max="15597" width="7.7109375" style="135" customWidth="1"/>
    <col min="15598" max="15598" width="32.28515625" style="135" customWidth="1"/>
    <col min="15599" max="15599" width="45.140625" style="135" bestFit="1" customWidth="1"/>
    <col min="15600" max="15600" width="17.28515625" style="135" customWidth="1"/>
    <col min="15601" max="15851" width="6.7109375" style="135"/>
    <col min="15852" max="15852" width="18.28515625" style="135" customWidth="1"/>
    <col min="15853" max="15853" width="7.7109375" style="135" customWidth="1"/>
    <col min="15854" max="15854" width="32.28515625" style="135" customWidth="1"/>
    <col min="15855" max="15855" width="45.140625" style="135" bestFit="1" customWidth="1"/>
    <col min="15856" max="15856" width="17.28515625" style="135" customWidth="1"/>
    <col min="15857" max="16107" width="6.7109375" style="135"/>
    <col min="16108" max="16108" width="18.28515625" style="135" customWidth="1"/>
    <col min="16109" max="16109" width="7.7109375" style="135" customWidth="1"/>
    <col min="16110" max="16110" width="32.28515625" style="135" customWidth="1"/>
    <col min="16111" max="16111" width="45.140625" style="135" bestFit="1" customWidth="1"/>
    <col min="16112" max="16112" width="17.28515625" style="135" customWidth="1"/>
    <col min="16113" max="16384" width="6.7109375" style="135"/>
  </cols>
  <sheetData>
    <row r="1" spans="1:10" ht="60.95" customHeight="1">
      <c r="A1" s="868" t="s">
        <v>1197</v>
      </c>
      <c r="B1" s="869"/>
      <c r="C1" s="869"/>
      <c r="D1" s="869"/>
      <c r="E1" s="869"/>
      <c r="F1" s="869"/>
    </row>
    <row r="2" spans="1:10" ht="39" customHeight="1">
      <c r="A2" s="848" t="s">
        <v>630</v>
      </c>
      <c r="B2" s="849"/>
      <c r="C2" s="849"/>
      <c r="D2" s="849"/>
      <c r="E2" s="849"/>
      <c r="F2" s="849"/>
      <c r="G2" s="871"/>
      <c r="H2" s="871"/>
      <c r="I2" s="871"/>
      <c r="J2" s="871"/>
    </row>
    <row r="3" spans="1:10" ht="39" customHeight="1">
      <c r="A3" s="778" t="s">
        <v>1599</v>
      </c>
      <c r="B3" s="569"/>
      <c r="C3" s="595"/>
      <c r="D3" s="870" t="s">
        <v>1600</v>
      </c>
      <c r="E3" s="870"/>
      <c r="F3" s="870"/>
    </row>
    <row r="4" spans="1:10" ht="104.25" customHeight="1">
      <c r="A4" s="136" t="s">
        <v>634</v>
      </c>
      <c r="B4" s="816" t="s">
        <v>426</v>
      </c>
      <c r="C4" s="816"/>
      <c r="D4" s="136" t="s">
        <v>425</v>
      </c>
      <c r="E4" s="136" t="s">
        <v>424</v>
      </c>
      <c r="F4" s="136" t="s">
        <v>633</v>
      </c>
    </row>
    <row r="5" spans="1:10" s="373" customFormat="1" ht="29.1" customHeight="1">
      <c r="A5" s="863" t="s">
        <v>57</v>
      </c>
      <c r="B5" s="382">
        <v>1</v>
      </c>
      <c r="C5" s="382" t="s">
        <v>423</v>
      </c>
      <c r="D5" s="382" t="s">
        <v>422</v>
      </c>
      <c r="E5" s="382">
        <v>2022</v>
      </c>
      <c r="F5" s="863" t="s">
        <v>56</v>
      </c>
    </row>
    <row r="6" spans="1:10" s="373" customFormat="1" ht="29.1" customHeight="1">
      <c r="A6" s="863"/>
      <c r="B6" s="383">
        <v>2</v>
      </c>
      <c r="C6" s="384" t="s">
        <v>471</v>
      </c>
      <c r="D6" s="384" t="s">
        <v>749</v>
      </c>
      <c r="E6" s="383">
        <v>2023</v>
      </c>
      <c r="F6" s="863"/>
    </row>
    <row r="7" spans="1:10" s="373" customFormat="1" ht="29.1" customHeight="1">
      <c r="A7" s="863"/>
      <c r="B7" s="382">
        <v>3</v>
      </c>
      <c r="C7" s="382" t="s">
        <v>473</v>
      </c>
      <c r="D7" s="382" t="s">
        <v>555</v>
      </c>
      <c r="E7" s="382">
        <v>2022</v>
      </c>
      <c r="F7" s="863"/>
    </row>
    <row r="8" spans="1:10" s="373" customFormat="1" ht="29.1" customHeight="1">
      <c r="A8" s="863"/>
      <c r="B8" s="383">
        <v>4</v>
      </c>
      <c r="C8" s="384" t="s">
        <v>474</v>
      </c>
      <c r="D8" s="384" t="s">
        <v>535</v>
      </c>
      <c r="E8" s="383">
        <v>2022</v>
      </c>
      <c r="F8" s="863"/>
    </row>
    <row r="9" spans="1:10" s="373" customFormat="1" ht="29.1" customHeight="1">
      <c r="A9" s="863"/>
      <c r="B9" s="382">
        <v>5</v>
      </c>
      <c r="C9" s="382" t="s">
        <v>475</v>
      </c>
      <c r="D9" s="382" t="s">
        <v>536</v>
      </c>
      <c r="E9" s="382">
        <v>2022</v>
      </c>
      <c r="F9" s="863"/>
    </row>
    <row r="10" spans="1:10" s="373" customFormat="1" ht="29.1" customHeight="1">
      <c r="A10" s="863"/>
      <c r="B10" s="383">
        <v>6</v>
      </c>
      <c r="C10" s="384" t="s">
        <v>1237</v>
      </c>
      <c r="D10" s="384" t="s">
        <v>1236</v>
      </c>
      <c r="E10" s="383">
        <v>2023</v>
      </c>
      <c r="F10" s="863"/>
    </row>
    <row r="11" spans="1:10" s="373" customFormat="1" ht="29.1" customHeight="1">
      <c r="A11" s="863"/>
      <c r="B11" s="382">
        <v>7</v>
      </c>
      <c r="C11" s="382" t="s">
        <v>1232</v>
      </c>
      <c r="D11" s="382" t="s">
        <v>1233</v>
      </c>
      <c r="E11" s="382">
        <v>2022</v>
      </c>
      <c r="F11" s="863"/>
    </row>
    <row r="12" spans="1:10" s="373" customFormat="1" ht="29.1" customHeight="1">
      <c r="A12" s="863"/>
      <c r="B12" s="383">
        <v>8</v>
      </c>
      <c r="C12" s="384" t="s">
        <v>923</v>
      </c>
      <c r="D12" s="384" t="s">
        <v>922</v>
      </c>
      <c r="E12" s="383">
        <v>2021</v>
      </c>
      <c r="F12" s="863"/>
    </row>
    <row r="13" spans="1:10" s="373" customFormat="1" ht="29.1" customHeight="1">
      <c r="A13" s="863"/>
      <c r="B13" s="382">
        <v>9</v>
      </c>
      <c r="C13" s="382" t="s">
        <v>1242</v>
      </c>
      <c r="D13" s="382" t="s">
        <v>1241</v>
      </c>
      <c r="E13" s="382">
        <v>2023</v>
      </c>
      <c r="F13" s="863"/>
    </row>
    <row r="14" spans="1:10" s="373" customFormat="1" ht="29.1" customHeight="1">
      <c r="A14" s="863"/>
      <c r="B14" s="383">
        <v>10</v>
      </c>
      <c r="C14" s="384" t="s">
        <v>472</v>
      </c>
      <c r="D14" s="384" t="s">
        <v>537</v>
      </c>
      <c r="E14" s="383">
        <v>2022</v>
      </c>
      <c r="F14" s="863"/>
    </row>
    <row r="15" spans="1:10" s="373" customFormat="1" ht="29.1" customHeight="1">
      <c r="A15" s="863"/>
      <c r="B15" s="382">
        <v>11</v>
      </c>
      <c r="C15" s="382" t="s">
        <v>421</v>
      </c>
      <c r="D15" s="382" t="s">
        <v>420</v>
      </c>
      <c r="E15" s="382">
        <v>2023</v>
      </c>
      <c r="F15" s="863"/>
    </row>
    <row r="16" spans="1:10" s="373" customFormat="1" ht="29.1" customHeight="1">
      <c r="A16" s="863"/>
      <c r="B16" s="383">
        <v>12</v>
      </c>
      <c r="C16" s="384" t="s">
        <v>419</v>
      </c>
      <c r="D16" s="384" t="s">
        <v>418</v>
      </c>
      <c r="E16" s="383">
        <v>2023</v>
      </c>
      <c r="F16" s="863"/>
    </row>
    <row r="17" spans="1:6" s="373" customFormat="1" ht="29.1" customHeight="1">
      <c r="A17" s="863"/>
      <c r="B17" s="382">
        <v>13</v>
      </c>
      <c r="C17" s="382" t="s">
        <v>729</v>
      </c>
      <c r="D17" s="382" t="s">
        <v>728</v>
      </c>
      <c r="E17" s="382">
        <v>2023</v>
      </c>
      <c r="F17" s="863"/>
    </row>
    <row r="18" spans="1:6" s="373" customFormat="1" ht="29.1" customHeight="1">
      <c r="A18" s="863"/>
      <c r="B18" s="383">
        <v>14</v>
      </c>
      <c r="C18" s="384" t="s">
        <v>1243</v>
      </c>
      <c r="D18" s="384" t="s">
        <v>1245</v>
      </c>
      <c r="E18" s="383">
        <v>2023</v>
      </c>
      <c r="F18" s="863"/>
    </row>
    <row r="19" spans="1:6" s="373" customFormat="1" ht="29.1" customHeight="1">
      <c r="A19" s="863"/>
      <c r="B19" s="382">
        <v>15</v>
      </c>
      <c r="C19" s="382" t="s">
        <v>1244</v>
      </c>
      <c r="D19" s="382" t="s">
        <v>1246</v>
      </c>
      <c r="E19" s="382">
        <v>2023</v>
      </c>
      <c r="F19" s="863"/>
    </row>
    <row r="20" spans="1:6" s="373" customFormat="1" ht="29.1" customHeight="1">
      <c r="A20" s="863"/>
      <c r="B20" s="383">
        <v>16</v>
      </c>
      <c r="C20" s="384" t="s">
        <v>558</v>
      </c>
      <c r="D20" s="384" t="s">
        <v>559</v>
      </c>
      <c r="E20" s="383">
        <v>2022</v>
      </c>
      <c r="F20" s="863"/>
    </row>
    <row r="21" spans="1:6" s="373" customFormat="1" ht="29.1" customHeight="1">
      <c r="A21" s="863"/>
      <c r="B21" s="382">
        <v>17</v>
      </c>
      <c r="C21" s="382" t="s">
        <v>417</v>
      </c>
      <c r="D21" s="382" t="s">
        <v>416</v>
      </c>
      <c r="E21" s="382">
        <v>2021</v>
      </c>
      <c r="F21" s="863"/>
    </row>
    <row r="22" spans="1:6" s="373" customFormat="1" ht="29.1" customHeight="1">
      <c r="A22" s="863"/>
      <c r="B22" s="383">
        <v>18</v>
      </c>
      <c r="C22" s="384" t="s">
        <v>415</v>
      </c>
      <c r="D22" s="384" t="s">
        <v>414</v>
      </c>
      <c r="E22" s="383">
        <v>2021</v>
      </c>
      <c r="F22" s="863"/>
    </row>
    <row r="23" spans="1:6" s="373" customFormat="1" ht="29.1" customHeight="1">
      <c r="A23" s="863"/>
      <c r="B23" s="382">
        <v>19</v>
      </c>
      <c r="C23" s="382" t="s">
        <v>730</v>
      </c>
      <c r="D23" s="382" t="s">
        <v>755</v>
      </c>
      <c r="E23" s="382">
        <v>2021</v>
      </c>
      <c r="F23" s="863"/>
    </row>
    <row r="24" spans="1:6" s="373" customFormat="1" ht="29.1" customHeight="1">
      <c r="A24" s="863" t="s">
        <v>585</v>
      </c>
      <c r="B24" s="383">
        <v>20</v>
      </c>
      <c r="C24" s="384" t="s">
        <v>477</v>
      </c>
      <c r="D24" s="384" t="s">
        <v>554</v>
      </c>
      <c r="E24" s="383">
        <v>2022</v>
      </c>
      <c r="F24" s="863" t="s">
        <v>808</v>
      </c>
    </row>
    <row r="25" spans="1:6" s="373" customFormat="1" ht="29.1" customHeight="1">
      <c r="A25" s="863"/>
      <c r="B25" s="382">
        <v>21</v>
      </c>
      <c r="C25" s="382" t="s">
        <v>413</v>
      </c>
      <c r="D25" s="382" t="s">
        <v>412</v>
      </c>
      <c r="E25" s="382">
        <v>2023</v>
      </c>
      <c r="F25" s="863"/>
    </row>
    <row r="26" spans="1:6" s="373" customFormat="1" ht="29.1" customHeight="1">
      <c r="A26" s="863"/>
      <c r="B26" s="383">
        <v>22</v>
      </c>
      <c r="C26" s="384" t="s">
        <v>403</v>
      </c>
      <c r="D26" s="384" t="s">
        <v>401</v>
      </c>
      <c r="E26" s="383">
        <v>2023</v>
      </c>
      <c r="F26" s="863"/>
    </row>
    <row r="27" spans="1:6" s="373" customFormat="1" ht="29.1" customHeight="1">
      <c r="A27" s="863"/>
      <c r="B27" s="382">
        <v>23</v>
      </c>
      <c r="C27" s="382" t="s">
        <v>411</v>
      </c>
      <c r="D27" s="382" t="s">
        <v>781</v>
      </c>
      <c r="E27" s="382">
        <v>2023</v>
      </c>
      <c r="F27" s="863"/>
    </row>
    <row r="28" spans="1:6" s="373" customFormat="1" ht="29.1" customHeight="1">
      <c r="A28" s="863"/>
      <c r="B28" s="383">
        <v>24</v>
      </c>
      <c r="C28" s="384" t="s">
        <v>1249</v>
      </c>
      <c r="D28" s="384" t="s">
        <v>1303</v>
      </c>
      <c r="E28" s="383">
        <v>2022</v>
      </c>
      <c r="F28" s="863"/>
    </row>
    <row r="29" spans="1:6" s="373" customFormat="1" ht="29.1" customHeight="1">
      <c r="A29" s="863"/>
      <c r="B29" s="382">
        <v>25</v>
      </c>
      <c r="C29" s="382" t="s">
        <v>731</v>
      </c>
      <c r="D29" s="382" t="s">
        <v>756</v>
      </c>
      <c r="E29" s="382">
        <v>2023</v>
      </c>
      <c r="F29" s="863"/>
    </row>
    <row r="30" spans="1:6" s="373" customFormat="1" ht="29.1" customHeight="1">
      <c r="A30" s="863"/>
      <c r="B30" s="383">
        <v>26</v>
      </c>
      <c r="C30" s="384" t="s">
        <v>410</v>
      </c>
      <c r="D30" s="384" t="s">
        <v>782</v>
      </c>
      <c r="E30" s="383">
        <v>2023</v>
      </c>
      <c r="F30" s="863"/>
    </row>
    <row r="31" spans="1:6" s="373" customFormat="1" ht="29.1" customHeight="1">
      <c r="A31" s="864" t="s">
        <v>55</v>
      </c>
      <c r="B31" s="382">
        <v>27</v>
      </c>
      <c r="C31" s="382" t="s">
        <v>409</v>
      </c>
      <c r="D31" s="382" t="s">
        <v>408</v>
      </c>
      <c r="E31" s="382">
        <v>2023</v>
      </c>
      <c r="F31" s="864" t="s">
        <v>54</v>
      </c>
    </row>
    <row r="32" spans="1:6" s="373" customFormat="1" ht="29.1" customHeight="1">
      <c r="A32" s="865"/>
      <c r="B32" s="383">
        <v>28</v>
      </c>
      <c r="C32" s="384" t="s">
        <v>894</v>
      </c>
      <c r="D32" s="384" t="s">
        <v>893</v>
      </c>
      <c r="E32" s="383">
        <v>2021</v>
      </c>
      <c r="F32" s="865"/>
    </row>
    <row r="33" spans="1:6" s="373" customFormat="1" ht="29.1" customHeight="1">
      <c r="A33" s="865"/>
      <c r="B33" s="382">
        <v>29</v>
      </c>
      <c r="C33" s="382" t="s">
        <v>390</v>
      </c>
      <c r="D33" s="382" t="s">
        <v>759</v>
      </c>
      <c r="E33" s="382">
        <v>2022</v>
      </c>
      <c r="F33" s="865"/>
    </row>
    <row r="34" spans="1:6" s="373" customFormat="1" ht="29.1" customHeight="1">
      <c r="A34" s="865"/>
      <c r="B34" s="383">
        <v>30</v>
      </c>
      <c r="C34" s="384" t="s">
        <v>1248</v>
      </c>
      <c r="D34" s="384" t="s">
        <v>1247</v>
      </c>
      <c r="E34" s="383">
        <v>2023</v>
      </c>
      <c r="F34" s="865"/>
    </row>
    <row r="35" spans="1:6" s="373" customFormat="1" ht="29.1" customHeight="1">
      <c r="A35" s="865"/>
      <c r="B35" s="382">
        <v>31</v>
      </c>
      <c r="C35" s="382" t="s">
        <v>896</v>
      </c>
      <c r="D35" s="382" t="s">
        <v>895</v>
      </c>
      <c r="E35" s="382">
        <v>2021</v>
      </c>
      <c r="F35" s="865"/>
    </row>
    <row r="36" spans="1:6" s="373" customFormat="1" ht="29.1" customHeight="1">
      <c r="A36" s="865"/>
      <c r="B36" s="383">
        <v>32</v>
      </c>
      <c r="C36" s="384" t="s">
        <v>561</v>
      </c>
      <c r="D36" s="384" t="s">
        <v>560</v>
      </c>
      <c r="E36" s="383">
        <v>2023</v>
      </c>
      <c r="F36" s="865"/>
    </row>
    <row r="37" spans="1:6" s="373" customFormat="1" ht="29.1" customHeight="1">
      <c r="A37" s="866"/>
      <c r="B37" s="382">
        <v>33</v>
      </c>
      <c r="C37" s="382" t="s">
        <v>407</v>
      </c>
      <c r="D37" s="382" t="s">
        <v>406</v>
      </c>
      <c r="E37" s="382">
        <v>2021</v>
      </c>
      <c r="F37" s="866"/>
    </row>
    <row r="38" spans="1:6" s="373" customFormat="1" ht="29.1" customHeight="1">
      <c r="A38" s="864" t="s">
        <v>53</v>
      </c>
      <c r="B38" s="383">
        <v>34</v>
      </c>
      <c r="C38" s="384" t="s">
        <v>476</v>
      </c>
      <c r="D38" s="384" t="s">
        <v>538</v>
      </c>
      <c r="E38" s="383">
        <v>2022</v>
      </c>
      <c r="F38" s="864" t="s">
        <v>161</v>
      </c>
    </row>
    <row r="39" spans="1:6" s="373" customFormat="1" ht="29.1" customHeight="1">
      <c r="A39" s="865"/>
      <c r="B39" s="382">
        <v>35</v>
      </c>
      <c r="C39" s="382" t="s">
        <v>898</v>
      </c>
      <c r="D39" s="382" t="s">
        <v>897</v>
      </c>
      <c r="E39" s="382">
        <v>2022</v>
      </c>
      <c r="F39" s="865"/>
    </row>
    <row r="40" spans="1:6" s="373" customFormat="1" ht="29.1" customHeight="1">
      <c r="A40" s="865"/>
      <c r="B40" s="383">
        <v>36</v>
      </c>
      <c r="C40" s="384" t="s">
        <v>935</v>
      </c>
      <c r="D40" s="384" t="s">
        <v>940</v>
      </c>
      <c r="E40" s="383">
        <v>2022</v>
      </c>
      <c r="F40" s="865"/>
    </row>
    <row r="41" spans="1:6" s="373" customFormat="1" ht="29.1" customHeight="1">
      <c r="A41" s="865"/>
      <c r="B41" s="382">
        <v>37</v>
      </c>
      <c r="C41" s="382" t="s">
        <v>1254</v>
      </c>
      <c r="D41" s="382" t="s">
        <v>1304</v>
      </c>
      <c r="E41" s="382">
        <v>2023</v>
      </c>
      <c r="F41" s="865"/>
    </row>
    <row r="42" spans="1:6" s="373" customFormat="1" ht="29.1" customHeight="1">
      <c r="A42" s="865"/>
      <c r="B42" s="383">
        <v>38</v>
      </c>
      <c r="C42" s="384" t="s">
        <v>1258</v>
      </c>
      <c r="D42" s="384" t="s">
        <v>1305</v>
      </c>
      <c r="E42" s="383">
        <v>2023</v>
      </c>
      <c r="F42" s="865"/>
    </row>
    <row r="43" spans="1:6" s="373" customFormat="1" ht="29.1" customHeight="1">
      <c r="A43" s="865"/>
      <c r="B43" s="382">
        <v>39</v>
      </c>
      <c r="C43" s="382" t="s">
        <v>1253</v>
      </c>
      <c r="D43" s="382" t="s">
        <v>1306</v>
      </c>
      <c r="E43" s="382">
        <v>2023</v>
      </c>
      <c r="F43" s="865"/>
    </row>
    <row r="44" spans="1:6" s="373" customFormat="1" ht="29.1" customHeight="1">
      <c r="A44" s="865"/>
      <c r="B44" s="383">
        <v>40</v>
      </c>
      <c r="C44" s="384" t="s">
        <v>904</v>
      </c>
      <c r="D44" s="384" t="s">
        <v>903</v>
      </c>
      <c r="E44" s="383">
        <v>2022</v>
      </c>
      <c r="F44" s="865"/>
    </row>
    <row r="45" spans="1:6" s="373" customFormat="1" ht="29.1" customHeight="1">
      <c r="A45" s="865"/>
      <c r="B45" s="382">
        <v>41</v>
      </c>
      <c r="C45" s="382" t="s">
        <v>900</v>
      </c>
      <c r="D45" s="382" t="s">
        <v>899</v>
      </c>
      <c r="E45" s="382">
        <v>2022</v>
      </c>
      <c r="F45" s="865"/>
    </row>
    <row r="46" spans="1:6" s="373" customFormat="1" ht="29.1" customHeight="1">
      <c r="A46" s="866"/>
      <c r="B46" s="383">
        <v>42</v>
      </c>
      <c r="C46" s="384" t="s">
        <v>405</v>
      </c>
      <c r="D46" s="384" t="s">
        <v>404</v>
      </c>
      <c r="E46" s="383">
        <v>2021</v>
      </c>
      <c r="F46" s="866"/>
    </row>
    <row r="47" spans="1:6" s="378" customFormat="1" ht="29.1" customHeight="1">
      <c r="A47" s="863" t="s">
        <v>51</v>
      </c>
      <c r="B47" s="382">
        <v>43</v>
      </c>
      <c r="C47" s="382" t="s">
        <v>478</v>
      </c>
      <c r="D47" s="382" t="s">
        <v>539</v>
      </c>
      <c r="E47" s="382">
        <v>2022</v>
      </c>
      <c r="F47" s="863" t="s">
        <v>767</v>
      </c>
    </row>
    <row r="48" spans="1:6" s="378" customFormat="1" ht="29.1" customHeight="1">
      <c r="A48" s="863"/>
      <c r="B48" s="383">
        <v>44</v>
      </c>
      <c r="C48" s="384" t="s">
        <v>562</v>
      </c>
      <c r="D48" s="384" t="s">
        <v>563</v>
      </c>
      <c r="E48" s="383">
        <v>2023</v>
      </c>
      <c r="F48" s="863"/>
    </row>
    <row r="49" spans="1:6" s="378" customFormat="1" ht="29.1" customHeight="1">
      <c r="A49" s="863"/>
      <c r="B49" s="382">
        <v>45</v>
      </c>
      <c r="C49" s="382" t="s">
        <v>892</v>
      </c>
      <c r="D49" s="382" t="s">
        <v>891</v>
      </c>
      <c r="E49" s="382">
        <v>2022</v>
      </c>
      <c r="F49" s="863"/>
    </row>
    <row r="50" spans="1:6" s="378" customFormat="1" ht="29.1" customHeight="1">
      <c r="A50" s="863"/>
      <c r="B50" s="383">
        <v>46</v>
      </c>
      <c r="C50" s="384" t="s">
        <v>390</v>
      </c>
      <c r="D50" s="384" t="s">
        <v>759</v>
      </c>
      <c r="E50" s="383">
        <v>2021</v>
      </c>
      <c r="F50" s="863"/>
    </row>
    <row r="51" spans="1:6" s="378" customFormat="1" ht="29.1" customHeight="1">
      <c r="A51" s="864" t="s">
        <v>49</v>
      </c>
      <c r="B51" s="382">
        <v>47</v>
      </c>
      <c r="C51" s="382" t="s">
        <v>1273</v>
      </c>
      <c r="D51" s="382" t="s">
        <v>1307</v>
      </c>
      <c r="E51" s="382">
        <v>2022</v>
      </c>
      <c r="F51" s="864" t="s">
        <v>48</v>
      </c>
    </row>
    <row r="52" spans="1:6" s="378" customFormat="1" ht="29.1" customHeight="1">
      <c r="A52" s="865"/>
      <c r="B52" s="383">
        <v>48</v>
      </c>
      <c r="C52" s="384" t="s">
        <v>402</v>
      </c>
      <c r="D52" s="384" t="s">
        <v>401</v>
      </c>
      <c r="E52" s="383">
        <v>2022</v>
      </c>
      <c r="F52" s="865"/>
    </row>
    <row r="53" spans="1:6" s="378" customFormat="1" ht="29.1" customHeight="1">
      <c r="A53" s="865"/>
      <c r="B53" s="382">
        <v>49</v>
      </c>
      <c r="C53" s="382" t="s">
        <v>564</v>
      </c>
      <c r="D53" s="382" t="s">
        <v>565</v>
      </c>
      <c r="E53" s="382">
        <v>2022</v>
      </c>
      <c r="F53" s="865"/>
    </row>
    <row r="54" spans="1:6" s="378" customFormat="1" ht="29.1" customHeight="1">
      <c r="A54" s="865"/>
      <c r="B54" s="383">
        <v>50</v>
      </c>
      <c r="C54" s="384" t="s">
        <v>1269</v>
      </c>
      <c r="D54" s="384" t="s">
        <v>1308</v>
      </c>
      <c r="E54" s="383">
        <v>2022</v>
      </c>
      <c r="F54" s="865"/>
    </row>
    <row r="55" spans="1:6" s="378" customFormat="1" ht="29.1" customHeight="1">
      <c r="A55" s="865"/>
      <c r="B55" s="382">
        <v>51</v>
      </c>
      <c r="C55" s="382" t="s">
        <v>1272</v>
      </c>
      <c r="D55" s="382" t="s">
        <v>1309</v>
      </c>
      <c r="E55" s="382">
        <v>2023</v>
      </c>
      <c r="F55" s="865"/>
    </row>
    <row r="56" spans="1:6" s="378" customFormat="1" ht="29.1" customHeight="1">
      <c r="A56" s="865"/>
      <c r="B56" s="383">
        <v>52</v>
      </c>
      <c r="C56" s="384" t="s">
        <v>917</v>
      </c>
      <c r="D56" s="384" t="s">
        <v>916</v>
      </c>
      <c r="E56" s="383">
        <v>2021</v>
      </c>
      <c r="F56" s="865"/>
    </row>
    <row r="57" spans="1:6" s="378" customFormat="1" ht="29.1" customHeight="1">
      <c r="A57" s="865"/>
      <c r="B57" s="382">
        <v>53</v>
      </c>
      <c r="C57" s="382" t="s">
        <v>1271</v>
      </c>
      <c r="D57" s="382" t="s">
        <v>1310</v>
      </c>
      <c r="E57" s="382">
        <v>2023</v>
      </c>
      <c r="F57" s="865"/>
    </row>
    <row r="58" spans="1:6" s="378" customFormat="1" ht="29.1" customHeight="1">
      <c r="A58" s="865"/>
      <c r="B58" s="383">
        <v>54</v>
      </c>
      <c r="C58" s="384" t="s">
        <v>1268</v>
      </c>
      <c r="D58" s="384" t="s">
        <v>1311</v>
      </c>
      <c r="E58" s="383">
        <v>2023</v>
      </c>
      <c r="F58" s="865"/>
    </row>
    <row r="59" spans="1:6" s="378" customFormat="1" ht="29.1" customHeight="1">
      <c r="A59" s="865"/>
      <c r="B59" s="382">
        <v>55</v>
      </c>
      <c r="C59" s="382" t="s">
        <v>400</v>
      </c>
      <c r="D59" s="382" t="s">
        <v>399</v>
      </c>
      <c r="E59" s="382">
        <v>2023</v>
      </c>
      <c r="F59" s="865"/>
    </row>
    <row r="60" spans="1:6" s="378" customFormat="1" ht="29.1" customHeight="1">
      <c r="A60" s="866"/>
      <c r="B60" s="383">
        <v>56</v>
      </c>
      <c r="C60" s="384" t="s">
        <v>398</v>
      </c>
      <c r="D60" s="384" t="s">
        <v>397</v>
      </c>
      <c r="E60" s="383">
        <v>2023</v>
      </c>
      <c r="F60" s="866"/>
    </row>
    <row r="61" spans="1:6" s="378" customFormat="1" ht="29.1" customHeight="1">
      <c r="A61" s="863" t="s">
        <v>47</v>
      </c>
      <c r="B61" s="382">
        <v>57</v>
      </c>
      <c r="C61" s="382" t="s">
        <v>396</v>
      </c>
      <c r="D61" s="382" t="s">
        <v>395</v>
      </c>
      <c r="E61" s="382">
        <v>2022</v>
      </c>
      <c r="F61" s="863" t="s">
        <v>615</v>
      </c>
    </row>
    <row r="62" spans="1:6" s="378" customFormat="1" ht="29.1" customHeight="1">
      <c r="A62" s="863"/>
      <c r="B62" s="383">
        <v>58</v>
      </c>
      <c r="C62" s="384" t="s">
        <v>932</v>
      </c>
      <c r="D62" s="384" t="s">
        <v>937</v>
      </c>
      <c r="E62" s="383">
        <v>2022</v>
      </c>
      <c r="F62" s="863"/>
    </row>
    <row r="63" spans="1:6" s="378" customFormat="1" ht="29.1" customHeight="1">
      <c r="A63" s="863"/>
      <c r="B63" s="382">
        <v>59</v>
      </c>
      <c r="C63" s="382" t="s">
        <v>481</v>
      </c>
      <c r="D63" s="382" t="s">
        <v>540</v>
      </c>
      <c r="E63" s="382">
        <v>2022</v>
      </c>
      <c r="F63" s="863"/>
    </row>
    <row r="64" spans="1:6" s="378" customFormat="1" ht="29.1" customHeight="1">
      <c r="A64" s="863"/>
      <c r="B64" s="383">
        <v>60</v>
      </c>
      <c r="C64" s="384" t="s">
        <v>1265</v>
      </c>
      <c r="D64" s="384" t="s">
        <v>1312</v>
      </c>
      <c r="E64" s="383">
        <v>2023</v>
      </c>
      <c r="F64" s="863"/>
    </row>
    <row r="65" spans="1:6" s="378" customFormat="1" ht="29.1" customHeight="1">
      <c r="A65" s="863"/>
      <c r="B65" s="382">
        <v>61</v>
      </c>
      <c r="C65" s="382" t="s">
        <v>482</v>
      </c>
      <c r="D65" s="382" t="s">
        <v>541</v>
      </c>
      <c r="E65" s="382">
        <v>2022</v>
      </c>
      <c r="F65" s="863"/>
    </row>
    <row r="66" spans="1:6" s="378" customFormat="1" ht="29.1" customHeight="1">
      <c r="A66" s="863"/>
      <c r="B66" s="383">
        <v>62</v>
      </c>
      <c r="C66" s="384" t="s">
        <v>1267</v>
      </c>
      <c r="D66" s="384" t="s">
        <v>1313</v>
      </c>
      <c r="E66" s="383">
        <v>2022</v>
      </c>
      <c r="F66" s="863"/>
    </row>
    <row r="67" spans="1:6" s="378" customFormat="1" ht="29.1" customHeight="1">
      <c r="A67" s="863"/>
      <c r="B67" s="382">
        <v>63</v>
      </c>
      <c r="C67" s="382" t="s">
        <v>480</v>
      </c>
      <c r="D67" s="382" t="s">
        <v>542</v>
      </c>
      <c r="E67" s="382">
        <v>2022</v>
      </c>
      <c r="F67" s="863"/>
    </row>
    <row r="68" spans="1:6" s="378" customFormat="1" ht="29.1" customHeight="1">
      <c r="A68" s="863"/>
      <c r="B68" s="383">
        <v>64</v>
      </c>
      <c r="C68" s="384" t="s">
        <v>394</v>
      </c>
      <c r="D68" s="384" t="s">
        <v>783</v>
      </c>
      <c r="E68" s="383">
        <v>2023</v>
      </c>
      <c r="F68" s="863"/>
    </row>
    <row r="69" spans="1:6" s="378" customFormat="1" ht="29.1" customHeight="1">
      <c r="A69" s="863"/>
      <c r="B69" s="382">
        <v>65</v>
      </c>
      <c r="C69" s="382" t="s">
        <v>393</v>
      </c>
      <c r="D69" s="382" t="s">
        <v>392</v>
      </c>
      <c r="E69" s="382">
        <v>2023</v>
      </c>
      <c r="F69" s="863"/>
    </row>
    <row r="70" spans="1:6" s="378" customFormat="1" ht="29.1" customHeight="1">
      <c r="A70" s="864" t="s">
        <v>45</v>
      </c>
      <c r="B70" s="383">
        <v>66</v>
      </c>
      <c r="C70" s="384" t="s">
        <v>731</v>
      </c>
      <c r="D70" s="384" t="s">
        <v>1314</v>
      </c>
      <c r="E70" s="383">
        <v>2023</v>
      </c>
      <c r="F70" s="864" t="s">
        <v>160</v>
      </c>
    </row>
    <row r="71" spans="1:6" s="378" customFormat="1" ht="29.1" customHeight="1">
      <c r="A71" s="865"/>
      <c r="B71" s="382">
        <v>67</v>
      </c>
      <c r="C71" s="382" t="s">
        <v>1266</v>
      </c>
      <c r="D71" s="382" t="s">
        <v>1315</v>
      </c>
      <c r="E71" s="382">
        <v>2022</v>
      </c>
      <c r="F71" s="865"/>
    </row>
    <row r="72" spans="1:6" s="378" customFormat="1" ht="29.1" customHeight="1">
      <c r="A72" s="865"/>
      <c r="B72" s="383">
        <v>68</v>
      </c>
      <c r="C72" s="384" t="s">
        <v>403</v>
      </c>
      <c r="D72" s="384" t="s">
        <v>869</v>
      </c>
      <c r="E72" s="383">
        <v>2022</v>
      </c>
      <c r="F72" s="865"/>
    </row>
    <row r="73" spans="1:6" s="378" customFormat="1" ht="29.1" customHeight="1">
      <c r="A73" s="866"/>
      <c r="B73" s="382">
        <v>69</v>
      </c>
      <c r="C73" s="382" t="s">
        <v>735</v>
      </c>
      <c r="D73" s="382" t="s">
        <v>757</v>
      </c>
      <c r="E73" s="382">
        <v>2021</v>
      </c>
      <c r="F73" s="866"/>
    </row>
    <row r="74" spans="1:6" s="378" customFormat="1" ht="29.1" customHeight="1">
      <c r="A74" s="864" t="s">
        <v>43</v>
      </c>
      <c r="B74" s="383">
        <v>70</v>
      </c>
      <c r="C74" s="384" t="s">
        <v>391</v>
      </c>
      <c r="D74" s="384" t="s">
        <v>868</v>
      </c>
      <c r="E74" s="383">
        <v>2022</v>
      </c>
      <c r="F74" s="864" t="s">
        <v>42</v>
      </c>
    </row>
    <row r="75" spans="1:6" s="378" customFormat="1" ht="29.1" customHeight="1">
      <c r="A75" s="865"/>
      <c r="B75" s="382">
        <v>71</v>
      </c>
      <c r="C75" s="382" t="s">
        <v>933</v>
      </c>
      <c r="D75" s="382" t="s">
        <v>938</v>
      </c>
      <c r="E75" s="382">
        <v>2022</v>
      </c>
      <c r="F75" s="865"/>
    </row>
    <row r="76" spans="1:6" s="378" customFormat="1" ht="29.1" customHeight="1">
      <c r="A76" s="866"/>
      <c r="B76" s="383">
        <v>72</v>
      </c>
      <c r="C76" s="384" t="s">
        <v>483</v>
      </c>
      <c r="D76" s="384" t="s">
        <v>543</v>
      </c>
      <c r="E76" s="383">
        <v>2022</v>
      </c>
      <c r="F76" s="866"/>
    </row>
    <row r="77" spans="1:6" s="378" customFormat="1" ht="29.1" customHeight="1">
      <c r="A77" s="864" t="s">
        <v>37</v>
      </c>
      <c r="B77" s="382">
        <v>73</v>
      </c>
      <c r="C77" s="382" t="s">
        <v>391</v>
      </c>
      <c r="D77" s="382" t="s">
        <v>544</v>
      </c>
      <c r="E77" s="382">
        <v>2022</v>
      </c>
      <c r="F77" s="864" t="s">
        <v>766</v>
      </c>
    </row>
    <row r="78" spans="1:6" s="378" customFormat="1" ht="29.1" customHeight="1">
      <c r="A78" s="865"/>
      <c r="B78" s="383">
        <v>74</v>
      </c>
      <c r="C78" s="384" t="s">
        <v>920</v>
      </c>
      <c r="D78" s="384" t="s">
        <v>918</v>
      </c>
      <c r="E78" s="383">
        <v>2022</v>
      </c>
      <c r="F78" s="865"/>
    </row>
    <row r="79" spans="1:6" s="378" customFormat="1" ht="29.1" customHeight="1">
      <c r="A79" s="865"/>
      <c r="B79" s="382">
        <v>75</v>
      </c>
      <c r="C79" s="382" t="s">
        <v>1285</v>
      </c>
      <c r="D79" s="382" t="s">
        <v>1316</v>
      </c>
      <c r="E79" s="382">
        <v>2023</v>
      </c>
      <c r="F79" s="865"/>
    </row>
    <row r="80" spans="1:6" s="378" customFormat="1" ht="29.1" customHeight="1">
      <c r="A80" s="865"/>
      <c r="B80" s="383">
        <v>76</v>
      </c>
      <c r="C80" s="384" t="s">
        <v>936</v>
      </c>
      <c r="D80" s="384" t="s">
        <v>869</v>
      </c>
      <c r="E80" s="383">
        <v>2022</v>
      </c>
      <c r="F80" s="865"/>
    </row>
    <row r="81" spans="1:6" s="378" customFormat="1" ht="29.1" customHeight="1">
      <c r="A81" s="865"/>
      <c r="B81" s="382">
        <v>77</v>
      </c>
      <c r="C81" s="382" t="s">
        <v>921</v>
      </c>
      <c r="D81" s="382" t="s">
        <v>919</v>
      </c>
      <c r="E81" s="382">
        <v>2022</v>
      </c>
      <c r="F81" s="865"/>
    </row>
    <row r="82" spans="1:6" s="378" customFormat="1" ht="29.1" customHeight="1">
      <c r="A82" s="865"/>
      <c r="B82" s="383">
        <v>78</v>
      </c>
      <c r="C82" s="384" t="s">
        <v>738</v>
      </c>
      <c r="D82" s="384" t="s">
        <v>758</v>
      </c>
      <c r="E82" s="383">
        <v>2022</v>
      </c>
      <c r="F82" s="865"/>
    </row>
    <row r="83" spans="1:6" s="378" customFormat="1" ht="29.1" customHeight="1">
      <c r="A83" s="866"/>
      <c r="B83" s="382">
        <v>79</v>
      </c>
      <c r="C83" s="382" t="s">
        <v>390</v>
      </c>
      <c r="D83" s="382" t="s">
        <v>759</v>
      </c>
      <c r="E83" s="382">
        <v>2021</v>
      </c>
      <c r="F83" s="866"/>
    </row>
    <row r="84" spans="1:6" s="378" customFormat="1" ht="29.1" customHeight="1">
      <c r="A84" s="864" t="s">
        <v>33</v>
      </c>
      <c r="B84" s="383">
        <v>80</v>
      </c>
      <c r="C84" s="384" t="s">
        <v>913</v>
      </c>
      <c r="D84" s="384" t="s">
        <v>912</v>
      </c>
      <c r="E84" s="383">
        <v>2021</v>
      </c>
      <c r="F84" s="864" t="s">
        <v>1529</v>
      </c>
    </row>
    <row r="85" spans="1:6" s="378" customFormat="1" ht="29.1" customHeight="1">
      <c r="A85" s="865"/>
      <c r="B85" s="382">
        <v>81</v>
      </c>
      <c r="C85" s="382" t="s">
        <v>1289</v>
      </c>
      <c r="D85" s="382" t="s">
        <v>1317</v>
      </c>
      <c r="E85" s="382">
        <v>2023</v>
      </c>
      <c r="F85" s="865"/>
    </row>
    <row r="86" spans="1:6" s="378" customFormat="1" ht="29.1" customHeight="1">
      <c r="A86" s="865"/>
      <c r="B86" s="383">
        <v>82</v>
      </c>
      <c r="C86" s="384" t="s">
        <v>1291</v>
      </c>
      <c r="D86" s="384" t="s">
        <v>1318</v>
      </c>
      <c r="E86" s="383">
        <v>2022</v>
      </c>
      <c r="F86" s="865"/>
    </row>
    <row r="87" spans="1:6" s="378" customFormat="1" ht="29.1" customHeight="1">
      <c r="A87" s="865"/>
      <c r="B87" s="382">
        <v>83</v>
      </c>
      <c r="C87" s="382" t="s">
        <v>1290</v>
      </c>
      <c r="D87" s="382" t="s">
        <v>1319</v>
      </c>
      <c r="E87" s="382">
        <v>2023</v>
      </c>
      <c r="F87" s="865"/>
    </row>
    <row r="88" spans="1:6" s="378" customFormat="1" ht="29.1" customHeight="1">
      <c r="A88" s="865"/>
      <c r="B88" s="383">
        <v>84</v>
      </c>
      <c r="C88" s="384" t="s">
        <v>915</v>
      </c>
      <c r="D88" s="384" t="s">
        <v>914</v>
      </c>
      <c r="E88" s="383">
        <v>2022</v>
      </c>
      <c r="F88" s="865"/>
    </row>
    <row r="89" spans="1:6" s="378" customFormat="1" ht="29.1" customHeight="1">
      <c r="A89" s="866"/>
      <c r="B89" s="382">
        <v>85</v>
      </c>
      <c r="C89" s="382" t="s">
        <v>479</v>
      </c>
      <c r="D89" s="382" t="s">
        <v>760</v>
      </c>
      <c r="E89" s="382">
        <v>2021</v>
      </c>
      <c r="F89" s="866"/>
    </row>
    <row r="90" spans="1:6" s="378" customFormat="1" ht="29.1" customHeight="1">
      <c r="A90" s="863" t="s">
        <v>41</v>
      </c>
      <c r="B90" s="383">
        <v>86</v>
      </c>
      <c r="C90" s="384" t="s">
        <v>568</v>
      </c>
      <c r="D90" s="384" t="s">
        <v>569</v>
      </c>
      <c r="E90" s="383">
        <v>2022</v>
      </c>
      <c r="F90" s="863" t="s">
        <v>40</v>
      </c>
    </row>
    <row r="91" spans="1:6" s="378" customFormat="1" ht="29.1" customHeight="1">
      <c r="A91" s="863"/>
      <c r="B91" s="382">
        <v>87</v>
      </c>
      <c r="C91" s="382" t="s">
        <v>389</v>
      </c>
      <c r="D91" s="382" t="s">
        <v>388</v>
      </c>
      <c r="E91" s="382">
        <v>2023</v>
      </c>
      <c r="F91" s="863"/>
    </row>
    <row r="92" spans="1:6" s="378" customFormat="1" ht="29.1" customHeight="1">
      <c r="A92" s="863"/>
      <c r="B92" s="383">
        <v>88</v>
      </c>
      <c r="C92" s="384" t="s">
        <v>934</v>
      </c>
      <c r="D92" s="384" t="s">
        <v>939</v>
      </c>
      <c r="E92" s="383">
        <v>2022</v>
      </c>
      <c r="F92" s="863"/>
    </row>
    <row r="93" spans="1:6" s="378" customFormat="1" ht="29.1" customHeight="1">
      <c r="A93" s="863"/>
      <c r="B93" s="382">
        <v>89</v>
      </c>
      <c r="C93" s="382" t="s">
        <v>866</v>
      </c>
      <c r="D93" s="382" t="s">
        <v>865</v>
      </c>
      <c r="E93" s="382">
        <v>2021</v>
      </c>
      <c r="F93" s="863"/>
    </row>
    <row r="94" spans="1:6" s="378" customFormat="1" ht="29.1" customHeight="1">
      <c r="A94" s="863"/>
      <c r="B94" s="383">
        <v>90</v>
      </c>
      <c r="C94" s="384" t="s">
        <v>1275</v>
      </c>
      <c r="D94" s="384" t="s">
        <v>1320</v>
      </c>
      <c r="E94" s="383">
        <v>2023</v>
      </c>
      <c r="F94" s="863"/>
    </row>
    <row r="95" spans="1:6" s="378" customFormat="1" ht="29.1" customHeight="1">
      <c r="A95" s="863"/>
      <c r="B95" s="382">
        <v>91</v>
      </c>
      <c r="C95" s="382" t="s">
        <v>1279</v>
      </c>
      <c r="D95" s="382" t="s">
        <v>1321</v>
      </c>
      <c r="E95" s="382">
        <v>2022</v>
      </c>
      <c r="F95" s="863"/>
    </row>
    <row r="96" spans="1:6" s="378" customFormat="1" ht="29.1" customHeight="1">
      <c r="A96" s="863"/>
      <c r="B96" s="383">
        <v>92</v>
      </c>
      <c r="C96" s="384" t="s">
        <v>1277</v>
      </c>
      <c r="D96" s="384" t="s">
        <v>1322</v>
      </c>
      <c r="E96" s="383">
        <v>2023</v>
      </c>
      <c r="F96" s="863"/>
    </row>
    <row r="97" spans="1:6" s="378" customFormat="1" ht="29.1" customHeight="1">
      <c r="A97" s="863"/>
      <c r="B97" s="382">
        <v>93</v>
      </c>
      <c r="C97" s="382" t="s">
        <v>1281</v>
      </c>
      <c r="D97" s="382" t="s">
        <v>1323</v>
      </c>
      <c r="E97" s="382">
        <v>2022</v>
      </c>
      <c r="F97" s="863"/>
    </row>
    <row r="98" spans="1:6" s="378" customFormat="1" ht="29.1" customHeight="1">
      <c r="A98" s="863"/>
      <c r="B98" s="383">
        <v>94</v>
      </c>
      <c r="C98" s="384" t="s">
        <v>1278</v>
      </c>
      <c r="D98" s="384" t="s">
        <v>1324</v>
      </c>
      <c r="E98" s="383">
        <v>2023</v>
      </c>
      <c r="F98" s="863"/>
    </row>
    <row r="99" spans="1:6" s="378" customFormat="1" ht="29.1" customHeight="1">
      <c r="A99" s="863"/>
      <c r="B99" s="382">
        <v>95</v>
      </c>
      <c r="C99" s="382" t="s">
        <v>1274</v>
      </c>
      <c r="D99" s="382" t="s">
        <v>1325</v>
      </c>
      <c r="E99" s="382">
        <v>2023</v>
      </c>
      <c r="F99" s="863"/>
    </row>
    <row r="100" spans="1:6" s="378" customFormat="1" ht="29.1" customHeight="1">
      <c r="A100" s="863"/>
      <c r="B100" s="383">
        <v>96</v>
      </c>
      <c r="C100" s="384" t="s">
        <v>862</v>
      </c>
      <c r="D100" s="384" t="s">
        <v>861</v>
      </c>
      <c r="E100" s="383">
        <v>2021</v>
      </c>
      <c r="F100" s="863"/>
    </row>
    <row r="101" spans="1:6" s="378" customFormat="1" ht="29.1" customHeight="1">
      <c r="A101" s="863"/>
      <c r="B101" s="382">
        <v>97</v>
      </c>
      <c r="C101" s="382" t="s">
        <v>863</v>
      </c>
      <c r="D101" s="382" t="s">
        <v>864</v>
      </c>
      <c r="E101" s="382">
        <v>2022</v>
      </c>
      <c r="F101" s="863"/>
    </row>
    <row r="102" spans="1:6" s="378" customFormat="1" ht="29.1" customHeight="1">
      <c r="A102" s="863"/>
      <c r="B102" s="383">
        <v>98</v>
      </c>
      <c r="C102" s="384" t="s">
        <v>737</v>
      </c>
      <c r="D102" s="384" t="s">
        <v>761</v>
      </c>
      <c r="E102" s="383">
        <v>2021</v>
      </c>
      <c r="F102" s="863"/>
    </row>
    <row r="103" spans="1:6" s="378" customFormat="1" ht="29.1" customHeight="1">
      <c r="A103" s="864" t="s">
        <v>159</v>
      </c>
      <c r="B103" s="382">
        <v>99</v>
      </c>
      <c r="C103" s="382" t="s">
        <v>736</v>
      </c>
      <c r="D103" s="382" t="s">
        <v>762</v>
      </c>
      <c r="E103" s="382">
        <v>2021</v>
      </c>
      <c r="F103" s="864" t="s">
        <v>38</v>
      </c>
    </row>
    <row r="104" spans="1:6" s="378" customFormat="1" ht="29.1" customHeight="1">
      <c r="A104" s="865"/>
      <c r="B104" s="383">
        <v>100</v>
      </c>
      <c r="C104" s="384" t="s">
        <v>1280</v>
      </c>
      <c r="D104" s="384" t="s">
        <v>1326</v>
      </c>
      <c r="E104" s="383">
        <v>2023</v>
      </c>
      <c r="F104" s="865"/>
    </row>
    <row r="105" spans="1:6" s="378" customFormat="1" ht="29.1" customHeight="1">
      <c r="A105" s="866"/>
      <c r="B105" s="382">
        <v>101</v>
      </c>
      <c r="C105" s="382" t="s">
        <v>871</v>
      </c>
      <c r="D105" s="382" t="s">
        <v>869</v>
      </c>
      <c r="E105" s="382">
        <v>2023</v>
      </c>
      <c r="F105" s="866"/>
    </row>
    <row r="106" spans="1:6" s="378" customFormat="1" ht="29.1" customHeight="1">
      <c r="A106" s="864" t="s">
        <v>31</v>
      </c>
      <c r="B106" s="383">
        <v>102</v>
      </c>
      <c r="C106" s="384" t="s">
        <v>484</v>
      </c>
      <c r="D106" s="384" t="s">
        <v>545</v>
      </c>
      <c r="E106" s="383">
        <v>2022</v>
      </c>
      <c r="F106" s="864" t="s">
        <v>30</v>
      </c>
    </row>
    <row r="107" spans="1:6" s="378" customFormat="1" ht="29.1" customHeight="1">
      <c r="A107" s="865"/>
      <c r="B107" s="382">
        <v>103</v>
      </c>
      <c r="C107" s="382" t="s">
        <v>387</v>
      </c>
      <c r="D107" s="382" t="s">
        <v>386</v>
      </c>
      <c r="E107" s="382">
        <v>2021</v>
      </c>
      <c r="F107" s="865"/>
    </row>
    <row r="108" spans="1:6" s="378" customFormat="1" ht="29.1" customHeight="1">
      <c r="A108" s="865"/>
      <c r="B108" s="383">
        <v>104</v>
      </c>
      <c r="C108" s="384" t="s">
        <v>881</v>
      </c>
      <c r="D108" s="384" t="s">
        <v>874</v>
      </c>
      <c r="E108" s="383">
        <v>2022</v>
      </c>
      <c r="F108" s="865"/>
    </row>
    <row r="109" spans="1:6" s="378" customFormat="1" ht="29.1" customHeight="1">
      <c r="A109" s="865"/>
      <c r="B109" s="382">
        <v>105</v>
      </c>
      <c r="C109" s="382" t="s">
        <v>883</v>
      </c>
      <c r="D109" s="382" t="s">
        <v>875</v>
      </c>
      <c r="E109" s="382">
        <v>2022</v>
      </c>
      <c r="F109" s="865"/>
    </row>
    <row r="110" spans="1:6" s="378" customFormat="1" ht="29.1" customHeight="1">
      <c r="A110" s="865"/>
      <c r="B110" s="383">
        <v>106</v>
      </c>
      <c r="C110" s="384" t="s">
        <v>882</v>
      </c>
      <c r="D110" s="384" t="s">
        <v>876</v>
      </c>
      <c r="E110" s="383">
        <v>2022</v>
      </c>
      <c r="F110" s="865"/>
    </row>
    <row r="111" spans="1:6" s="378" customFormat="1" ht="29.1" customHeight="1">
      <c r="A111" s="865"/>
      <c r="B111" s="382">
        <v>107</v>
      </c>
      <c r="C111" s="382" t="s">
        <v>1299</v>
      </c>
      <c r="D111" s="382" t="s">
        <v>1327</v>
      </c>
      <c r="E111" s="382">
        <v>2023</v>
      </c>
      <c r="F111" s="865"/>
    </row>
    <row r="112" spans="1:6" s="378" customFormat="1" ht="29.1" customHeight="1">
      <c r="A112" s="865"/>
      <c r="B112" s="383">
        <v>108</v>
      </c>
      <c r="C112" s="384" t="s">
        <v>879</v>
      </c>
      <c r="D112" s="384" t="s">
        <v>878</v>
      </c>
      <c r="E112" s="383">
        <v>2022</v>
      </c>
      <c r="F112" s="865"/>
    </row>
    <row r="113" spans="1:6" s="378" customFormat="1" ht="29.1" customHeight="1">
      <c r="A113" s="865"/>
      <c r="B113" s="382">
        <v>109</v>
      </c>
      <c r="C113" s="382" t="s">
        <v>1294</v>
      </c>
      <c r="D113" s="382" t="s">
        <v>1328</v>
      </c>
      <c r="E113" s="382">
        <v>2023</v>
      </c>
      <c r="F113" s="865"/>
    </row>
    <row r="114" spans="1:6" s="378" customFormat="1" ht="29.1" customHeight="1">
      <c r="A114" s="865"/>
      <c r="B114" s="383">
        <v>110</v>
      </c>
      <c r="C114" s="384" t="s">
        <v>880</v>
      </c>
      <c r="D114" s="384" t="s">
        <v>877</v>
      </c>
      <c r="E114" s="383">
        <v>2022</v>
      </c>
      <c r="F114" s="865"/>
    </row>
    <row r="115" spans="1:6" s="378" customFormat="1" ht="29.1" customHeight="1">
      <c r="A115" s="865"/>
      <c r="B115" s="382">
        <v>111</v>
      </c>
      <c r="C115" s="382" t="s">
        <v>385</v>
      </c>
      <c r="D115" s="382" t="s">
        <v>384</v>
      </c>
      <c r="E115" s="382">
        <v>2021</v>
      </c>
      <c r="F115" s="865"/>
    </row>
    <row r="116" spans="1:6" s="378" customFormat="1" ht="29.1" customHeight="1">
      <c r="A116" s="865"/>
      <c r="B116" s="383">
        <v>112</v>
      </c>
      <c r="C116" s="384" t="s">
        <v>1298</v>
      </c>
      <c r="D116" s="384" t="s">
        <v>1329</v>
      </c>
      <c r="E116" s="383">
        <v>2023</v>
      </c>
      <c r="F116" s="865"/>
    </row>
    <row r="117" spans="1:6" s="378" customFormat="1" ht="29.1" customHeight="1">
      <c r="A117" s="865"/>
      <c r="B117" s="382">
        <v>113</v>
      </c>
      <c r="C117" s="382" t="s">
        <v>1297</v>
      </c>
      <c r="D117" s="382" t="s">
        <v>1330</v>
      </c>
      <c r="E117" s="382">
        <v>2023</v>
      </c>
      <c r="F117" s="865"/>
    </row>
    <row r="118" spans="1:6" s="378" customFormat="1" ht="29.1" customHeight="1">
      <c r="A118" s="866"/>
      <c r="B118" s="383">
        <v>114</v>
      </c>
      <c r="C118" s="384" t="s">
        <v>739</v>
      </c>
      <c r="D118" s="384" t="s">
        <v>763</v>
      </c>
      <c r="E118" s="383">
        <v>2021</v>
      </c>
      <c r="F118" s="866"/>
    </row>
    <row r="119" spans="1:6" s="378" customFormat="1" ht="29.1" customHeight="1">
      <c r="A119" s="864" t="s">
        <v>29</v>
      </c>
      <c r="B119" s="382">
        <v>115</v>
      </c>
      <c r="C119" s="382" t="s">
        <v>391</v>
      </c>
      <c r="D119" s="382" t="s">
        <v>764</v>
      </c>
      <c r="E119" s="382">
        <v>2022</v>
      </c>
      <c r="F119" s="864" t="s">
        <v>28</v>
      </c>
    </row>
    <row r="120" spans="1:6" s="378" customFormat="1" ht="29.1" customHeight="1">
      <c r="A120" s="865"/>
      <c r="B120" s="383">
        <v>116</v>
      </c>
      <c r="C120" s="384" t="s">
        <v>941</v>
      </c>
      <c r="D120" s="384" t="s">
        <v>942</v>
      </c>
      <c r="E120" s="383">
        <v>2021</v>
      </c>
      <c r="F120" s="865"/>
    </row>
    <row r="121" spans="1:6" s="378" customFormat="1" ht="29.1" customHeight="1">
      <c r="A121" s="865"/>
      <c r="B121" s="382">
        <v>117</v>
      </c>
      <c r="C121" s="382" t="s">
        <v>909</v>
      </c>
      <c r="D121" s="382" t="s">
        <v>907</v>
      </c>
      <c r="E121" s="382">
        <v>2022</v>
      </c>
      <c r="F121" s="865"/>
    </row>
    <row r="122" spans="1:6" s="378" customFormat="1" ht="29.1" customHeight="1">
      <c r="A122" s="865"/>
      <c r="B122" s="383">
        <v>118</v>
      </c>
      <c r="C122" s="384" t="s">
        <v>1301</v>
      </c>
      <c r="D122" s="384" t="s">
        <v>1331</v>
      </c>
      <c r="E122" s="383">
        <v>2022</v>
      </c>
      <c r="F122" s="865"/>
    </row>
    <row r="123" spans="1:6" s="378" customFormat="1" ht="29.1" customHeight="1">
      <c r="A123" s="865"/>
      <c r="B123" s="382">
        <v>119</v>
      </c>
      <c r="C123" s="382" t="s">
        <v>1302</v>
      </c>
      <c r="D123" s="382" t="s">
        <v>1332</v>
      </c>
      <c r="E123" s="382">
        <v>2022</v>
      </c>
      <c r="F123" s="865"/>
    </row>
    <row r="124" spans="1:6" s="378" customFormat="1" ht="29.1" customHeight="1">
      <c r="A124" s="865"/>
      <c r="B124" s="383">
        <v>120</v>
      </c>
      <c r="C124" s="384" t="s">
        <v>1300</v>
      </c>
      <c r="D124" s="384" t="s">
        <v>1333</v>
      </c>
      <c r="E124" s="383">
        <v>2022</v>
      </c>
      <c r="F124" s="865"/>
    </row>
    <row r="125" spans="1:6" s="378" customFormat="1" ht="29.1" customHeight="1">
      <c r="A125" s="865"/>
      <c r="B125" s="382">
        <v>121</v>
      </c>
      <c r="C125" s="382" t="s">
        <v>910</v>
      </c>
      <c r="D125" s="382" t="s">
        <v>908</v>
      </c>
      <c r="E125" s="382">
        <v>2022</v>
      </c>
      <c r="F125" s="865"/>
    </row>
    <row r="126" spans="1:6" s="378" customFormat="1" ht="29.1" customHeight="1">
      <c r="A126" s="865"/>
      <c r="B126" s="383">
        <v>122</v>
      </c>
      <c r="C126" s="384" t="s">
        <v>486</v>
      </c>
      <c r="D126" s="384" t="s">
        <v>546</v>
      </c>
      <c r="E126" s="383">
        <v>2022</v>
      </c>
      <c r="F126" s="865"/>
    </row>
    <row r="127" spans="1:6" s="378" customFormat="1" ht="29.1" customHeight="1">
      <c r="A127" s="866"/>
      <c r="B127" s="382">
        <v>123</v>
      </c>
      <c r="C127" s="382" t="s">
        <v>485</v>
      </c>
      <c r="D127" s="382" t="s">
        <v>547</v>
      </c>
      <c r="E127" s="382">
        <v>2021</v>
      </c>
      <c r="F127" s="866"/>
    </row>
    <row r="128" spans="1:6" s="378" customFormat="1" ht="29.1" customHeight="1">
      <c r="A128" s="864" t="s">
        <v>27</v>
      </c>
      <c r="B128" s="383">
        <v>124</v>
      </c>
      <c r="C128" s="384" t="s">
        <v>1286</v>
      </c>
      <c r="D128" s="384" t="s">
        <v>1334</v>
      </c>
      <c r="E128" s="383">
        <v>2022</v>
      </c>
      <c r="F128" s="864" t="s">
        <v>26</v>
      </c>
    </row>
    <row r="129" spans="1:6" s="378" customFormat="1" ht="29.1" customHeight="1">
      <c r="A129" s="865"/>
      <c r="B129" s="382">
        <v>125</v>
      </c>
      <c r="C129" s="382" t="s">
        <v>1288</v>
      </c>
      <c r="D129" s="382" t="s">
        <v>1335</v>
      </c>
      <c r="E129" s="382">
        <v>2023</v>
      </c>
      <c r="F129" s="865"/>
    </row>
    <row r="130" spans="1:6" s="378" customFormat="1" ht="29.1" customHeight="1">
      <c r="A130" s="865"/>
      <c r="B130" s="383">
        <v>126</v>
      </c>
      <c r="C130" s="384" t="s">
        <v>1287</v>
      </c>
      <c r="D130" s="384" t="s">
        <v>1336</v>
      </c>
      <c r="E130" s="383">
        <v>2023</v>
      </c>
      <c r="F130" s="865"/>
    </row>
    <row r="131" spans="1:6" s="378" customFormat="1" ht="29.1" customHeight="1">
      <c r="A131" s="865"/>
      <c r="B131" s="382">
        <v>127</v>
      </c>
      <c r="C131" s="382" t="s">
        <v>390</v>
      </c>
      <c r="D131" s="382" t="s">
        <v>867</v>
      </c>
      <c r="E131" s="382">
        <v>2022</v>
      </c>
      <c r="F131" s="865"/>
    </row>
    <row r="132" spans="1:6" s="378" customFormat="1" ht="29.1" customHeight="1">
      <c r="A132" s="866"/>
      <c r="B132" s="383">
        <v>128</v>
      </c>
      <c r="C132" s="384" t="s">
        <v>733</v>
      </c>
      <c r="D132" s="384" t="s">
        <v>765</v>
      </c>
      <c r="E132" s="383">
        <v>2023</v>
      </c>
      <c r="F132" s="866"/>
    </row>
    <row r="133" spans="1:6" s="378" customFormat="1" ht="29.1" customHeight="1">
      <c r="A133" s="864" t="s">
        <v>35</v>
      </c>
      <c r="B133" s="382">
        <v>129</v>
      </c>
      <c r="C133" s="382" t="s">
        <v>871</v>
      </c>
      <c r="D133" s="382" t="s">
        <v>870</v>
      </c>
      <c r="E133" s="382">
        <v>2022</v>
      </c>
      <c r="F133" s="864" t="s">
        <v>768</v>
      </c>
    </row>
    <row r="134" spans="1:6" s="378" customFormat="1" ht="29.1" customHeight="1">
      <c r="A134" s="865"/>
      <c r="B134" s="383">
        <v>130</v>
      </c>
      <c r="C134" s="384" t="s">
        <v>1282</v>
      </c>
      <c r="D134" s="384" t="s">
        <v>1337</v>
      </c>
      <c r="E134" s="383">
        <v>2022</v>
      </c>
      <c r="F134" s="865"/>
    </row>
    <row r="135" spans="1:6" s="378" customFormat="1" ht="29.1" customHeight="1">
      <c r="A135" s="865"/>
      <c r="B135" s="382">
        <v>131</v>
      </c>
      <c r="C135" s="382" t="s">
        <v>1283</v>
      </c>
      <c r="D135" s="382" t="s">
        <v>1338</v>
      </c>
      <c r="E135" s="382">
        <v>2023</v>
      </c>
      <c r="F135" s="865"/>
    </row>
    <row r="136" spans="1:6" s="378" customFormat="1" ht="29.1" customHeight="1">
      <c r="A136" s="865"/>
      <c r="B136" s="383">
        <v>132</v>
      </c>
      <c r="C136" s="384" t="s">
        <v>1284</v>
      </c>
      <c r="D136" s="384" t="s">
        <v>1339</v>
      </c>
      <c r="E136" s="383">
        <v>2022</v>
      </c>
      <c r="F136" s="865"/>
    </row>
    <row r="137" spans="1:6" s="378" customFormat="1" ht="29.1" customHeight="1">
      <c r="A137" s="865"/>
      <c r="B137" s="382">
        <v>133</v>
      </c>
      <c r="C137" s="382" t="s">
        <v>391</v>
      </c>
      <c r="D137" s="382" t="s">
        <v>1340</v>
      </c>
      <c r="E137" s="382">
        <v>2023</v>
      </c>
      <c r="F137" s="865"/>
    </row>
    <row r="138" spans="1:6" s="378" customFormat="1" ht="29.1" customHeight="1">
      <c r="A138" s="865"/>
      <c r="B138" s="383">
        <v>134</v>
      </c>
      <c r="C138" s="384" t="s">
        <v>873</v>
      </c>
      <c r="D138" s="384" t="s">
        <v>872</v>
      </c>
      <c r="E138" s="383">
        <v>2022</v>
      </c>
      <c r="F138" s="865"/>
    </row>
    <row r="139" spans="1:6" s="378" customFormat="1" ht="29.1" customHeight="1">
      <c r="A139" s="866"/>
      <c r="B139" s="382">
        <v>135</v>
      </c>
      <c r="C139" s="382" t="s">
        <v>742</v>
      </c>
      <c r="D139" s="382" t="s">
        <v>784</v>
      </c>
      <c r="E139" s="382">
        <v>2023</v>
      </c>
      <c r="F139" s="866"/>
    </row>
    <row r="140" spans="1:6" s="378" customFormat="1" ht="29.1" customHeight="1">
      <c r="A140" s="864" t="s">
        <v>25</v>
      </c>
      <c r="B140" s="383">
        <v>136</v>
      </c>
      <c r="C140" s="384" t="s">
        <v>888</v>
      </c>
      <c r="D140" s="384" t="s">
        <v>885</v>
      </c>
      <c r="E140" s="383">
        <v>2021</v>
      </c>
      <c r="F140" s="864" t="s">
        <v>884</v>
      </c>
    </row>
    <row r="141" spans="1:6" s="378" customFormat="1" ht="29.1" customHeight="1">
      <c r="A141" s="865"/>
      <c r="B141" s="382">
        <v>137</v>
      </c>
      <c r="C141" s="382" t="s">
        <v>889</v>
      </c>
      <c r="D141" s="382" t="s">
        <v>886</v>
      </c>
      <c r="E141" s="382">
        <v>2021</v>
      </c>
      <c r="F141" s="865"/>
    </row>
    <row r="142" spans="1:6" s="378" customFormat="1" ht="29.1" customHeight="1">
      <c r="A142" s="866"/>
      <c r="B142" s="383">
        <v>138</v>
      </c>
      <c r="C142" s="384" t="s">
        <v>890</v>
      </c>
      <c r="D142" s="384" t="s">
        <v>887</v>
      </c>
      <c r="E142" s="383">
        <v>2022</v>
      </c>
      <c r="F142" s="866"/>
    </row>
    <row r="143" spans="1:6" s="378" customFormat="1" ht="29.1" customHeight="1">
      <c r="A143" s="381" t="s">
        <v>23</v>
      </c>
      <c r="B143" s="382">
        <v>139</v>
      </c>
      <c r="C143" s="382" t="s">
        <v>1292</v>
      </c>
      <c r="D143" s="382" t="s">
        <v>1341</v>
      </c>
      <c r="E143" s="382">
        <v>2023</v>
      </c>
      <c r="F143" s="381" t="s">
        <v>1293</v>
      </c>
    </row>
    <row r="144" spans="1:6" s="373" customFormat="1" ht="29.1" customHeight="1">
      <c r="A144" s="874" t="s">
        <v>21</v>
      </c>
      <c r="B144" s="383">
        <v>140</v>
      </c>
      <c r="C144" s="384" t="s">
        <v>1250</v>
      </c>
      <c r="D144" s="384" t="s">
        <v>1342</v>
      </c>
      <c r="E144" s="383">
        <v>2023</v>
      </c>
      <c r="F144" s="872" t="s">
        <v>20</v>
      </c>
    </row>
    <row r="145" spans="1:6" s="373" customFormat="1" ht="29.1" customHeight="1">
      <c r="A145" s="874"/>
      <c r="B145" s="382">
        <v>141</v>
      </c>
      <c r="C145" s="382" t="s">
        <v>1262</v>
      </c>
      <c r="D145" s="382" t="s">
        <v>1343</v>
      </c>
      <c r="E145" s="382">
        <v>2022</v>
      </c>
      <c r="F145" s="872"/>
    </row>
    <row r="146" spans="1:6" s="373" customFormat="1" ht="29.1" customHeight="1">
      <c r="A146" s="874"/>
      <c r="B146" s="383">
        <v>142</v>
      </c>
      <c r="C146" s="384" t="s">
        <v>1260</v>
      </c>
      <c r="D146" s="384" t="s">
        <v>1344</v>
      </c>
      <c r="E146" s="383">
        <v>2022</v>
      </c>
      <c r="F146" s="872"/>
    </row>
    <row r="147" spans="1:6" s="373" customFormat="1" ht="29.1" customHeight="1">
      <c r="A147" s="874"/>
      <c r="B147" s="382">
        <v>143</v>
      </c>
      <c r="C147" s="382" t="s">
        <v>1252</v>
      </c>
      <c r="D147" s="382" t="s">
        <v>1345</v>
      </c>
      <c r="E147" s="382">
        <v>2023</v>
      </c>
      <c r="F147" s="872"/>
    </row>
    <row r="148" spans="1:6" s="373" customFormat="1" ht="29.1" customHeight="1">
      <c r="A148" s="875"/>
      <c r="B148" s="383">
        <v>144</v>
      </c>
      <c r="C148" s="384" t="s">
        <v>902</v>
      </c>
      <c r="D148" s="384" t="s">
        <v>901</v>
      </c>
      <c r="E148" s="383">
        <v>2022</v>
      </c>
      <c r="F148" s="873"/>
    </row>
    <row r="149" spans="1:6" ht="21" customHeight="1">
      <c r="A149" s="867" t="s">
        <v>631</v>
      </c>
      <c r="B149" s="867"/>
      <c r="C149" s="867"/>
      <c r="D149" s="862" t="s">
        <v>632</v>
      </c>
      <c r="E149" s="862"/>
      <c r="F149" s="862"/>
    </row>
    <row r="151" spans="1:6" ht="39" customHeight="1">
      <c r="D151" s="135"/>
    </row>
    <row r="152" spans="1:6" ht="39" customHeight="1">
      <c r="D152" s="135"/>
    </row>
    <row r="153" spans="1:6" ht="39" customHeight="1">
      <c r="D153" s="135"/>
    </row>
  </sheetData>
  <sortState ref="B71:E74">
    <sortCondition ref="E71:E74"/>
  </sortState>
  <dataConsolidate link="1"/>
  <mergeCells count="46">
    <mergeCell ref="A84:A89"/>
    <mergeCell ref="F84:F89"/>
    <mergeCell ref="A51:A60"/>
    <mergeCell ref="F144:F148"/>
    <mergeCell ref="A144:A148"/>
    <mergeCell ref="A70:A73"/>
    <mergeCell ref="F70:F73"/>
    <mergeCell ref="A128:A132"/>
    <mergeCell ref="F128:F132"/>
    <mergeCell ref="F74:F76"/>
    <mergeCell ref="F51:F60"/>
    <mergeCell ref="G2:J2"/>
    <mergeCell ref="B4:C4"/>
    <mergeCell ref="A24:A30"/>
    <mergeCell ref="A5:A23"/>
    <mergeCell ref="F5:F23"/>
    <mergeCell ref="F24:F30"/>
    <mergeCell ref="A3:C3"/>
    <mergeCell ref="A1:F1"/>
    <mergeCell ref="A2:F2"/>
    <mergeCell ref="D3:F3"/>
    <mergeCell ref="F77:F83"/>
    <mergeCell ref="F38:F46"/>
    <mergeCell ref="F47:F50"/>
    <mergeCell ref="A38:A46"/>
    <mergeCell ref="A61:A69"/>
    <mergeCell ref="A47:A50"/>
    <mergeCell ref="A77:A83"/>
    <mergeCell ref="F61:F69"/>
    <mergeCell ref="A74:A76"/>
    <mergeCell ref="A31:A37"/>
    <mergeCell ref="F31:F37"/>
    <mergeCell ref="D149:F149"/>
    <mergeCell ref="F90:F102"/>
    <mergeCell ref="F106:F118"/>
    <mergeCell ref="A90:A102"/>
    <mergeCell ref="A149:C149"/>
    <mergeCell ref="A119:A127"/>
    <mergeCell ref="A106:A118"/>
    <mergeCell ref="F133:F139"/>
    <mergeCell ref="A133:A139"/>
    <mergeCell ref="A140:A142"/>
    <mergeCell ref="F140:F142"/>
    <mergeCell ref="F119:F127"/>
    <mergeCell ref="A103:A105"/>
    <mergeCell ref="F103:F105"/>
  </mergeCells>
  <printOptions horizontalCentered="1" verticalCentered="1"/>
  <pageMargins left="0" right="0" top="0.15748031496062992" bottom="0.19685039370078741" header="0.11811023622047245" footer="0.11811023622047245"/>
  <pageSetup paperSize="9" scale="54" fitToHeight="0" orientation="portrait" r:id="rId1"/>
  <headerFooter alignWithMargins="0"/>
  <rowBreaks count="2" manualBreakCount="2">
    <brk id="60" max="5" man="1"/>
    <brk id="89" max="5"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E44"/>
  <sheetViews>
    <sheetView showGridLines="0" rightToLeft="1" zoomScale="110" zoomScaleNormal="110" zoomScaleSheetLayoutView="75" workbookViewId="0">
      <selection sqref="A1:F2"/>
    </sheetView>
  </sheetViews>
  <sheetFormatPr defaultColWidth="6.7109375" defaultRowHeight="39.950000000000003" customHeight="1"/>
  <cols>
    <col min="1" max="1" width="21.7109375" style="72" customWidth="1"/>
    <col min="2" max="2" width="7.7109375" style="72" customWidth="1"/>
    <col min="3" max="4" width="55.7109375" style="72" customWidth="1"/>
    <col min="5" max="6" width="21.7109375" style="72" customWidth="1"/>
    <col min="7" max="8" width="6.7109375" style="72"/>
    <col min="9" max="9" width="12.85546875" style="72" customWidth="1"/>
    <col min="10" max="10" width="42.7109375" style="72" customWidth="1"/>
    <col min="11" max="11" width="12.5703125" style="72" customWidth="1"/>
    <col min="12" max="255" width="6.7109375" style="72"/>
    <col min="256" max="256" width="18.28515625" style="72" customWidth="1"/>
    <col min="257" max="257" width="7.7109375" style="72" customWidth="1"/>
    <col min="258" max="258" width="32.28515625" style="72" customWidth="1"/>
    <col min="259" max="259" width="45.140625" style="72" bestFit="1" customWidth="1"/>
    <col min="260" max="260" width="17.28515625" style="72" customWidth="1"/>
    <col min="261" max="511" width="6.7109375" style="72"/>
    <col min="512" max="512" width="18.28515625" style="72" customWidth="1"/>
    <col min="513" max="513" width="7.7109375" style="72" customWidth="1"/>
    <col min="514" max="514" width="32.28515625" style="72" customWidth="1"/>
    <col min="515" max="515" width="45.140625" style="72" bestFit="1" customWidth="1"/>
    <col min="516" max="516" width="17.28515625" style="72" customWidth="1"/>
    <col min="517" max="767" width="6.7109375" style="72"/>
    <col min="768" max="768" width="18.28515625" style="72" customWidth="1"/>
    <col min="769" max="769" width="7.7109375" style="72" customWidth="1"/>
    <col min="770" max="770" width="32.28515625" style="72" customWidth="1"/>
    <col min="771" max="771" width="45.140625" style="72" bestFit="1" customWidth="1"/>
    <col min="772" max="772" width="17.28515625" style="72" customWidth="1"/>
    <col min="773" max="1023" width="6.7109375" style="72"/>
    <col min="1024" max="1024" width="18.28515625" style="72" customWidth="1"/>
    <col min="1025" max="1025" width="7.7109375" style="72" customWidth="1"/>
    <col min="1026" max="1026" width="32.28515625" style="72" customWidth="1"/>
    <col min="1027" max="1027" width="45.140625" style="72" bestFit="1" customWidth="1"/>
    <col min="1028" max="1028" width="17.28515625" style="72" customWidth="1"/>
    <col min="1029" max="1279" width="6.7109375" style="72"/>
    <col min="1280" max="1280" width="18.28515625" style="72" customWidth="1"/>
    <col min="1281" max="1281" width="7.7109375" style="72" customWidth="1"/>
    <col min="1282" max="1282" width="32.28515625" style="72" customWidth="1"/>
    <col min="1283" max="1283" width="45.140625" style="72" bestFit="1" customWidth="1"/>
    <col min="1284" max="1284" width="17.28515625" style="72" customWidth="1"/>
    <col min="1285" max="1535" width="6.7109375" style="72"/>
    <col min="1536" max="1536" width="18.28515625" style="72" customWidth="1"/>
    <col min="1537" max="1537" width="7.7109375" style="72" customWidth="1"/>
    <col min="1538" max="1538" width="32.28515625" style="72" customWidth="1"/>
    <col min="1539" max="1539" width="45.140625" style="72" bestFit="1" customWidth="1"/>
    <col min="1540" max="1540" width="17.28515625" style="72" customWidth="1"/>
    <col min="1541" max="1791" width="6.7109375" style="72"/>
    <col min="1792" max="1792" width="18.28515625" style="72" customWidth="1"/>
    <col min="1793" max="1793" width="7.7109375" style="72" customWidth="1"/>
    <col min="1794" max="1794" width="32.28515625" style="72" customWidth="1"/>
    <col min="1795" max="1795" width="45.140625" style="72" bestFit="1" customWidth="1"/>
    <col min="1796" max="1796" width="17.28515625" style="72" customWidth="1"/>
    <col min="1797" max="2047" width="6.7109375" style="72"/>
    <col min="2048" max="2048" width="18.28515625" style="72" customWidth="1"/>
    <col min="2049" max="2049" width="7.7109375" style="72" customWidth="1"/>
    <col min="2050" max="2050" width="32.28515625" style="72" customWidth="1"/>
    <col min="2051" max="2051" width="45.140625" style="72" bestFit="1" customWidth="1"/>
    <col min="2052" max="2052" width="17.28515625" style="72" customWidth="1"/>
    <col min="2053" max="2303" width="6.7109375" style="72"/>
    <col min="2304" max="2304" width="18.28515625" style="72" customWidth="1"/>
    <col min="2305" max="2305" width="7.7109375" style="72" customWidth="1"/>
    <col min="2306" max="2306" width="32.28515625" style="72" customWidth="1"/>
    <col min="2307" max="2307" width="45.140625" style="72" bestFit="1" customWidth="1"/>
    <col min="2308" max="2308" width="17.28515625" style="72" customWidth="1"/>
    <col min="2309" max="2559" width="6.7109375" style="72"/>
    <col min="2560" max="2560" width="18.28515625" style="72" customWidth="1"/>
    <col min="2561" max="2561" width="7.7109375" style="72" customWidth="1"/>
    <col min="2562" max="2562" width="32.28515625" style="72" customWidth="1"/>
    <col min="2563" max="2563" width="45.140625" style="72" bestFit="1" customWidth="1"/>
    <col min="2564" max="2564" width="17.28515625" style="72" customWidth="1"/>
    <col min="2565" max="2815" width="6.7109375" style="72"/>
    <col min="2816" max="2816" width="18.28515625" style="72" customWidth="1"/>
    <col min="2817" max="2817" width="7.7109375" style="72" customWidth="1"/>
    <col min="2818" max="2818" width="32.28515625" style="72" customWidth="1"/>
    <col min="2819" max="2819" width="45.140625" style="72" bestFit="1" customWidth="1"/>
    <col min="2820" max="2820" width="17.28515625" style="72" customWidth="1"/>
    <col min="2821" max="3071" width="6.7109375" style="72"/>
    <col min="3072" max="3072" width="18.28515625" style="72" customWidth="1"/>
    <col min="3073" max="3073" width="7.7109375" style="72" customWidth="1"/>
    <col min="3074" max="3074" width="32.28515625" style="72" customWidth="1"/>
    <col min="3075" max="3075" width="45.140625" style="72" bestFit="1" customWidth="1"/>
    <col min="3076" max="3076" width="17.28515625" style="72" customWidth="1"/>
    <col min="3077" max="3327" width="6.7109375" style="72"/>
    <col min="3328" max="3328" width="18.28515625" style="72" customWidth="1"/>
    <col min="3329" max="3329" width="7.7109375" style="72" customWidth="1"/>
    <col min="3330" max="3330" width="32.28515625" style="72" customWidth="1"/>
    <col min="3331" max="3331" width="45.140625" style="72" bestFit="1" customWidth="1"/>
    <col min="3332" max="3332" width="17.28515625" style="72" customWidth="1"/>
    <col min="3333" max="3583" width="6.7109375" style="72"/>
    <col min="3584" max="3584" width="18.28515625" style="72" customWidth="1"/>
    <col min="3585" max="3585" width="7.7109375" style="72" customWidth="1"/>
    <col min="3586" max="3586" width="32.28515625" style="72" customWidth="1"/>
    <col min="3587" max="3587" width="45.140625" style="72" bestFit="1" customWidth="1"/>
    <col min="3588" max="3588" width="17.28515625" style="72" customWidth="1"/>
    <col min="3589" max="3839" width="6.7109375" style="72"/>
    <col min="3840" max="3840" width="18.28515625" style="72" customWidth="1"/>
    <col min="3841" max="3841" width="7.7109375" style="72" customWidth="1"/>
    <col min="3842" max="3842" width="32.28515625" style="72" customWidth="1"/>
    <col min="3843" max="3843" width="45.140625" style="72" bestFit="1" customWidth="1"/>
    <col min="3844" max="3844" width="17.28515625" style="72" customWidth="1"/>
    <col min="3845" max="4095" width="6.7109375" style="72"/>
    <col min="4096" max="4096" width="18.28515625" style="72" customWidth="1"/>
    <col min="4097" max="4097" width="7.7109375" style="72" customWidth="1"/>
    <col min="4098" max="4098" width="32.28515625" style="72" customWidth="1"/>
    <col min="4099" max="4099" width="45.140625" style="72" bestFit="1" customWidth="1"/>
    <col min="4100" max="4100" width="17.28515625" style="72" customWidth="1"/>
    <col min="4101" max="4351" width="6.7109375" style="72"/>
    <col min="4352" max="4352" width="18.28515625" style="72" customWidth="1"/>
    <col min="4353" max="4353" width="7.7109375" style="72" customWidth="1"/>
    <col min="4354" max="4354" width="32.28515625" style="72" customWidth="1"/>
    <col min="4355" max="4355" width="45.140625" style="72" bestFit="1" customWidth="1"/>
    <col min="4356" max="4356" width="17.28515625" style="72" customWidth="1"/>
    <col min="4357" max="4607" width="6.7109375" style="72"/>
    <col min="4608" max="4608" width="18.28515625" style="72" customWidth="1"/>
    <col min="4609" max="4609" width="7.7109375" style="72" customWidth="1"/>
    <col min="4610" max="4610" width="32.28515625" style="72" customWidth="1"/>
    <col min="4611" max="4611" width="45.140625" style="72" bestFit="1" customWidth="1"/>
    <col min="4612" max="4612" width="17.28515625" style="72" customWidth="1"/>
    <col min="4613" max="4863" width="6.7109375" style="72"/>
    <col min="4864" max="4864" width="18.28515625" style="72" customWidth="1"/>
    <col min="4865" max="4865" width="7.7109375" style="72" customWidth="1"/>
    <col min="4866" max="4866" width="32.28515625" style="72" customWidth="1"/>
    <col min="4867" max="4867" width="45.140625" style="72" bestFit="1" customWidth="1"/>
    <col min="4868" max="4868" width="17.28515625" style="72" customWidth="1"/>
    <col min="4869" max="5119" width="6.7109375" style="72"/>
    <col min="5120" max="5120" width="18.28515625" style="72" customWidth="1"/>
    <col min="5121" max="5121" width="7.7109375" style="72" customWidth="1"/>
    <col min="5122" max="5122" width="32.28515625" style="72" customWidth="1"/>
    <col min="5123" max="5123" width="45.140625" style="72" bestFit="1" customWidth="1"/>
    <col min="5124" max="5124" width="17.28515625" style="72" customWidth="1"/>
    <col min="5125" max="5375" width="6.7109375" style="72"/>
    <col min="5376" max="5376" width="18.28515625" style="72" customWidth="1"/>
    <col min="5377" max="5377" width="7.7109375" style="72" customWidth="1"/>
    <col min="5378" max="5378" width="32.28515625" style="72" customWidth="1"/>
    <col min="5379" max="5379" width="45.140625" style="72" bestFit="1" customWidth="1"/>
    <col min="5380" max="5380" width="17.28515625" style="72" customWidth="1"/>
    <col min="5381" max="5631" width="6.7109375" style="72"/>
    <col min="5632" max="5632" width="18.28515625" style="72" customWidth="1"/>
    <col min="5633" max="5633" width="7.7109375" style="72" customWidth="1"/>
    <col min="5634" max="5634" width="32.28515625" style="72" customWidth="1"/>
    <col min="5635" max="5635" width="45.140625" style="72" bestFit="1" customWidth="1"/>
    <col min="5636" max="5636" width="17.28515625" style="72" customWidth="1"/>
    <col min="5637" max="5887" width="6.7109375" style="72"/>
    <col min="5888" max="5888" width="18.28515625" style="72" customWidth="1"/>
    <col min="5889" max="5889" width="7.7109375" style="72" customWidth="1"/>
    <col min="5890" max="5890" width="32.28515625" style="72" customWidth="1"/>
    <col min="5891" max="5891" width="45.140625" style="72" bestFit="1" customWidth="1"/>
    <col min="5892" max="5892" width="17.28515625" style="72" customWidth="1"/>
    <col min="5893" max="6143" width="6.7109375" style="72"/>
    <col min="6144" max="6144" width="18.28515625" style="72" customWidth="1"/>
    <col min="6145" max="6145" width="7.7109375" style="72" customWidth="1"/>
    <col min="6146" max="6146" width="32.28515625" style="72" customWidth="1"/>
    <col min="6147" max="6147" width="45.140625" style="72" bestFit="1" customWidth="1"/>
    <col min="6148" max="6148" width="17.28515625" style="72" customWidth="1"/>
    <col min="6149" max="6399" width="6.7109375" style="72"/>
    <col min="6400" max="6400" width="18.28515625" style="72" customWidth="1"/>
    <col min="6401" max="6401" width="7.7109375" style="72" customWidth="1"/>
    <col min="6402" max="6402" width="32.28515625" style="72" customWidth="1"/>
    <col min="6403" max="6403" width="45.140625" style="72" bestFit="1" customWidth="1"/>
    <col min="6404" max="6404" width="17.28515625" style="72" customWidth="1"/>
    <col min="6405" max="6655" width="6.7109375" style="72"/>
    <col min="6656" max="6656" width="18.28515625" style="72" customWidth="1"/>
    <col min="6657" max="6657" width="7.7109375" style="72" customWidth="1"/>
    <col min="6658" max="6658" width="32.28515625" style="72" customWidth="1"/>
    <col min="6659" max="6659" width="45.140625" style="72" bestFit="1" customWidth="1"/>
    <col min="6660" max="6660" width="17.28515625" style="72" customWidth="1"/>
    <col min="6661" max="6911" width="6.7109375" style="72"/>
    <col min="6912" max="6912" width="18.28515625" style="72" customWidth="1"/>
    <col min="6913" max="6913" width="7.7109375" style="72" customWidth="1"/>
    <col min="6914" max="6914" width="32.28515625" style="72" customWidth="1"/>
    <col min="6915" max="6915" width="45.140625" style="72" bestFit="1" customWidth="1"/>
    <col min="6916" max="6916" width="17.28515625" style="72" customWidth="1"/>
    <col min="6917" max="7167" width="6.7109375" style="72"/>
    <col min="7168" max="7168" width="18.28515625" style="72" customWidth="1"/>
    <col min="7169" max="7169" width="7.7109375" style="72" customWidth="1"/>
    <col min="7170" max="7170" width="32.28515625" style="72" customWidth="1"/>
    <col min="7171" max="7171" width="45.140625" style="72" bestFit="1" customWidth="1"/>
    <col min="7172" max="7172" width="17.28515625" style="72" customWidth="1"/>
    <col min="7173" max="7423" width="6.7109375" style="72"/>
    <col min="7424" max="7424" width="18.28515625" style="72" customWidth="1"/>
    <col min="7425" max="7425" width="7.7109375" style="72" customWidth="1"/>
    <col min="7426" max="7426" width="32.28515625" style="72" customWidth="1"/>
    <col min="7427" max="7427" width="45.140625" style="72" bestFit="1" customWidth="1"/>
    <col min="7428" max="7428" width="17.28515625" style="72" customWidth="1"/>
    <col min="7429" max="7679" width="6.7109375" style="72"/>
    <col min="7680" max="7680" width="18.28515625" style="72" customWidth="1"/>
    <col min="7681" max="7681" width="7.7109375" style="72" customWidth="1"/>
    <col min="7682" max="7682" width="32.28515625" style="72" customWidth="1"/>
    <col min="7683" max="7683" width="45.140625" style="72" bestFit="1" customWidth="1"/>
    <col min="7684" max="7684" width="17.28515625" style="72" customWidth="1"/>
    <col min="7685" max="7935" width="6.7109375" style="72"/>
    <col min="7936" max="7936" width="18.28515625" style="72" customWidth="1"/>
    <col min="7937" max="7937" width="7.7109375" style="72" customWidth="1"/>
    <col min="7938" max="7938" width="32.28515625" style="72" customWidth="1"/>
    <col min="7939" max="7939" width="45.140625" style="72" bestFit="1" customWidth="1"/>
    <col min="7940" max="7940" width="17.28515625" style="72" customWidth="1"/>
    <col min="7941" max="8191" width="6.7109375" style="72"/>
    <col min="8192" max="8192" width="18.28515625" style="72" customWidth="1"/>
    <col min="8193" max="8193" width="7.7109375" style="72" customWidth="1"/>
    <col min="8194" max="8194" width="32.28515625" style="72" customWidth="1"/>
    <col min="8195" max="8195" width="45.140625" style="72" bestFit="1" customWidth="1"/>
    <col min="8196" max="8196" width="17.28515625" style="72" customWidth="1"/>
    <col min="8197" max="8447" width="6.7109375" style="72"/>
    <col min="8448" max="8448" width="18.28515625" style="72" customWidth="1"/>
    <col min="8449" max="8449" width="7.7109375" style="72" customWidth="1"/>
    <col min="8450" max="8450" width="32.28515625" style="72" customWidth="1"/>
    <col min="8451" max="8451" width="45.140625" style="72" bestFit="1" customWidth="1"/>
    <col min="8452" max="8452" width="17.28515625" style="72" customWidth="1"/>
    <col min="8453" max="8703" width="6.7109375" style="72"/>
    <col min="8704" max="8704" width="18.28515625" style="72" customWidth="1"/>
    <col min="8705" max="8705" width="7.7109375" style="72" customWidth="1"/>
    <col min="8706" max="8706" width="32.28515625" style="72" customWidth="1"/>
    <col min="8707" max="8707" width="45.140625" style="72" bestFit="1" customWidth="1"/>
    <col min="8708" max="8708" width="17.28515625" style="72" customWidth="1"/>
    <col min="8709" max="8959" width="6.7109375" style="72"/>
    <col min="8960" max="8960" width="18.28515625" style="72" customWidth="1"/>
    <col min="8961" max="8961" width="7.7109375" style="72" customWidth="1"/>
    <col min="8962" max="8962" width="32.28515625" style="72" customWidth="1"/>
    <col min="8963" max="8963" width="45.140625" style="72" bestFit="1" customWidth="1"/>
    <col min="8964" max="8964" width="17.28515625" style="72" customWidth="1"/>
    <col min="8965" max="9215" width="6.7109375" style="72"/>
    <col min="9216" max="9216" width="18.28515625" style="72" customWidth="1"/>
    <col min="9217" max="9217" width="7.7109375" style="72" customWidth="1"/>
    <col min="9218" max="9218" width="32.28515625" style="72" customWidth="1"/>
    <col min="9219" max="9219" width="45.140625" style="72" bestFit="1" customWidth="1"/>
    <col min="9220" max="9220" width="17.28515625" style="72" customWidth="1"/>
    <col min="9221" max="9471" width="6.7109375" style="72"/>
    <col min="9472" max="9472" width="18.28515625" style="72" customWidth="1"/>
    <col min="9473" max="9473" width="7.7109375" style="72" customWidth="1"/>
    <col min="9474" max="9474" width="32.28515625" style="72" customWidth="1"/>
    <col min="9475" max="9475" width="45.140625" style="72" bestFit="1" customWidth="1"/>
    <col min="9476" max="9476" width="17.28515625" style="72" customWidth="1"/>
    <col min="9477" max="9727" width="6.7109375" style="72"/>
    <col min="9728" max="9728" width="18.28515625" style="72" customWidth="1"/>
    <col min="9729" max="9729" width="7.7109375" style="72" customWidth="1"/>
    <col min="9730" max="9730" width="32.28515625" style="72" customWidth="1"/>
    <col min="9731" max="9731" width="45.140625" style="72" bestFit="1" customWidth="1"/>
    <col min="9732" max="9732" width="17.28515625" style="72" customWidth="1"/>
    <col min="9733" max="9983" width="6.7109375" style="72"/>
    <col min="9984" max="9984" width="18.28515625" style="72" customWidth="1"/>
    <col min="9985" max="9985" width="7.7109375" style="72" customWidth="1"/>
    <col min="9986" max="9986" width="32.28515625" style="72" customWidth="1"/>
    <col min="9987" max="9987" width="45.140625" style="72" bestFit="1" customWidth="1"/>
    <col min="9988" max="9988" width="17.28515625" style="72" customWidth="1"/>
    <col min="9989" max="10239" width="6.7109375" style="72"/>
    <col min="10240" max="10240" width="18.28515625" style="72" customWidth="1"/>
    <col min="10241" max="10241" width="7.7109375" style="72" customWidth="1"/>
    <col min="10242" max="10242" width="32.28515625" style="72" customWidth="1"/>
    <col min="10243" max="10243" width="45.140625" style="72" bestFit="1" customWidth="1"/>
    <col min="10244" max="10244" width="17.28515625" style="72" customWidth="1"/>
    <col min="10245" max="10495" width="6.7109375" style="72"/>
    <col min="10496" max="10496" width="18.28515625" style="72" customWidth="1"/>
    <col min="10497" max="10497" width="7.7109375" style="72" customWidth="1"/>
    <col min="10498" max="10498" width="32.28515625" style="72" customWidth="1"/>
    <col min="10499" max="10499" width="45.140625" style="72" bestFit="1" customWidth="1"/>
    <col min="10500" max="10500" width="17.28515625" style="72" customWidth="1"/>
    <col min="10501" max="10751" width="6.7109375" style="72"/>
    <col min="10752" max="10752" width="18.28515625" style="72" customWidth="1"/>
    <col min="10753" max="10753" width="7.7109375" style="72" customWidth="1"/>
    <col min="10754" max="10754" width="32.28515625" style="72" customWidth="1"/>
    <col min="10755" max="10755" width="45.140625" style="72" bestFit="1" customWidth="1"/>
    <col min="10756" max="10756" width="17.28515625" style="72" customWidth="1"/>
    <col min="10757" max="11007" width="6.7109375" style="72"/>
    <col min="11008" max="11008" width="18.28515625" style="72" customWidth="1"/>
    <col min="11009" max="11009" width="7.7109375" style="72" customWidth="1"/>
    <col min="11010" max="11010" width="32.28515625" style="72" customWidth="1"/>
    <col min="11011" max="11011" width="45.140625" style="72" bestFit="1" customWidth="1"/>
    <col min="11012" max="11012" width="17.28515625" style="72" customWidth="1"/>
    <col min="11013" max="11263" width="6.7109375" style="72"/>
    <col min="11264" max="11264" width="18.28515625" style="72" customWidth="1"/>
    <col min="11265" max="11265" width="7.7109375" style="72" customWidth="1"/>
    <col min="11266" max="11266" width="32.28515625" style="72" customWidth="1"/>
    <col min="11267" max="11267" width="45.140625" style="72" bestFit="1" customWidth="1"/>
    <col min="11268" max="11268" width="17.28515625" style="72" customWidth="1"/>
    <col min="11269" max="11519" width="6.7109375" style="72"/>
    <col min="11520" max="11520" width="18.28515625" style="72" customWidth="1"/>
    <col min="11521" max="11521" width="7.7109375" style="72" customWidth="1"/>
    <col min="11522" max="11522" width="32.28515625" style="72" customWidth="1"/>
    <col min="11523" max="11523" width="45.140625" style="72" bestFit="1" customWidth="1"/>
    <col min="11524" max="11524" width="17.28515625" style="72" customWidth="1"/>
    <col min="11525" max="11775" width="6.7109375" style="72"/>
    <col min="11776" max="11776" width="18.28515625" style="72" customWidth="1"/>
    <col min="11777" max="11777" width="7.7109375" style="72" customWidth="1"/>
    <col min="11778" max="11778" width="32.28515625" style="72" customWidth="1"/>
    <col min="11779" max="11779" width="45.140625" style="72" bestFit="1" customWidth="1"/>
    <col min="11780" max="11780" width="17.28515625" style="72" customWidth="1"/>
    <col min="11781" max="12031" width="6.7109375" style="72"/>
    <col min="12032" max="12032" width="18.28515625" style="72" customWidth="1"/>
    <col min="12033" max="12033" width="7.7109375" style="72" customWidth="1"/>
    <col min="12034" max="12034" width="32.28515625" style="72" customWidth="1"/>
    <col min="12035" max="12035" width="45.140625" style="72" bestFit="1" customWidth="1"/>
    <col min="12036" max="12036" width="17.28515625" style="72" customWidth="1"/>
    <col min="12037" max="12287" width="6.7109375" style="72"/>
    <col min="12288" max="12288" width="18.28515625" style="72" customWidth="1"/>
    <col min="12289" max="12289" width="7.7109375" style="72" customWidth="1"/>
    <col min="12290" max="12290" width="32.28515625" style="72" customWidth="1"/>
    <col min="12291" max="12291" width="45.140625" style="72" bestFit="1" customWidth="1"/>
    <col min="12292" max="12292" width="17.28515625" style="72" customWidth="1"/>
    <col min="12293" max="12543" width="6.7109375" style="72"/>
    <col min="12544" max="12544" width="18.28515625" style="72" customWidth="1"/>
    <col min="12545" max="12545" width="7.7109375" style="72" customWidth="1"/>
    <col min="12546" max="12546" width="32.28515625" style="72" customWidth="1"/>
    <col min="12547" max="12547" width="45.140625" style="72" bestFit="1" customWidth="1"/>
    <col min="12548" max="12548" width="17.28515625" style="72" customWidth="1"/>
    <col min="12549" max="12799" width="6.7109375" style="72"/>
    <col min="12800" max="12800" width="18.28515625" style="72" customWidth="1"/>
    <col min="12801" max="12801" width="7.7109375" style="72" customWidth="1"/>
    <col min="12802" max="12802" width="32.28515625" style="72" customWidth="1"/>
    <col min="12803" max="12803" width="45.140625" style="72" bestFit="1" customWidth="1"/>
    <col min="12804" max="12804" width="17.28515625" style="72" customWidth="1"/>
    <col min="12805" max="13055" width="6.7109375" style="72"/>
    <col min="13056" max="13056" width="18.28515625" style="72" customWidth="1"/>
    <col min="13057" max="13057" width="7.7109375" style="72" customWidth="1"/>
    <col min="13058" max="13058" width="32.28515625" style="72" customWidth="1"/>
    <col min="13059" max="13059" width="45.140625" style="72" bestFit="1" customWidth="1"/>
    <col min="13060" max="13060" width="17.28515625" style="72" customWidth="1"/>
    <col min="13061" max="13311" width="6.7109375" style="72"/>
    <col min="13312" max="13312" width="18.28515625" style="72" customWidth="1"/>
    <col min="13313" max="13313" width="7.7109375" style="72" customWidth="1"/>
    <col min="13314" max="13314" width="32.28515625" style="72" customWidth="1"/>
    <col min="13315" max="13315" width="45.140625" style="72" bestFit="1" customWidth="1"/>
    <col min="13316" max="13316" width="17.28515625" style="72" customWidth="1"/>
    <col min="13317" max="13567" width="6.7109375" style="72"/>
    <col min="13568" max="13568" width="18.28515625" style="72" customWidth="1"/>
    <col min="13569" max="13569" width="7.7109375" style="72" customWidth="1"/>
    <col min="13570" max="13570" width="32.28515625" style="72" customWidth="1"/>
    <col min="13571" max="13571" width="45.140625" style="72" bestFit="1" customWidth="1"/>
    <col min="13572" max="13572" width="17.28515625" style="72" customWidth="1"/>
    <col min="13573" max="13823" width="6.7109375" style="72"/>
    <col min="13824" max="13824" width="18.28515625" style="72" customWidth="1"/>
    <col min="13825" max="13825" width="7.7109375" style="72" customWidth="1"/>
    <col min="13826" max="13826" width="32.28515625" style="72" customWidth="1"/>
    <col min="13827" max="13827" width="45.140625" style="72" bestFit="1" customWidth="1"/>
    <col min="13828" max="13828" width="17.28515625" style="72" customWidth="1"/>
    <col min="13829" max="14079" width="6.7109375" style="72"/>
    <col min="14080" max="14080" width="18.28515625" style="72" customWidth="1"/>
    <col min="14081" max="14081" width="7.7109375" style="72" customWidth="1"/>
    <col min="14082" max="14082" width="32.28515625" style="72" customWidth="1"/>
    <col min="14083" max="14083" width="45.140625" style="72" bestFit="1" customWidth="1"/>
    <col min="14084" max="14084" width="17.28515625" style="72" customWidth="1"/>
    <col min="14085" max="14335" width="6.7109375" style="72"/>
    <col min="14336" max="14336" width="18.28515625" style="72" customWidth="1"/>
    <col min="14337" max="14337" width="7.7109375" style="72" customWidth="1"/>
    <col min="14338" max="14338" width="32.28515625" style="72" customWidth="1"/>
    <col min="14339" max="14339" width="45.140625" style="72" bestFit="1" customWidth="1"/>
    <col min="14340" max="14340" width="17.28515625" style="72" customWidth="1"/>
    <col min="14341" max="14591" width="6.7109375" style="72"/>
    <col min="14592" max="14592" width="18.28515625" style="72" customWidth="1"/>
    <col min="14593" max="14593" width="7.7109375" style="72" customWidth="1"/>
    <col min="14594" max="14594" width="32.28515625" style="72" customWidth="1"/>
    <col min="14595" max="14595" width="45.140625" style="72" bestFit="1" customWidth="1"/>
    <col min="14596" max="14596" width="17.28515625" style="72" customWidth="1"/>
    <col min="14597" max="14847" width="6.7109375" style="72"/>
    <col min="14848" max="14848" width="18.28515625" style="72" customWidth="1"/>
    <col min="14849" max="14849" width="7.7109375" style="72" customWidth="1"/>
    <col min="14850" max="14850" width="32.28515625" style="72" customWidth="1"/>
    <col min="14851" max="14851" width="45.140625" style="72" bestFit="1" customWidth="1"/>
    <col min="14852" max="14852" width="17.28515625" style="72" customWidth="1"/>
    <col min="14853" max="15103" width="6.7109375" style="72"/>
    <col min="15104" max="15104" width="18.28515625" style="72" customWidth="1"/>
    <col min="15105" max="15105" width="7.7109375" style="72" customWidth="1"/>
    <col min="15106" max="15106" width="32.28515625" style="72" customWidth="1"/>
    <col min="15107" max="15107" width="45.140625" style="72" bestFit="1" customWidth="1"/>
    <col min="15108" max="15108" width="17.28515625" style="72" customWidth="1"/>
    <col min="15109" max="15359" width="6.7109375" style="72"/>
    <col min="15360" max="15360" width="18.28515625" style="72" customWidth="1"/>
    <col min="15361" max="15361" width="7.7109375" style="72" customWidth="1"/>
    <col min="15362" max="15362" width="32.28515625" style="72" customWidth="1"/>
    <col min="15363" max="15363" width="45.140625" style="72" bestFit="1" customWidth="1"/>
    <col min="15364" max="15364" width="17.28515625" style="72" customWidth="1"/>
    <col min="15365" max="15615" width="6.7109375" style="72"/>
    <col min="15616" max="15616" width="18.28515625" style="72" customWidth="1"/>
    <col min="15617" max="15617" width="7.7109375" style="72" customWidth="1"/>
    <col min="15618" max="15618" width="32.28515625" style="72" customWidth="1"/>
    <col min="15619" max="15619" width="45.140625" style="72" bestFit="1" customWidth="1"/>
    <col min="15620" max="15620" width="17.28515625" style="72" customWidth="1"/>
    <col min="15621" max="15871" width="6.7109375" style="72"/>
    <col min="15872" max="15872" width="18.28515625" style="72" customWidth="1"/>
    <col min="15873" max="15873" width="7.7109375" style="72" customWidth="1"/>
    <col min="15874" max="15874" width="32.28515625" style="72" customWidth="1"/>
    <col min="15875" max="15875" width="45.140625" style="72" bestFit="1" customWidth="1"/>
    <col min="15876" max="15876" width="17.28515625" style="72" customWidth="1"/>
    <col min="15877" max="16127" width="6.7109375" style="72"/>
    <col min="16128" max="16128" width="18.28515625" style="72" customWidth="1"/>
    <col min="16129" max="16129" width="7.7109375" style="72" customWidth="1"/>
    <col min="16130" max="16130" width="32.28515625" style="72" customWidth="1"/>
    <col min="16131" max="16131" width="45.140625" style="72" bestFit="1" customWidth="1"/>
    <col min="16132" max="16132" width="17.28515625" style="72" customWidth="1"/>
    <col min="16133" max="16384" width="6.7109375" style="72"/>
  </cols>
  <sheetData>
    <row r="1" spans="1:31" s="135" customFormat="1" ht="60.95" customHeight="1">
      <c r="A1" s="868" t="s">
        <v>1198</v>
      </c>
      <c r="B1" s="869"/>
      <c r="C1" s="869"/>
      <c r="D1" s="869"/>
      <c r="E1" s="869"/>
      <c r="F1" s="869"/>
    </row>
    <row r="2" spans="1:31" s="135" customFormat="1" ht="39" customHeight="1">
      <c r="A2" s="848" t="s">
        <v>785</v>
      </c>
      <c r="B2" s="849"/>
      <c r="C2" s="849"/>
      <c r="D2" s="849"/>
      <c r="E2" s="849"/>
      <c r="F2" s="849"/>
      <c r="G2" s="67"/>
      <c r="H2" s="67"/>
      <c r="I2" s="67"/>
      <c r="J2" s="871"/>
      <c r="K2" s="871"/>
      <c r="L2" s="871"/>
      <c r="M2" s="871"/>
      <c r="N2" s="871"/>
      <c r="O2" s="871"/>
      <c r="P2" s="871"/>
      <c r="Q2" s="871"/>
      <c r="R2" s="871"/>
      <c r="S2" s="871"/>
      <c r="T2" s="871"/>
      <c r="U2" s="871"/>
      <c r="V2" s="871"/>
      <c r="W2" s="871"/>
      <c r="X2" s="871"/>
      <c r="Y2" s="871"/>
      <c r="Z2" s="871"/>
      <c r="AA2" s="871"/>
      <c r="AB2" s="871"/>
      <c r="AC2" s="871"/>
      <c r="AD2" s="871"/>
      <c r="AE2" s="871"/>
    </row>
    <row r="3" spans="1:31" s="135" customFormat="1" ht="39" customHeight="1">
      <c r="A3" s="778" t="s">
        <v>1601</v>
      </c>
      <c r="B3" s="569"/>
      <c r="C3" s="595"/>
      <c r="D3" s="870" t="s">
        <v>1602</v>
      </c>
      <c r="E3" s="870"/>
      <c r="F3" s="870"/>
    </row>
    <row r="4" spans="1:31" s="135" customFormat="1" ht="104.25" customHeight="1">
      <c r="A4" s="136" t="s">
        <v>634</v>
      </c>
      <c r="B4" s="816" t="s">
        <v>426</v>
      </c>
      <c r="C4" s="816"/>
      <c r="D4" s="136" t="s">
        <v>425</v>
      </c>
      <c r="E4" s="136" t="s">
        <v>424</v>
      </c>
      <c r="F4" s="136" t="s">
        <v>633</v>
      </c>
    </row>
    <row r="5" spans="1:31" s="375" customFormat="1" ht="39.950000000000003" customHeight="1">
      <c r="A5" s="877" t="s">
        <v>57</v>
      </c>
      <c r="B5" s="382">
        <v>1</v>
      </c>
      <c r="C5" s="382" t="s">
        <v>487</v>
      </c>
      <c r="D5" s="387" t="s">
        <v>548</v>
      </c>
      <c r="E5" s="382">
        <v>2021</v>
      </c>
      <c r="F5" s="877" t="s">
        <v>56</v>
      </c>
    </row>
    <row r="6" spans="1:31" s="375" customFormat="1" ht="39.950000000000003" customHeight="1">
      <c r="A6" s="878"/>
      <c r="B6" s="383">
        <v>2</v>
      </c>
      <c r="C6" s="384" t="s">
        <v>495</v>
      </c>
      <c r="D6" s="386" t="s">
        <v>786</v>
      </c>
      <c r="E6" s="383">
        <v>2022</v>
      </c>
      <c r="F6" s="878"/>
    </row>
    <row r="7" spans="1:31" s="375" customFormat="1" ht="39.950000000000003" customHeight="1">
      <c r="A7" s="878"/>
      <c r="B7" s="382">
        <v>3</v>
      </c>
      <c r="C7" s="382" t="s">
        <v>557</v>
      </c>
      <c r="D7" s="382" t="s">
        <v>776</v>
      </c>
      <c r="E7" s="382">
        <v>2023</v>
      </c>
      <c r="F7" s="878"/>
    </row>
    <row r="8" spans="1:31" s="375" customFormat="1" ht="39.950000000000003" customHeight="1">
      <c r="A8" s="878"/>
      <c r="B8" s="383">
        <v>4</v>
      </c>
      <c r="C8" s="384" t="s">
        <v>925</v>
      </c>
      <c r="D8" s="384" t="s">
        <v>924</v>
      </c>
      <c r="E8" s="383">
        <v>2021</v>
      </c>
      <c r="F8" s="878"/>
    </row>
    <row r="9" spans="1:31" s="375" customFormat="1" ht="39.950000000000003" customHeight="1">
      <c r="A9" s="878"/>
      <c r="B9" s="382">
        <v>5</v>
      </c>
      <c r="C9" s="382" t="s">
        <v>462</v>
      </c>
      <c r="D9" s="382" t="s">
        <v>461</v>
      </c>
      <c r="E9" s="382">
        <v>2021</v>
      </c>
      <c r="F9" s="878"/>
    </row>
    <row r="10" spans="1:31" s="375" customFormat="1" ht="39.950000000000003" customHeight="1">
      <c r="A10" s="878"/>
      <c r="B10" s="383">
        <v>6</v>
      </c>
      <c r="C10" s="386" t="s">
        <v>460</v>
      </c>
      <c r="D10" s="386" t="s">
        <v>459</v>
      </c>
      <c r="E10" s="383">
        <v>2021</v>
      </c>
      <c r="F10" s="878"/>
    </row>
    <row r="11" spans="1:31" s="375" customFormat="1" ht="39.950000000000003" customHeight="1">
      <c r="A11" s="878"/>
      <c r="B11" s="382">
        <v>7</v>
      </c>
      <c r="C11" s="382" t="s">
        <v>441</v>
      </c>
      <c r="D11" s="382" t="s">
        <v>928</v>
      </c>
      <c r="E11" s="382">
        <v>2021</v>
      </c>
      <c r="F11" s="878"/>
    </row>
    <row r="12" spans="1:31" s="375" customFormat="1" ht="39.950000000000003" customHeight="1">
      <c r="A12" s="878"/>
      <c r="B12" s="383">
        <v>8</v>
      </c>
      <c r="C12" s="384" t="s">
        <v>458</v>
      </c>
      <c r="D12" s="384" t="s">
        <v>457</v>
      </c>
      <c r="E12" s="383">
        <v>2021</v>
      </c>
      <c r="F12" s="878"/>
    </row>
    <row r="13" spans="1:31" s="375" customFormat="1" ht="39.950000000000003" customHeight="1">
      <c r="A13" s="878"/>
      <c r="B13" s="382">
        <v>9</v>
      </c>
      <c r="C13" s="382" t="s">
        <v>726</v>
      </c>
      <c r="D13" s="382" t="s">
        <v>727</v>
      </c>
      <c r="E13" s="382">
        <v>2021</v>
      </c>
      <c r="F13" s="878"/>
    </row>
    <row r="14" spans="1:31" s="375" customFormat="1" ht="39.950000000000003" customHeight="1">
      <c r="A14" s="879"/>
      <c r="B14" s="383">
        <v>10</v>
      </c>
      <c r="C14" s="384" t="s">
        <v>456</v>
      </c>
      <c r="D14" s="384" t="s">
        <v>455</v>
      </c>
      <c r="E14" s="383">
        <v>2021</v>
      </c>
      <c r="F14" s="879"/>
    </row>
    <row r="15" spans="1:31" s="375" customFormat="1" ht="39.950000000000003" customHeight="1">
      <c r="A15" s="380" t="s">
        <v>585</v>
      </c>
      <c r="B15" s="382">
        <v>11</v>
      </c>
      <c r="C15" s="382" t="s">
        <v>441</v>
      </c>
      <c r="D15" s="382" t="s">
        <v>929</v>
      </c>
      <c r="E15" s="382">
        <v>2023</v>
      </c>
      <c r="F15" s="380" t="s">
        <v>808</v>
      </c>
    </row>
    <row r="16" spans="1:31" s="375" customFormat="1" ht="39.950000000000003" customHeight="1">
      <c r="A16" s="876" t="s">
        <v>55</v>
      </c>
      <c r="B16" s="383">
        <v>12</v>
      </c>
      <c r="C16" s="384" t="s">
        <v>454</v>
      </c>
      <c r="D16" s="384" t="s">
        <v>453</v>
      </c>
      <c r="E16" s="383">
        <v>2021</v>
      </c>
      <c r="F16" s="876" t="s">
        <v>54</v>
      </c>
    </row>
    <row r="17" spans="1:11" s="375" customFormat="1" ht="39.950000000000003" customHeight="1">
      <c r="A17" s="876"/>
      <c r="B17" s="382">
        <v>13</v>
      </c>
      <c r="C17" s="382" t="s">
        <v>452</v>
      </c>
      <c r="D17" s="382" t="s">
        <v>451</v>
      </c>
      <c r="E17" s="382">
        <v>2021</v>
      </c>
      <c r="F17" s="876"/>
    </row>
    <row r="18" spans="1:11" s="375" customFormat="1" ht="39.950000000000003" customHeight="1">
      <c r="A18" s="876"/>
      <c r="B18" s="383">
        <v>14</v>
      </c>
      <c r="C18" s="384" t="s">
        <v>450</v>
      </c>
      <c r="D18" s="384" t="s">
        <v>449</v>
      </c>
      <c r="E18" s="383">
        <v>2021</v>
      </c>
      <c r="F18" s="876"/>
    </row>
    <row r="19" spans="1:11" s="375" customFormat="1" ht="39.950000000000003" customHeight="1">
      <c r="A19" s="876"/>
      <c r="B19" s="382">
        <v>15</v>
      </c>
      <c r="C19" s="382" t="s">
        <v>489</v>
      </c>
      <c r="D19" s="382" t="s">
        <v>549</v>
      </c>
      <c r="E19" s="382">
        <v>2022</v>
      </c>
      <c r="F19" s="876"/>
      <c r="I19" s="374"/>
      <c r="J19" s="374"/>
      <c r="K19" s="374"/>
    </row>
    <row r="20" spans="1:11" s="375" customFormat="1" ht="39.950000000000003" customHeight="1">
      <c r="A20" s="876"/>
      <c r="B20" s="383">
        <v>16</v>
      </c>
      <c r="C20" s="384" t="s">
        <v>487</v>
      </c>
      <c r="D20" s="386" t="s">
        <v>548</v>
      </c>
      <c r="E20" s="383">
        <v>2022</v>
      </c>
      <c r="F20" s="876"/>
    </row>
    <row r="21" spans="1:11" ht="39.950000000000003" customHeight="1">
      <c r="A21" s="876" t="s">
        <v>53</v>
      </c>
      <c r="B21" s="382">
        <v>17</v>
      </c>
      <c r="C21" s="382" t="s">
        <v>446</v>
      </c>
      <c r="D21" s="382" t="s">
        <v>445</v>
      </c>
      <c r="E21" s="382">
        <v>2022</v>
      </c>
      <c r="F21" s="876" t="s">
        <v>161</v>
      </c>
    </row>
    <row r="22" spans="1:11" s="375" customFormat="1" ht="39.950000000000003" customHeight="1">
      <c r="A22" s="876"/>
      <c r="B22" s="383">
        <v>18</v>
      </c>
      <c r="C22" s="384" t="s">
        <v>444</v>
      </c>
      <c r="D22" s="384" t="s">
        <v>787</v>
      </c>
      <c r="E22" s="383">
        <v>2021</v>
      </c>
      <c r="F22" s="876"/>
    </row>
    <row r="23" spans="1:11" s="375" customFormat="1" ht="39.950000000000003" customHeight="1">
      <c r="A23" s="876"/>
      <c r="B23" s="382">
        <v>19</v>
      </c>
      <c r="C23" s="382" t="s">
        <v>488</v>
      </c>
      <c r="D23" s="382" t="s">
        <v>788</v>
      </c>
      <c r="E23" s="382">
        <v>2022</v>
      </c>
      <c r="F23" s="876"/>
    </row>
    <row r="24" spans="1:11" s="375" customFormat="1" ht="39.950000000000003" customHeight="1">
      <c r="A24" s="876"/>
      <c r="B24" s="383">
        <v>20</v>
      </c>
      <c r="C24" s="384" t="s">
        <v>448</v>
      </c>
      <c r="D24" s="384" t="s">
        <v>447</v>
      </c>
      <c r="E24" s="383">
        <v>2023</v>
      </c>
      <c r="F24" s="876"/>
      <c r="I24" s="373"/>
      <c r="J24" s="373"/>
      <c r="K24" s="373"/>
    </row>
    <row r="25" spans="1:11" s="379" customFormat="1" ht="39.950000000000003" customHeight="1">
      <c r="A25" s="876" t="s">
        <v>51</v>
      </c>
      <c r="B25" s="382">
        <v>21</v>
      </c>
      <c r="C25" s="382" t="s">
        <v>494</v>
      </c>
      <c r="D25" s="382" t="s">
        <v>550</v>
      </c>
      <c r="E25" s="382">
        <v>2022</v>
      </c>
      <c r="F25" s="876" t="s">
        <v>767</v>
      </c>
    </row>
    <row r="26" spans="1:11" s="379" customFormat="1" ht="39.950000000000003" customHeight="1">
      <c r="A26" s="876"/>
      <c r="B26" s="383">
        <v>22</v>
      </c>
      <c r="C26" s="384" t="s">
        <v>487</v>
      </c>
      <c r="D26" s="384" t="s">
        <v>548</v>
      </c>
      <c r="E26" s="383">
        <v>2023</v>
      </c>
      <c r="F26" s="876"/>
    </row>
    <row r="27" spans="1:11" s="379" customFormat="1" ht="39.950000000000003" customHeight="1">
      <c r="A27" s="876"/>
      <c r="B27" s="382">
        <v>23</v>
      </c>
      <c r="C27" s="382" t="s">
        <v>732</v>
      </c>
      <c r="D27" s="382" t="s">
        <v>771</v>
      </c>
      <c r="E27" s="382">
        <v>2024</v>
      </c>
      <c r="F27" s="876"/>
    </row>
    <row r="28" spans="1:11" s="379" customFormat="1" ht="39.950000000000003" customHeight="1">
      <c r="A28" s="876"/>
      <c r="B28" s="383">
        <v>24</v>
      </c>
      <c r="C28" s="384" t="s">
        <v>443</v>
      </c>
      <c r="D28" s="384" t="s">
        <v>442</v>
      </c>
      <c r="E28" s="383">
        <v>2023</v>
      </c>
      <c r="F28" s="876"/>
    </row>
    <row r="29" spans="1:11" s="379" customFormat="1" ht="39.950000000000003" customHeight="1">
      <c r="A29" s="380" t="s">
        <v>49</v>
      </c>
      <c r="B29" s="382">
        <v>25</v>
      </c>
      <c r="C29" s="382" t="s">
        <v>734</v>
      </c>
      <c r="D29" s="382" t="s">
        <v>777</v>
      </c>
      <c r="E29" s="382">
        <v>2021</v>
      </c>
      <c r="F29" s="380" t="s">
        <v>48</v>
      </c>
    </row>
    <row r="30" spans="1:11" s="379" customFormat="1" ht="39.950000000000003" customHeight="1">
      <c r="A30" s="876" t="s">
        <v>47</v>
      </c>
      <c r="B30" s="383">
        <v>26</v>
      </c>
      <c r="C30" s="384" t="s">
        <v>439</v>
      </c>
      <c r="D30" s="386" t="s">
        <v>438</v>
      </c>
      <c r="E30" s="383">
        <v>2021</v>
      </c>
      <c r="F30" s="876" t="s">
        <v>769</v>
      </c>
    </row>
    <row r="31" spans="1:11" s="379" customFormat="1" ht="39.950000000000003" customHeight="1">
      <c r="A31" s="876"/>
      <c r="B31" s="382">
        <v>27</v>
      </c>
      <c r="C31" s="382" t="s">
        <v>437</v>
      </c>
      <c r="D31" s="382" t="s">
        <v>436</v>
      </c>
      <c r="E31" s="382">
        <v>2021</v>
      </c>
      <c r="F31" s="876"/>
    </row>
    <row r="32" spans="1:11" s="379" customFormat="1" ht="39.950000000000003" customHeight="1">
      <c r="A32" s="876"/>
      <c r="B32" s="383">
        <v>28</v>
      </c>
      <c r="C32" s="384" t="s">
        <v>491</v>
      </c>
      <c r="D32" s="384" t="s">
        <v>551</v>
      </c>
      <c r="E32" s="383">
        <v>2022</v>
      </c>
      <c r="F32" s="876"/>
    </row>
    <row r="33" spans="1:6" s="379" customFormat="1" ht="39.950000000000003" customHeight="1">
      <c r="A33" s="876"/>
      <c r="B33" s="382">
        <v>29</v>
      </c>
      <c r="C33" s="382" t="s">
        <v>492</v>
      </c>
      <c r="D33" s="382" t="s">
        <v>553</v>
      </c>
      <c r="E33" s="382">
        <v>2022</v>
      </c>
      <c r="F33" s="876"/>
    </row>
    <row r="34" spans="1:6" s="379" customFormat="1" ht="39.950000000000003" customHeight="1">
      <c r="A34" s="876"/>
      <c r="B34" s="383">
        <v>30</v>
      </c>
      <c r="C34" s="384" t="s">
        <v>441</v>
      </c>
      <c r="D34" s="384" t="s">
        <v>440</v>
      </c>
      <c r="E34" s="383">
        <v>2022</v>
      </c>
      <c r="F34" s="876"/>
    </row>
    <row r="35" spans="1:6" s="377" customFormat="1" ht="29.1" customHeight="1">
      <c r="A35" s="876"/>
      <c r="B35" s="382">
        <v>31</v>
      </c>
      <c r="C35" s="382" t="s">
        <v>431</v>
      </c>
      <c r="D35" s="382" t="s">
        <v>1346</v>
      </c>
      <c r="E35" s="382">
        <v>2022</v>
      </c>
      <c r="F35" s="876"/>
    </row>
    <row r="36" spans="1:6" s="379" customFormat="1" ht="39.950000000000003" customHeight="1">
      <c r="A36" s="876"/>
      <c r="B36" s="383">
        <v>32</v>
      </c>
      <c r="C36" s="384" t="s">
        <v>490</v>
      </c>
      <c r="D36" s="386" t="s">
        <v>552</v>
      </c>
      <c r="E36" s="383">
        <v>2022</v>
      </c>
      <c r="F36" s="876"/>
    </row>
    <row r="37" spans="1:6" ht="39.950000000000003" customHeight="1">
      <c r="A37" s="877" t="s">
        <v>45</v>
      </c>
      <c r="B37" s="382">
        <v>33</v>
      </c>
      <c r="C37" s="382" t="s">
        <v>431</v>
      </c>
      <c r="D37" s="382" t="s">
        <v>430</v>
      </c>
      <c r="E37" s="382">
        <v>2023</v>
      </c>
      <c r="F37" s="877" t="s">
        <v>770</v>
      </c>
    </row>
    <row r="38" spans="1:6" s="379" customFormat="1" ht="39.950000000000003" customHeight="1">
      <c r="A38" s="879"/>
      <c r="B38" s="383">
        <v>34</v>
      </c>
      <c r="C38" s="384" t="s">
        <v>567</v>
      </c>
      <c r="D38" s="384" t="s">
        <v>566</v>
      </c>
      <c r="E38" s="383">
        <v>2021</v>
      </c>
      <c r="F38" s="879"/>
    </row>
    <row r="39" spans="1:6" s="378" customFormat="1" ht="39.950000000000003" customHeight="1">
      <c r="A39" s="380" t="s">
        <v>43</v>
      </c>
      <c r="B39" s="382">
        <v>35</v>
      </c>
      <c r="C39" s="382" t="s">
        <v>493</v>
      </c>
      <c r="D39" s="382" t="s">
        <v>1530</v>
      </c>
      <c r="E39" s="382">
        <v>2022</v>
      </c>
      <c r="F39" s="380" t="s">
        <v>42</v>
      </c>
    </row>
    <row r="40" spans="1:6" s="379" customFormat="1" ht="39.950000000000003" customHeight="1">
      <c r="A40" s="380" t="s">
        <v>41</v>
      </c>
      <c r="B40" s="383">
        <v>36</v>
      </c>
      <c r="C40" s="384" t="s">
        <v>772</v>
      </c>
      <c r="D40" s="384" t="s">
        <v>775</v>
      </c>
      <c r="E40" s="383">
        <v>2023</v>
      </c>
      <c r="F40" s="380" t="s">
        <v>40</v>
      </c>
    </row>
    <row r="41" spans="1:6" s="379" customFormat="1" ht="39.950000000000003" customHeight="1">
      <c r="A41" s="388" t="s">
        <v>31</v>
      </c>
      <c r="B41" s="382">
        <v>37</v>
      </c>
      <c r="C41" s="382" t="s">
        <v>1295</v>
      </c>
      <c r="D41" s="382" t="s">
        <v>1296</v>
      </c>
      <c r="E41" s="382">
        <v>2023</v>
      </c>
      <c r="F41" s="388" t="s">
        <v>30</v>
      </c>
    </row>
    <row r="42" spans="1:6" s="378" customFormat="1" ht="39.950000000000003" customHeight="1">
      <c r="A42" s="877" t="s">
        <v>29</v>
      </c>
      <c r="B42" s="383">
        <v>38</v>
      </c>
      <c r="C42" s="384" t="s">
        <v>741</v>
      </c>
      <c r="D42" s="384" t="s">
        <v>773</v>
      </c>
      <c r="E42" s="383">
        <v>2022</v>
      </c>
      <c r="F42" s="877" t="s">
        <v>28</v>
      </c>
    </row>
    <row r="43" spans="1:6" s="378" customFormat="1" ht="39.950000000000003" customHeight="1">
      <c r="A43" s="879"/>
      <c r="B43" s="382">
        <v>39</v>
      </c>
      <c r="C43" s="382" t="s">
        <v>740</v>
      </c>
      <c r="D43" s="382" t="s">
        <v>774</v>
      </c>
      <c r="E43" s="382">
        <v>2023</v>
      </c>
      <c r="F43" s="879"/>
    </row>
    <row r="44" spans="1:6" s="135" customFormat="1" ht="21" customHeight="1">
      <c r="A44" s="867" t="s">
        <v>631</v>
      </c>
      <c r="B44" s="867"/>
      <c r="C44" s="867"/>
      <c r="D44" s="862" t="s">
        <v>632</v>
      </c>
      <c r="E44" s="862"/>
      <c r="F44" s="862"/>
    </row>
  </sheetData>
  <sortState ref="B6:E13">
    <sortCondition ref="E6:E13"/>
  </sortState>
  <dataConsolidate link="1"/>
  <mergeCells count="23">
    <mergeCell ref="A1:F1"/>
    <mergeCell ref="A2:F2"/>
    <mergeCell ref="A44:C44"/>
    <mergeCell ref="B4:C4"/>
    <mergeCell ref="A16:A20"/>
    <mergeCell ref="A42:A43"/>
    <mergeCell ref="F5:F14"/>
    <mergeCell ref="F16:F20"/>
    <mergeCell ref="F21:F24"/>
    <mergeCell ref="F25:F28"/>
    <mergeCell ref="F30:F36"/>
    <mergeCell ref="F42:F43"/>
    <mergeCell ref="A37:A38"/>
    <mergeCell ref="J2:AA2"/>
    <mergeCell ref="AB2:AE2"/>
    <mergeCell ref="D3:F3"/>
    <mergeCell ref="D44:F44"/>
    <mergeCell ref="A3:C3"/>
    <mergeCell ref="A30:A36"/>
    <mergeCell ref="A21:A24"/>
    <mergeCell ref="A25:A28"/>
    <mergeCell ref="A5:A14"/>
    <mergeCell ref="F37:F38"/>
  </mergeCells>
  <conditionalFormatting sqref="D5">
    <cfRule type="duplicateValues" dxfId="9" priority="19"/>
    <cfRule type="duplicateValues" dxfId="8" priority="20"/>
  </conditionalFormatting>
  <conditionalFormatting sqref="D7 D9 D11 D13 D15 D17 D19 D21 D23 D25 D27 D29 D31 D33 D37 D39 D41 D43 D35">
    <cfRule type="duplicateValues" dxfId="7" priority="1"/>
    <cfRule type="duplicateValues" dxfId="6" priority="2"/>
  </conditionalFormatting>
  <printOptions horizontalCentered="1" verticalCentered="1"/>
  <pageMargins left="0" right="0" top="0.15748031496062992" bottom="0.19685039370078741" header="0.11811023622047245" footer="0.11811023622047245"/>
  <pageSetup paperSize="9" scale="54" fitToHeight="0" orientation="portrait" r:id="rId1"/>
  <headerFooter alignWithMargins="0"/>
  <rowBreaks count="1" manualBreakCount="1">
    <brk id="28" max="5"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CF139"/>
  <sheetViews>
    <sheetView rightToLeft="1" zoomScale="90" zoomScaleNormal="90" zoomScaleSheetLayoutView="100" workbookViewId="0">
      <selection sqref="A1:F2"/>
    </sheetView>
  </sheetViews>
  <sheetFormatPr defaultColWidth="6.7109375" defaultRowHeight="100.5" customHeight="1"/>
  <cols>
    <col min="1" max="1" width="21.7109375" style="68" customWidth="1"/>
    <col min="2" max="2" width="9.42578125" style="467" customWidth="1"/>
    <col min="3" max="3" width="55.7109375" style="69" customWidth="1"/>
    <col min="4" max="4" width="55.7109375" style="70" customWidth="1"/>
    <col min="5" max="5" width="21.7109375" style="71" customWidth="1"/>
    <col min="6" max="6" width="21.7109375" style="68" customWidth="1"/>
    <col min="7" max="239" width="6.7109375" style="68"/>
    <col min="240" max="240" width="13.7109375" style="68" customWidth="1"/>
    <col min="241" max="241" width="4.85546875" style="68" customWidth="1"/>
    <col min="242" max="242" width="28.42578125" style="68" customWidth="1"/>
    <col min="243" max="243" width="33.28515625" style="68" customWidth="1"/>
    <col min="244" max="244" width="16" style="68" customWidth="1"/>
    <col min="245" max="495" width="6.7109375" style="68"/>
    <col min="496" max="496" width="13.7109375" style="68" customWidth="1"/>
    <col min="497" max="497" width="4.85546875" style="68" customWidth="1"/>
    <col min="498" max="498" width="28.42578125" style="68" customWidth="1"/>
    <col min="499" max="499" width="33.28515625" style="68" customWidth="1"/>
    <col min="500" max="500" width="16" style="68" customWidth="1"/>
    <col min="501" max="751" width="6.7109375" style="68"/>
    <col min="752" max="752" width="13.7109375" style="68" customWidth="1"/>
    <col min="753" max="753" width="4.85546875" style="68" customWidth="1"/>
    <col min="754" max="754" width="28.42578125" style="68" customWidth="1"/>
    <col min="755" max="755" width="33.28515625" style="68" customWidth="1"/>
    <col min="756" max="756" width="16" style="68" customWidth="1"/>
    <col min="757" max="1007" width="6.7109375" style="68"/>
    <col min="1008" max="1008" width="13.7109375" style="68" customWidth="1"/>
    <col min="1009" max="1009" width="4.85546875" style="68" customWidth="1"/>
    <col min="1010" max="1010" width="28.42578125" style="68" customWidth="1"/>
    <col min="1011" max="1011" width="33.28515625" style="68" customWidth="1"/>
    <col min="1012" max="1012" width="16" style="68" customWidth="1"/>
    <col min="1013" max="1263" width="6.7109375" style="68"/>
    <col min="1264" max="1264" width="13.7109375" style="68" customWidth="1"/>
    <col min="1265" max="1265" width="4.85546875" style="68" customWidth="1"/>
    <col min="1266" max="1266" width="28.42578125" style="68" customWidth="1"/>
    <col min="1267" max="1267" width="33.28515625" style="68" customWidth="1"/>
    <col min="1268" max="1268" width="16" style="68" customWidth="1"/>
    <col min="1269" max="1519" width="6.7109375" style="68"/>
    <col min="1520" max="1520" width="13.7109375" style="68" customWidth="1"/>
    <col min="1521" max="1521" width="4.85546875" style="68" customWidth="1"/>
    <col min="1522" max="1522" width="28.42578125" style="68" customWidth="1"/>
    <col min="1523" max="1523" width="33.28515625" style="68" customWidth="1"/>
    <col min="1524" max="1524" width="16" style="68" customWidth="1"/>
    <col min="1525" max="1775" width="6.7109375" style="68"/>
    <col min="1776" max="1776" width="13.7109375" style="68" customWidth="1"/>
    <col min="1777" max="1777" width="4.85546875" style="68" customWidth="1"/>
    <col min="1778" max="1778" width="28.42578125" style="68" customWidth="1"/>
    <col min="1779" max="1779" width="33.28515625" style="68" customWidth="1"/>
    <col min="1780" max="1780" width="16" style="68" customWidth="1"/>
    <col min="1781" max="2031" width="6.7109375" style="68"/>
    <col min="2032" max="2032" width="13.7109375" style="68" customWidth="1"/>
    <col min="2033" max="2033" width="4.85546875" style="68" customWidth="1"/>
    <col min="2034" max="2034" width="28.42578125" style="68" customWidth="1"/>
    <col min="2035" max="2035" width="33.28515625" style="68" customWidth="1"/>
    <col min="2036" max="2036" width="16" style="68" customWidth="1"/>
    <col min="2037" max="2287" width="6.7109375" style="68"/>
    <col min="2288" max="2288" width="13.7109375" style="68" customWidth="1"/>
    <col min="2289" max="2289" width="4.85546875" style="68" customWidth="1"/>
    <col min="2290" max="2290" width="28.42578125" style="68" customWidth="1"/>
    <col min="2291" max="2291" width="33.28515625" style="68" customWidth="1"/>
    <col min="2292" max="2292" width="16" style="68" customWidth="1"/>
    <col min="2293" max="2543" width="6.7109375" style="68"/>
    <col min="2544" max="2544" width="13.7109375" style="68" customWidth="1"/>
    <col min="2545" max="2545" width="4.85546875" style="68" customWidth="1"/>
    <col min="2546" max="2546" width="28.42578125" style="68" customWidth="1"/>
    <col min="2547" max="2547" width="33.28515625" style="68" customWidth="1"/>
    <col min="2548" max="2548" width="16" style="68" customWidth="1"/>
    <col min="2549" max="2799" width="6.7109375" style="68"/>
    <col min="2800" max="2800" width="13.7109375" style="68" customWidth="1"/>
    <col min="2801" max="2801" width="4.85546875" style="68" customWidth="1"/>
    <col min="2802" max="2802" width="28.42578125" style="68" customWidth="1"/>
    <col min="2803" max="2803" width="33.28515625" style="68" customWidth="1"/>
    <col min="2804" max="2804" width="16" style="68" customWidth="1"/>
    <col min="2805" max="3055" width="6.7109375" style="68"/>
    <col min="3056" max="3056" width="13.7109375" style="68" customWidth="1"/>
    <col min="3057" max="3057" width="4.85546875" style="68" customWidth="1"/>
    <col min="3058" max="3058" width="28.42578125" style="68" customWidth="1"/>
    <col min="3059" max="3059" width="33.28515625" style="68" customWidth="1"/>
    <col min="3060" max="3060" width="16" style="68" customWidth="1"/>
    <col min="3061" max="3311" width="6.7109375" style="68"/>
    <col min="3312" max="3312" width="13.7109375" style="68" customWidth="1"/>
    <col min="3313" max="3313" width="4.85546875" style="68" customWidth="1"/>
    <col min="3314" max="3314" width="28.42578125" style="68" customWidth="1"/>
    <col min="3315" max="3315" width="33.28515625" style="68" customWidth="1"/>
    <col min="3316" max="3316" width="16" style="68" customWidth="1"/>
    <col min="3317" max="3567" width="6.7109375" style="68"/>
    <col min="3568" max="3568" width="13.7109375" style="68" customWidth="1"/>
    <col min="3569" max="3569" width="4.85546875" style="68" customWidth="1"/>
    <col min="3570" max="3570" width="28.42578125" style="68" customWidth="1"/>
    <col min="3571" max="3571" width="33.28515625" style="68" customWidth="1"/>
    <col min="3572" max="3572" width="16" style="68" customWidth="1"/>
    <col min="3573" max="3823" width="6.7109375" style="68"/>
    <col min="3824" max="3824" width="13.7109375" style="68" customWidth="1"/>
    <col min="3825" max="3825" width="4.85546875" style="68" customWidth="1"/>
    <col min="3826" max="3826" width="28.42578125" style="68" customWidth="1"/>
    <col min="3827" max="3827" width="33.28515625" style="68" customWidth="1"/>
    <col min="3828" max="3828" width="16" style="68" customWidth="1"/>
    <col min="3829" max="4079" width="6.7109375" style="68"/>
    <col min="4080" max="4080" width="13.7109375" style="68" customWidth="1"/>
    <col min="4081" max="4081" width="4.85546875" style="68" customWidth="1"/>
    <col min="4082" max="4082" width="28.42578125" style="68" customWidth="1"/>
    <col min="4083" max="4083" width="33.28515625" style="68" customWidth="1"/>
    <col min="4084" max="4084" width="16" style="68" customWidth="1"/>
    <col min="4085" max="4335" width="6.7109375" style="68"/>
    <col min="4336" max="4336" width="13.7109375" style="68" customWidth="1"/>
    <col min="4337" max="4337" width="4.85546875" style="68" customWidth="1"/>
    <col min="4338" max="4338" width="28.42578125" style="68" customWidth="1"/>
    <col min="4339" max="4339" width="33.28515625" style="68" customWidth="1"/>
    <col min="4340" max="4340" width="16" style="68" customWidth="1"/>
    <col min="4341" max="4591" width="6.7109375" style="68"/>
    <col min="4592" max="4592" width="13.7109375" style="68" customWidth="1"/>
    <col min="4593" max="4593" width="4.85546875" style="68" customWidth="1"/>
    <col min="4594" max="4594" width="28.42578125" style="68" customWidth="1"/>
    <col min="4595" max="4595" width="33.28515625" style="68" customWidth="1"/>
    <col min="4596" max="4596" width="16" style="68" customWidth="1"/>
    <col min="4597" max="4847" width="6.7109375" style="68"/>
    <col min="4848" max="4848" width="13.7109375" style="68" customWidth="1"/>
    <col min="4849" max="4849" width="4.85546875" style="68" customWidth="1"/>
    <col min="4850" max="4850" width="28.42578125" style="68" customWidth="1"/>
    <col min="4851" max="4851" width="33.28515625" style="68" customWidth="1"/>
    <col min="4852" max="4852" width="16" style="68" customWidth="1"/>
    <col min="4853" max="5103" width="6.7109375" style="68"/>
    <col min="5104" max="5104" width="13.7109375" style="68" customWidth="1"/>
    <col min="5105" max="5105" width="4.85546875" style="68" customWidth="1"/>
    <col min="5106" max="5106" width="28.42578125" style="68" customWidth="1"/>
    <col min="5107" max="5107" width="33.28515625" style="68" customWidth="1"/>
    <col min="5108" max="5108" width="16" style="68" customWidth="1"/>
    <col min="5109" max="5359" width="6.7109375" style="68"/>
    <col min="5360" max="5360" width="13.7109375" style="68" customWidth="1"/>
    <col min="5361" max="5361" width="4.85546875" style="68" customWidth="1"/>
    <col min="5362" max="5362" width="28.42578125" style="68" customWidth="1"/>
    <col min="5363" max="5363" width="33.28515625" style="68" customWidth="1"/>
    <col min="5364" max="5364" width="16" style="68" customWidth="1"/>
    <col min="5365" max="5615" width="6.7109375" style="68"/>
    <col min="5616" max="5616" width="13.7109375" style="68" customWidth="1"/>
    <col min="5617" max="5617" width="4.85546875" style="68" customWidth="1"/>
    <col min="5618" max="5618" width="28.42578125" style="68" customWidth="1"/>
    <col min="5619" max="5619" width="33.28515625" style="68" customWidth="1"/>
    <col min="5620" max="5620" width="16" style="68" customWidth="1"/>
    <col min="5621" max="5871" width="6.7109375" style="68"/>
    <col min="5872" max="5872" width="13.7109375" style="68" customWidth="1"/>
    <col min="5873" max="5873" width="4.85546875" style="68" customWidth="1"/>
    <col min="5874" max="5874" width="28.42578125" style="68" customWidth="1"/>
    <col min="5875" max="5875" width="33.28515625" style="68" customWidth="1"/>
    <col min="5876" max="5876" width="16" style="68" customWidth="1"/>
    <col min="5877" max="6127" width="6.7109375" style="68"/>
    <col min="6128" max="6128" width="13.7109375" style="68" customWidth="1"/>
    <col min="6129" max="6129" width="4.85546875" style="68" customWidth="1"/>
    <col min="6130" max="6130" width="28.42578125" style="68" customWidth="1"/>
    <col min="6131" max="6131" width="33.28515625" style="68" customWidth="1"/>
    <col min="6132" max="6132" width="16" style="68" customWidth="1"/>
    <col min="6133" max="6383" width="6.7109375" style="68"/>
    <col min="6384" max="6384" width="13.7109375" style="68" customWidth="1"/>
    <col min="6385" max="6385" width="4.85546875" style="68" customWidth="1"/>
    <col min="6386" max="6386" width="28.42578125" style="68" customWidth="1"/>
    <col min="6387" max="6387" width="33.28515625" style="68" customWidth="1"/>
    <col min="6388" max="6388" width="16" style="68" customWidth="1"/>
    <col min="6389" max="6639" width="6.7109375" style="68"/>
    <col min="6640" max="6640" width="13.7109375" style="68" customWidth="1"/>
    <col min="6641" max="6641" width="4.85546875" style="68" customWidth="1"/>
    <col min="6642" max="6642" width="28.42578125" style="68" customWidth="1"/>
    <col min="6643" max="6643" width="33.28515625" style="68" customWidth="1"/>
    <col min="6644" max="6644" width="16" style="68" customWidth="1"/>
    <col min="6645" max="6895" width="6.7109375" style="68"/>
    <col min="6896" max="6896" width="13.7109375" style="68" customWidth="1"/>
    <col min="6897" max="6897" width="4.85546875" style="68" customWidth="1"/>
    <col min="6898" max="6898" width="28.42578125" style="68" customWidth="1"/>
    <col min="6899" max="6899" width="33.28515625" style="68" customWidth="1"/>
    <col min="6900" max="6900" width="16" style="68" customWidth="1"/>
    <col min="6901" max="7151" width="6.7109375" style="68"/>
    <col min="7152" max="7152" width="13.7109375" style="68" customWidth="1"/>
    <col min="7153" max="7153" width="4.85546875" style="68" customWidth="1"/>
    <col min="7154" max="7154" width="28.42578125" style="68" customWidth="1"/>
    <col min="7155" max="7155" width="33.28515625" style="68" customWidth="1"/>
    <col min="7156" max="7156" width="16" style="68" customWidth="1"/>
    <col min="7157" max="7407" width="6.7109375" style="68"/>
    <col min="7408" max="7408" width="13.7109375" style="68" customWidth="1"/>
    <col min="7409" max="7409" width="4.85546875" style="68" customWidth="1"/>
    <col min="7410" max="7410" width="28.42578125" style="68" customWidth="1"/>
    <col min="7411" max="7411" width="33.28515625" style="68" customWidth="1"/>
    <col min="7412" max="7412" width="16" style="68" customWidth="1"/>
    <col min="7413" max="7663" width="6.7109375" style="68"/>
    <col min="7664" max="7664" width="13.7109375" style="68" customWidth="1"/>
    <col min="7665" max="7665" width="4.85546875" style="68" customWidth="1"/>
    <col min="7666" max="7666" width="28.42578125" style="68" customWidth="1"/>
    <col min="7667" max="7667" width="33.28515625" style="68" customWidth="1"/>
    <col min="7668" max="7668" width="16" style="68" customWidth="1"/>
    <col min="7669" max="7919" width="6.7109375" style="68"/>
    <col min="7920" max="7920" width="13.7109375" style="68" customWidth="1"/>
    <col min="7921" max="7921" width="4.85546875" style="68" customWidth="1"/>
    <col min="7922" max="7922" width="28.42578125" style="68" customWidth="1"/>
    <col min="7923" max="7923" width="33.28515625" style="68" customWidth="1"/>
    <col min="7924" max="7924" width="16" style="68" customWidth="1"/>
    <col min="7925" max="8175" width="6.7109375" style="68"/>
    <col min="8176" max="8176" width="13.7109375" style="68" customWidth="1"/>
    <col min="8177" max="8177" width="4.85546875" style="68" customWidth="1"/>
    <col min="8178" max="8178" width="28.42578125" style="68" customWidth="1"/>
    <col min="8179" max="8179" width="33.28515625" style="68" customWidth="1"/>
    <col min="8180" max="8180" width="16" style="68" customWidth="1"/>
    <col min="8181" max="8431" width="6.7109375" style="68"/>
    <col min="8432" max="8432" width="13.7109375" style="68" customWidth="1"/>
    <col min="8433" max="8433" width="4.85546875" style="68" customWidth="1"/>
    <col min="8434" max="8434" width="28.42578125" style="68" customWidth="1"/>
    <col min="8435" max="8435" width="33.28515625" style="68" customWidth="1"/>
    <col min="8436" max="8436" width="16" style="68" customWidth="1"/>
    <col min="8437" max="8687" width="6.7109375" style="68"/>
    <col min="8688" max="8688" width="13.7109375" style="68" customWidth="1"/>
    <col min="8689" max="8689" width="4.85546875" style="68" customWidth="1"/>
    <col min="8690" max="8690" width="28.42578125" style="68" customWidth="1"/>
    <col min="8691" max="8691" width="33.28515625" style="68" customWidth="1"/>
    <col min="8692" max="8692" width="16" style="68" customWidth="1"/>
    <col min="8693" max="8943" width="6.7109375" style="68"/>
    <col min="8944" max="8944" width="13.7109375" style="68" customWidth="1"/>
    <col min="8945" max="8945" width="4.85546875" style="68" customWidth="1"/>
    <col min="8946" max="8946" width="28.42578125" style="68" customWidth="1"/>
    <col min="8947" max="8947" width="33.28515625" style="68" customWidth="1"/>
    <col min="8948" max="8948" width="16" style="68" customWidth="1"/>
    <col min="8949" max="9199" width="6.7109375" style="68"/>
    <col min="9200" max="9200" width="13.7109375" style="68" customWidth="1"/>
    <col min="9201" max="9201" width="4.85546875" style="68" customWidth="1"/>
    <col min="9202" max="9202" width="28.42578125" style="68" customWidth="1"/>
    <col min="9203" max="9203" width="33.28515625" style="68" customWidth="1"/>
    <col min="9204" max="9204" width="16" style="68" customWidth="1"/>
    <col min="9205" max="9455" width="6.7109375" style="68"/>
    <col min="9456" max="9456" width="13.7109375" style="68" customWidth="1"/>
    <col min="9457" max="9457" width="4.85546875" style="68" customWidth="1"/>
    <col min="9458" max="9458" width="28.42578125" style="68" customWidth="1"/>
    <col min="9459" max="9459" width="33.28515625" style="68" customWidth="1"/>
    <col min="9460" max="9460" width="16" style="68" customWidth="1"/>
    <col min="9461" max="9711" width="6.7109375" style="68"/>
    <col min="9712" max="9712" width="13.7109375" style="68" customWidth="1"/>
    <col min="9713" max="9713" width="4.85546875" style="68" customWidth="1"/>
    <col min="9714" max="9714" width="28.42578125" style="68" customWidth="1"/>
    <col min="9715" max="9715" width="33.28515625" style="68" customWidth="1"/>
    <col min="9716" max="9716" width="16" style="68" customWidth="1"/>
    <col min="9717" max="9967" width="6.7109375" style="68"/>
    <col min="9968" max="9968" width="13.7109375" style="68" customWidth="1"/>
    <col min="9969" max="9969" width="4.85546875" style="68" customWidth="1"/>
    <col min="9970" max="9970" width="28.42578125" style="68" customWidth="1"/>
    <col min="9971" max="9971" width="33.28515625" style="68" customWidth="1"/>
    <col min="9972" max="9972" width="16" style="68" customWidth="1"/>
    <col min="9973" max="10223" width="6.7109375" style="68"/>
    <col min="10224" max="10224" width="13.7109375" style="68" customWidth="1"/>
    <col min="10225" max="10225" width="4.85546875" style="68" customWidth="1"/>
    <col min="10226" max="10226" width="28.42578125" style="68" customWidth="1"/>
    <col min="10227" max="10227" width="33.28515625" style="68" customWidth="1"/>
    <col min="10228" max="10228" width="16" style="68" customWidth="1"/>
    <col min="10229" max="10479" width="6.7109375" style="68"/>
    <col min="10480" max="10480" width="13.7109375" style="68" customWidth="1"/>
    <col min="10481" max="10481" width="4.85546875" style="68" customWidth="1"/>
    <col min="10482" max="10482" width="28.42578125" style="68" customWidth="1"/>
    <col min="10483" max="10483" width="33.28515625" style="68" customWidth="1"/>
    <col min="10484" max="10484" width="16" style="68" customWidth="1"/>
    <col min="10485" max="10735" width="6.7109375" style="68"/>
    <col min="10736" max="10736" width="13.7109375" style="68" customWidth="1"/>
    <col min="10737" max="10737" width="4.85546875" style="68" customWidth="1"/>
    <col min="10738" max="10738" width="28.42578125" style="68" customWidth="1"/>
    <col min="10739" max="10739" width="33.28515625" style="68" customWidth="1"/>
    <col min="10740" max="10740" width="16" style="68" customWidth="1"/>
    <col min="10741" max="10991" width="6.7109375" style="68"/>
    <col min="10992" max="10992" width="13.7109375" style="68" customWidth="1"/>
    <col min="10993" max="10993" width="4.85546875" style="68" customWidth="1"/>
    <col min="10994" max="10994" width="28.42578125" style="68" customWidth="1"/>
    <col min="10995" max="10995" width="33.28515625" style="68" customWidth="1"/>
    <col min="10996" max="10996" width="16" style="68" customWidth="1"/>
    <col min="10997" max="11247" width="6.7109375" style="68"/>
    <col min="11248" max="11248" width="13.7109375" style="68" customWidth="1"/>
    <col min="11249" max="11249" width="4.85546875" style="68" customWidth="1"/>
    <col min="11250" max="11250" width="28.42578125" style="68" customWidth="1"/>
    <col min="11251" max="11251" width="33.28515625" style="68" customWidth="1"/>
    <col min="11252" max="11252" width="16" style="68" customWidth="1"/>
    <col min="11253" max="11503" width="6.7109375" style="68"/>
    <col min="11504" max="11504" width="13.7109375" style="68" customWidth="1"/>
    <col min="11505" max="11505" width="4.85546875" style="68" customWidth="1"/>
    <col min="11506" max="11506" width="28.42578125" style="68" customWidth="1"/>
    <col min="11507" max="11507" width="33.28515625" style="68" customWidth="1"/>
    <col min="11508" max="11508" width="16" style="68" customWidth="1"/>
    <col min="11509" max="11759" width="6.7109375" style="68"/>
    <col min="11760" max="11760" width="13.7109375" style="68" customWidth="1"/>
    <col min="11761" max="11761" width="4.85546875" style="68" customWidth="1"/>
    <col min="11762" max="11762" width="28.42578125" style="68" customWidth="1"/>
    <col min="11763" max="11763" width="33.28515625" style="68" customWidth="1"/>
    <col min="11764" max="11764" width="16" style="68" customWidth="1"/>
    <col min="11765" max="12015" width="6.7109375" style="68"/>
    <col min="12016" max="12016" width="13.7109375" style="68" customWidth="1"/>
    <col min="12017" max="12017" width="4.85546875" style="68" customWidth="1"/>
    <col min="12018" max="12018" width="28.42578125" style="68" customWidth="1"/>
    <col min="12019" max="12019" width="33.28515625" style="68" customWidth="1"/>
    <col min="12020" max="12020" width="16" style="68" customWidth="1"/>
    <col min="12021" max="12271" width="6.7109375" style="68"/>
    <col min="12272" max="12272" width="13.7109375" style="68" customWidth="1"/>
    <col min="12273" max="12273" width="4.85546875" style="68" customWidth="1"/>
    <col min="12274" max="12274" width="28.42578125" style="68" customWidth="1"/>
    <col min="12275" max="12275" width="33.28515625" style="68" customWidth="1"/>
    <col min="12276" max="12276" width="16" style="68" customWidth="1"/>
    <col min="12277" max="12527" width="6.7109375" style="68"/>
    <col min="12528" max="12528" width="13.7109375" style="68" customWidth="1"/>
    <col min="12529" max="12529" width="4.85546875" style="68" customWidth="1"/>
    <col min="12530" max="12530" width="28.42578125" style="68" customWidth="1"/>
    <col min="12531" max="12531" width="33.28515625" style="68" customWidth="1"/>
    <col min="12532" max="12532" width="16" style="68" customWidth="1"/>
    <col min="12533" max="12783" width="6.7109375" style="68"/>
    <col min="12784" max="12784" width="13.7109375" style="68" customWidth="1"/>
    <col min="12785" max="12785" width="4.85546875" style="68" customWidth="1"/>
    <col min="12786" max="12786" width="28.42578125" style="68" customWidth="1"/>
    <col min="12787" max="12787" width="33.28515625" style="68" customWidth="1"/>
    <col min="12788" max="12788" width="16" style="68" customWidth="1"/>
    <col min="12789" max="13039" width="6.7109375" style="68"/>
    <col min="13040" max="13040" width="13.7109375" style="68" customWidth="1"/>
    <col min="13041" max="13041" width="4.85546875" style="68" customWidth="1"/>
    <col min="13042" max="13042" width="28.42578125" style="68" customWidth="1"/>
    <col min="13043" max="13043" width="33.28515625" style="68" customWidth="1"/>
    <col min="13044" max="13044" width="16" style="68" customWidth="1"/>
    <col min="13045" max="13295" width="6.7109375" style="68"/>
    <col min="13296" max="13296" width="13.7109375" style="68" customWidth="1"/>
    <col min="13297" max="13297" width="4.85546875" style="68" customWidth="1"/>
    <col min="13298" max="13298" width="28.42578125" style="68" customWidth="1"/>
    <col min="13299" max="13299" width="33.28515625" style="68" customWidth="1"/>
    <col min="13300" max="13300" width="16" style="68" customWidth="1"/>
    <col min="13301" max="13551" width="6.7109375" style="68"/>
    <col min="13552" max="13552" width="13.7109375" style="68" customWidth="1"/>
    <col min="13553" max="13553" width="4.85546875" style="68" customWidth="1"/>
    <col min="13554" max="13554" width="28.42578125" style="68" customWidth="1"/>
    <col min="13555" max="13555" width="33.28515625" style="68" customWidth="1"/>
    <col min="13556" max="13556" width="16" style="68" customWidth="1"/>
    <col min="13557" max="13807" width="6.7109375" style="68"/>
    <col min="13808" max="13808" width="13.7109375" style="68" customWidth="1"/>
    <col min="13809" max="13809" width="4.85546875" style="68" customWidth="1"/>
    <col min="13810" max="13810" width="28.42578125" style="68" customWidth="1"/>
    <col min="13811" max="13811" width="33.28515625" style="68" customWidth="1"/>
    <col min="13812" max="13812" width="16" style="68" customWidth="1"/>
    <col min="13813" max="14063" width="6.7109375" style="68"/>
    <col min="14064" max="14064" width="13.7109375" style="68" customWidth="1"/>
    <col min="14065" max="14065" width="4.85546875" style="68" customWidth="1"/>
    <col min="14066" max="14066" width="28.42578125" style="68" customWidth="1"/>
    <col min="14067" max="14067" width="33.28515625" style="68" customWidth="1"/>
    <col min="14068" max="14068" width="16" style="68" customWidth="1"/>
    <col min="14069" max="14319" width="6.7109375" style="68"/>
    <col min="14320" max="14320" width="13.7109375" style="68" customWidth="1"/>
    <col min="14321" max="14321" width="4.85546875" style="68" customWidth="1"/>
    <col min="14322" max="14322" width="28.42578125" style="68" customWidth="1"/>
    <col min="14323" max="14323" width="33.28515625" style="68" customWidth="1"/>
    <col min="14324" max="14324" width="16" style="68" customWidth="1"/>
    <col min="14325" max="14575" width="6.7109375" style="68"/>
    <col min="14576" max="14576" width="13.7109375" style="68" customWidth="1"/>
    <col min="14577" max="14577" width="4.85546875" style="68" customWidth="1"/>
    <col min="14578" max="14578" width="28.42578125" style="68" customWidth="1"/>
    <col min="14579" max="14579" width="33.28515625" style="68" customWidth="1"/>
    <col min="14580" max="14580" width="16" style="68" customWidth="1"/>
    <col min="14581" max="14831" width="6.7109375" style="68"/>
    <col min="14832" max="14832" width="13.7109375" style="68" customWidth="1"/>
    <col min="14833" max="14833" width="4.85546875" style="68" customWidth="1"/>
    <col min="14834" max="14834" width="28.42578125" style="68" customWidth="1"/>
    <col min="14835" max="14835" width="33.28515625" style="68" customWidth="1"/>
    <col min="14836" max="14836" width="16" style="68" customWidth="1"/>
    <col min="14837" max="15087" width="6.7109375" style="68"/>
    <col min="15088" max="15088" width="13.7109375" style="68" customWidth="1"/>
    <col min="15089" max="15089" width="4.85546875" style="68" customWidth="1"/>
    <col min="15090" max="15090" width="28.42578125" style="68" customWidth="1"/>
    <col min="15091" max="15091" width="33.28515625" style="68" customWidth="1"/>
    <col min="15092" max="15092" width="16" style="68" customWidth="1"/>
    <col min="15093" max="15343" width="6.7109375" style="68"/>
    <col min="15344" max="15344" width="13.7109375" style="68" customWidth="1"/>
    <col min="15345" max="15345" width="4.85546875" style="68" customWidth="1"/>
    <col min="15346" max="15346" width="28.42578125" style="68" customWidth="1"/>
    <col min="15347" max="15347" width="33.28515625" style="68" customWidth="1"/>
    <col min="15348" max="15348" width="16" style="68" customWidth="1"/>
    <col min="15349" max="15599" width="6.7109375" style="68"/>
    <col min="15600" max="15600" width="13.7109375" style="68" customWidth="1"/>
    <col min="15601" max="15601" width="4.85546875" style="68" customWidth="1"/>
    <col min="15602" max="15602" width="28.42578125" style="68" customWidth="1"/>
    <col min="15603" max="15603" width="33.28515625" style="68" customWidth="1"/>
    <col min="15604" max="15604" width="16" style="68" customWidth="1"/>
    <col min="15605" max="15855" width="6.7109375" style="68"/>
    <col min="15856" max="15856" width="13.7109375" style="68" customWidth="1"/>
    <col min="15857" max="15857" width="4.85546875" style="68" customWidth="1"/>
    <col min="15858" max="15858" width="28.42578125" style="68" customWidth="1"/>
    <col min="15859" max="15859" width="33.28515625" style="68" customWidth="1"/>
    <col min="15860" max="15860" width="16" style="68" customWidth="1"/>
    <col min="15861" max="16111" width="6.7109375" style="68"/>
    <col min="16112" max="16112" width="13.7109375" style="68" customWidth="1"/>
    <col min="16113" max="16113" width="4.85546875" style="68" customWidth="1"/>
    <col min="16114" max="16114" width="28.42578125" style="68" customWidth="1"/>
    <col min="16115" max="16115" width="33.28515625" style="68" customWidth="1"/>
    <col min="16116" max="16116" width="16" style="68" customWidth="1"/>
    <col min="16117" max="16384" width="6.7109375" style="68"/>
  </cols>
  <sheetData>
    <row r="1" spans="1:14" s="135" customFormat="1" ht="60.95" customHeight="1">
      <c r="A1" s="868" t="s">
        <v>1199</v>
      </c>
      <c r="B1" s="869"/>
      <c r="C1" s="869"/>
      <c r="D1" s="869"/>
      <c r="E1" s="869"/>
      <c r="F1" s="869"/>
    </row>
    <row r="2" spans="1:14" s="135" customFormat="1" ht="39" customHeight="1">
      <c r="A2" s="848" t="s">
        <v>780</v>
      </c>
      <c r="B2" s="849"/>
      <c r="C2" s="849"/>
      <c r="D2" s="849"/>
      <c r="E2" s="849"/>
      <c r="F2" s="849"/>
      <c r="G2" s="871"/>
      <c r="H2" s="871"/>
      <c r="I2" s="871"/>
      <c r="J2" s="871"/>
      <c r="K2" s="871"/>
      <c r="L2" s="871"/>
      <c r="M2" s="871"/>
      <c r="N2" s="871"/>
    </row>
    <row r="3" spans="1:14" s="135" customFormat="1" ht="39" customHeight="1">
      <c r="A3" s="778" t="s">
        <v>1603</v>
      </c>
      <c r="B3" s="569"/>
      <c r="C3" s="595"/>
      <c r="D3" s="870" t="s">
        <v>1604</v>
      </c>
      <c r="E3" s="870"/>
      <c r="F3" s="870"/>
    </row>
    <row r="4" spans="1:14" s="135" customFormat="1" ht="104.25" customHeight="1">
      <c r="A4" s="136" t="s">
        <v>634</v>
      </c>
      <c r="B4" s="816" t="s">
        <v>426</v>
      </c>
      <c r="C4" s="816"/>
      <c r="D4" s="136" t="s">
        <v>425</v>
      </c>
      <c r="E4" s="136" t="s">
        <v>424</v>
      </c>
      <c r="F4" s="136" t="s">
        <v>633</v>
      </c>
      <c r="I4" s="68"/>
    </row>
    <row r="5" spans="1:14" s="374" customFormat="1" ht="29.1" customHeight="1">
      <c r="A5" s="596" t="s">
        <v>57</v>
      </c>
      <c r="B5" s="382">
        <v>1</v>
      </c>
      <c r="C5" s="382" t="s">
        <v>943</v>
      </c>
      <c r="D5" s="382" t="s">
        <v>1035</v>
      </c>
      <c r="E5" s="382">
        <v>2022</v>
      </c>
      <c r="F5" s="596" t="s">
        <v>56</v>
      </c>
      <c r="I5" s="68"/>
    </row>
    <row r="6" spans="1:14" s="374" customFormat="1" ht="29.1" customHeight="1">
      <c r="A6" s="596"/>
      <c r="B6" s="383">
        <v>2</v>
      </c>
      <c r="C6" s="384" t="s">
        <v>944</v>
      </c>
      <c r="D6" s="384" t="s">
        <v>926</v>
      </c>
      <c r="E6" s="383">
        <v>2022</v>
      </c>
      <c r="F6" s="596"/>
      <c r="I6" s="68"/>
    </row>
    <row r="7" spans="1:14" s="374" customFormat="1" ht="29.1" customHeight="1">
      <c r="A7" s="596"/>
      <c r="B7" s="382">
        <v>3</v>
      </c>
      <c r="C7" s="382" t="s">
        <v>945</v>
      </c>
      <c r="D7" s="382" t="s">
        <v>1036</v>
      </c>
      <c r="E7" s="382">
        <v>2022</v>
      </c>
      <c r="F7" s="596"/>
      <c r="I7" s="68"/>
    </row>
    <row r="8" spans="1:14" s="374" customFormat="1" ht="29.1" customHeight="1">
      <c r="A8" s="596"/>
      <c r="B8" s="383">
        <v>4</v>
      </c>
      <c r="C8" s="384" t="s">
        <v>946</v>
      </c>
      <c r="D8" s="384" t="s">
        <v>1037</v>
      </c>
      <c r="E8" s="383">
        <v>2022</v>
      </c>
      <c r="F8" s="596"/>
      <c r="I8" s="68"/>
    </row>
    <row r="9" spans="1:14" s="374" customFormat="1" ht="29.1" customHeight="1">
      <c r="A9" s="596"/>
      <c r="B9" s="382">
        <v>5</v>
      </c>
      <c r="C9" s="382" t="s">
        <v>1234</v>
      </c>
      <c r="D9" s="382" t="s">
        <v>1235</v>
      </c>
      <c r="E9" s="382">
        <v>2023</v>
      </c>
      <c r="F9" s="596"/>
      <c r="I9" s="68"/>
    </row>
    <row r="10" spans="1:14" s="374" customFormat="1" ht="29.1" customHeight="1">
      <c r="A10" s="596"/>
      <c r="B10" s="383">
        <v>6</v>
      </c>
      <c r="C10" s="384" t="s">
        <v>947</v>
      </c>
      <c r="D10" s="384" t="s">
        <v>1038</v>
      </c>
      <c r="E10" s="383">
        <v>2022</v>
      </c>
      <c r="F10" s="596"/>
      <c r="I10" s="68"/>
    </row>
    <row r="11" spans="1:14" s="374" customFormat="1" ht="29.1" customHeight="1">
      <c r="A11" s="596"/>
      <c r="B11" s="382">
        <v>7</v>
      </c>
      <c r="C11" s="382" t="s">
        <v>498</v>
      </c>
      <c r="D11" s="382" t="s">
        <v>1039</v>
      </c>
      <c r="E11" s="382">
        <v>2022</v>
      </c>
      <c r="F11" s="596"/>
      <c r="I11" s="68"/>
    </row>
    <row r="12" spans="1:14" s="374" customFormat="1" ht="29.1" customHeight="1">
      <c r="A12" s="596"/>
      <c r="B12" s="383">
        <v>8</v>
      </c>
      <c r="C12" s="384" t="s">
        <v>1238</v>
      </c>
      <c r="D12" s="384" t="s">
        <v>1239</v>
      </c>
      <c r="E12" s="383">
        <v>2023</v>
      </c>
      <c r="F12" s="596"/>
      <c r="I12" s="68"/>
    </row>
    <row r="13" spans="1:14" s="374" customFormat="1" ht="29.1" customHeight="1">
      <c r="A13" s="596"/>
      <c r="B13" s="382">
        <v>9</v>
      </c>
      <c r="C13" s="382" t="s">
        <v>948</v>
      </c>
      <c r="D13" s="382" t="s">
        <v>1040</v>
      </c>
      <c r="E13" s="382">
        <v>2022</v>
      </c>
      <c r="F13" s="596"/>
      <c r="I13" s="377"/>
    </row>
    <row r="14" spans="1:14" s="374" customFormat="1" ht="29.1" customHeight="1">
      <c r="A14" s="596"/>
      <c r="B14" s="383">
        <v>10</v>
      </c>
      <c r="C14" s="384" t="s">
        <v>949</v>
      </c>
      <c r="D14" s="384" t="s">
        <v>1041</v>
      </c>
      <c r="E14" s="383">
        <v>2022</v>
      </c>
      <c r="F14" s="596"/>
      <c r="I14" s="377"/>
    </row>
    <row r="15" spans="1:14" s="374" customFormat="1" ht="29.1" customHeight="1">
      <c r="A15" s="596"/>
      <c r="B15" s="382">
        <v>11</v>
      </c>
      <c r="C15" s="382" t="s">
        <v>950</v>
      </c>
      <c r="D15" s="382" t="s">
        <v>1042</v>
      </c>
      <c r="E15" s="382">
        <v>2021</v>
      </c>
      <c r="F15" s="596"/>
      <c r="I15" s="68"/>
    </row>
    <row r="16" spans="1:14" s="374" customFormat="1" ht="29.1" customHeight="1">
      <c r="A16" s="596"/>
      <c r="B16" s="383">
        <v>12</v>
      </c>
      <c r="C16" s="384" t="s">
        <v>951</v>
      </c>
      <c r="D16" s="384" t="s">
        <v>1043</v>
      </c>
      <c r="E16" s="383">
        <v>2021</v>
      </c>
      <c r="F16" s="596"/>
      <c r="I16" s="68"/>
    </row>
    <row r="17" spans="1:9" s="374" customFormat="1" ht="29.1" customHeight="1">
      <c r="A17" s="596"/>
      <c r="B17" s="382">
        <v>13</v>
      </c>
      <c r="C17" s="382" t="s">
        <v>496</v>
      </c>
      <c r="D17" s="382" t="s">
        <v>1044</v>
      </c>
      <c r="E17" s="382">
        <v>2021</v>
      </c>
      <c r="F17" s="596"/>
      <c r="I17" s="68"/>
    </row>
    <row r="18" spans="1:9" s="374" customFormat="1" ht="29.1" customHeight="1">
      <c r="A18" s="596"/>
      <c r="B18" s="383">
        <v>14</v>
      </c>
      <c r="C18" s="384" t="s">
        <v>497</v>
      </c>
      <c r="D18" s="384" t="s">
        <v>1045</v>
      </c>
      <c r="E18" s="383">
        <v>2021</v>
      </c>
      <c r="F18" s="596"/>
      <c r="I18" s="68"/>
    </row>
    <row r="19" spans="1:9" s="374" customFormat="1" ht="29.1" customHeight="1">
      <c r="A19" s="596"/>
      <c r="B19" s="382">
        <v>15</v>
      </c>
      <c r="C19" s="382" t="s">
        <v>952</v>
      </c>
      <c r="D19" s="382" t="s">
        <v>1046</v>
      </c>
      <c r="E19" s="382">
        <v>2021</v>
      </c>
      <c r="F19" s="596"/>
      <c r="I19" s="68"/>
    </row>
    <row r="20" spans="1:9" s="374" customFormat="1" ht="29.1" customHeight="1">
      <c r="A20" s="596"/>
      <c r="B20" s="383">
        <v>16</v>
      </c>
      <c r="C20" s="384" t="s">
        <v>953</v>
      </c>
      <c r="D20" s="384" t="s">
        <v>1047</v>
      </c>
      <c r="E20" s="383">
        <v>2021</v>
      </c>
      <c r="F20" s="596"/>
      <c r="I20" s="68"/>
    </row>
    <row r="21" spans="1:9" s="374" customFormat="1" ht="29.1" customHeight="1">
      <c r="A21" s="596"/>
      <c r="B21" s="382">
        <v>17</v>
      </c>
      <c r="C21" s="382" t="s">
        <v>1240</v>
      </c>
      <c r="D21" s="382" t="s">
        <v>1048</v>
      </c>
      <c r="E21" s="382">
        <v>2021</v>
      </c>
      <c r="F21" s="596"/>
      <c r="I21" s="68"/>
    </row>
    <row r="22" spans="1:9" s="374" customFormat="1" ht="29.1" customHeight="1">
      <c r="A22" s="596"/>
      <c r="B22" s="383">
        <v>18</v>
      </c>
      <c r="C22" s="384" t="s">
        <v>954</v>
      </c>
      <c r="D22" s="384" t="s">
        <v>1049</v>
      </c>
      <c r="E22" s="383">
        <v>2021</v>
      </c>
      <c r="F22" s="596"/>
      <c r="I22" s="68"/>
    </row>
    <row r="23" spans="1:9" s="374" customFormat="1" ht="29.1" customHeight="1">
      <c r="A23" s="596"/>
      <c r="B23" s="382">
        <v>19</v>
      </c>
      <c r="C23" s="382" t="s">
        <v>789</v>
      </c>
      <c r="D23" s="382" t="s">
        <v>435</v>
      </c>
      <c r="E23" s="382">
        <v>2021</v>
      </c>
      <c r="F23" s="596"/>
      <c r="I23" s="68"/>
    </row>
    <row r="24" spans="1:9" s="374" customFormat="1" ht="29.1" customHeight="1">
      <c r="A24" s="596"/>
      <c r="B24" s="383">
        <v>20</v>
      </c>
      <c r="C24" s="384" t="s">
        <v>955</v>
      </c>
      <c r="D24" s="384" t="s">
        <v>1050</v>
      </c>
      <c r="E24" s="383">
        <v>2021</v>
      </c>
      <c r="F24" s="596"/>
      <c r="I24" s="68"/>
    </row>
    <row r="25" spans="1:9" s="374" customFormat="1" ht="29.1" customHeight="1">
      <c r="A25" s="596"/>
      <c r="B25" s="382">
        <v>21</v>
      </c>
      <c r="C25" s="382" t="s">
        <v>956</v>
      </c>
      <c r="D25" s="382" t="s">
        <v>1051</v>
      </c>
      <c r="E25" s="382">
        <v>2021</v>
      </c>
      <c r="F25" s="596"/>
      <c r="I25" s="68"/>
    </row>
    <row r="26" spans="1:9" s="374" customFormat="1" ht="29.1" customHeight="1">
      <c r="A26" s="596"/>
      <c r="B26" s="383">
        <v>22</v>
      </c>
      <c r="C26" s="384" t="s">
        <v>957</v>
      </c>
      <c r="D26" s="384" t="s">
        <v>1052</v>
      </c>
      <c r="E26" s="383">
        <v>2023</v>
      </c>
      <c r="F26" s="596"/>
      <c r="I26" s="68"/>
    </row>
    <row r="27" spans="1:9" s="374" customFormat="1" ht="29.1" customHeight="1">
      <c r="A27" s="596"/>
      <c r="B27" s="382">
        <v>23</v>
      </c>
      <c r="C27" s="382" t="s">
        <v>958</v>
      </c>
      <c r="D27" s="382" t="s">
        <v>1053</v>
      </c>
      <c r="E27" s="382">
        <v>2021</v>
      </c>
      <c r="F27" s="596"/>
      <c r="I27" s="68"/>
    </row>
    <row r="28" spans="1:9" s="374" customFormat="1" ht="29.1" customHeight="1">
      <c r="A28" s="596"/>
      <c r="B28" s="383">
        <v>24</v>
      </c>
      <c r="C28" s="384" t="s">
        <v>959</v>
      </c>
      <c r="D28" s="384" t="s">
        <v>1054</v>
      </c>
      <c r="E28" s="383">
        <v>2021</v>
      </c>
      <c r="F28" s="596"/>
      <c r="I28" s="68"/>
    </row>
    <row r="29" spans="1:9" s="374" customFormat="1" ht="29.1" customHeight="1">
      <c r="A29" s="596"/>
      <c r="B29" s="382">
        <v>25</v>
      </c>
      <c r="C29" s="382" t="s">
        <v>960</v>
      </c>
      <c r="D29" s="382" t="s">
        <v>927</v>
      </c>
      <c r="E29" s="382">
        <v>2022</v>
      </c>
      <c r="F29" s="596"/>
      <c r="I29" s="68"/>
    </row>
    <row r="30" spans="1:9" s="374" customFormat="1" ht="29.1" customHeight="1">
      <c r="A30" s="596"/>
      <c r="B30" s="383">
        <v>26</v>
      </c>
      <c r="C30" s="384" t="s">
        <v>961</v>
      </c>
      <c r="D30" s="384" t="s">
        <v>1055</v>
      </c>
      <c r="E30" s="383">
        <v>2021</v>
      </c>
      <c r="F30" s="596"/>
      <c r="I30" s="68"/>
    </row>
    <row r="31" spans="1:9" s="374" customFormat="1" ht="29.1" customHeight="1">
      <c r="A31" s="596"/>
      <c r="B31" s="382">
        <v>27</v>
      </c>
      <c r="C31" s="382" t="s">
        <v>962</v>
      </c>
      <c r="D31" s="382" t="s">
        <v>1056</v>
      </c>
      <c r="E31" s="382">
        <v>2023</v>
      </c>
      <c r="F31" s="596"/>
      <c r="I31" s="68"/>
    </row>
    <row r="32" spans="1:9" s="374" customFormat="1" ht="29.1" customHeight="1">
      <c r="A32" s="596"/>
      <c r="B32" s="383">
        <v>28</v>
      </c>
      <c r="C32" s="384" t="s">
        <v>963</v>
      </c>
      <c r="D32" s="384" t="s">
        <v>1057</v>
      </c>
      <c r="E32" s="383">
        <v>2023</v>
      </c>
      <c r="F32" s="596"/>
      <c r="I32" s="68"/>
    </row>
    <row r="33" spans="1:9" s="374" customFormat="1" ht="29.1" customHeight="1">
      <c r="A33" s="596"/>
      <c r="B33" s="382">
        <v>29</v>
      </c>
      <c r="C33" s="382" t="s">
        <v>964</v>
      </c>
      <c r="D33" s="382" t="s">
        <v>1058</v>
      </c>
      <c r="E33" s="382">
        <v>2021</v>
      </c>
      <c r="F33" s="596"/>
      <c r="I33" s="68"/>
    </row>
    <row r="34" spans="1:9" s="374" customFormat="1" ht="29.1" customHeight="1">
      <c r="A34" s="596"/>
      <c r="B34" s="383">
        <v>30</v>
      </c>
      <c r="C34" s="384" t="s">
        <v>1059</v>
      </c>
      <c r="D34" s="384" t="s">
        <v>1060</v>
      </c>
      <c r="E34" s="383">
        <v>2023</v>
      </c>
      <c r="F34" s="596"/>
      <c r="I34" s="68"/>
    </row>
    <row r="35" spans="1:9" s="374" customFormat="1" ht="29.1" customHeight="1">
      <c r="A35" s="596"/>
      <c r="B35" s="382">
        <v>31</v>
      </c>
      <c r="C35" s="382" t="s">
        <v>965</v>
      </c>
      <c r="D35" s="382" t="s">
        <v>1061</v>
      </c>
      <c r="E35" s="382">
        <v>2023</v>
      </c>
      <c r="F35" s="596"/>
      <c r="I35" s="377"/>
    </row>
    <row r="36" spans="1:9" s="374" customFormat="1" ht="29.1" customHeight="1">
      <c r="A36" s="596"/>
      <c r="B36" s="383">
        <v>32</v>
      </c>
      <c r="C36" s="384" t="s">
        <v>966</v>
      </c>
      <c r="D36" s="384" t="s">
        <v>1062</v>
      </c>
      <c r="E36" s="383">
        <v>2023</v>
      </c>
      <c r="F36" s="596"/>
      <c r="I36" s="68"/>
    </row>
    <row r="37" spans="1:9" s="374" customFormat="1" ht="29.1" customHeight="1">
      <c r="A37" s="596"/>
      <c r="B37" s="382">
        <v>33</v>
      </c>
      <c r="C37" s="382" t="s">
        <v>967</v>
      </c>
      <c r="D37" s="382" t="s">
        <v>1063</v>
      </c>
      <c r="E37" s="382">
        <v>2023</v>
      </c>
      <c r="F37" s="596"/>
      <c r="I37" s="68"/>
    </row>
    <row r="38" spans="1:9" s="374" customFormat="1" ht="29.1" customHeight="1">
      <c r="A38" s="596"/>
      <c r="B38" s="383">
        <v>34</v>
      </c>
      <c r="C38" s="384" t="s">
        <v>1064</v>
      </c>
      <c r="D38" s="384" t="s">
        <v>1065</v>
      </c>
      <c r="E38" s="383">
        <v>2023</v>
      </c>
      <c r="F38" s="596"/>
      <c r="I38" s="68"/>
    </row>
    <row r="39" spans="1:9" s="374" customFormat="1" ht="29.1" customHeight="1">
      <c r="A39" s="596"/>
      <c r="B39" s="382">
        <v>35</v>
      </c>
      <c r="C39" s="382" t="s">
        <v>968</v>
      </c>
      <c r="D39" s="382" t="s">
        <v>1066</v>
      </c>
      <c r="E39" s="382">
        <v>2023</v>
      </c>
      <c r="F39" s="596"/>
      <c r="I39" s="68"/>
    </row>
    <row r="40" spans="1:9" s="374" customFormat="1" ht="29.1" customHeight="1">
      <c r="A40" s="596"/>
      <c r="B40" s="383">
        <v>36</v>
      </c>
      <c r="C40" s="384" t="s">
        <v>969</v>
      </c>
      <c r="D40" s="384" t="s">
        <v>1067</v>
      </c>
      <c r="E40" s="383">
        <v>2023</v>
      </c>
      <c r="F40" s="596"/>
      <c r="I40" s="68"/>
    </row>
    <row r="41" spans="1:9" s="374" customFormat="1" ht="29.1" customHeight="1">
      <c r="A41" s="596"/>
      <c r="B41" s="382">
        <v>37</v>
      </c>
      <c r="C41" s="382" t="s">
        <v>970</v>
      </c>
      <c r="D41" s="382" t="s">
        <v>1068</v>
      </c>
      <c r="E41" s="382">
        <v>2023</v>
      </c>
      <c r="F41" s="596"/>
      <c r="I41" s="68"/>
    </row>
    <row r="42" spans="1:9" s="374" customFormat="1" ht="29.1" customHeight="1">
      <c r="A42" s="596"/>
      <c r="B42" s="383">
        <v>38</v>
      </c>
      <c r="C42" s="386" t="s">
        <v>1069</v>
      </c>
      <c r="D42" s="386" t="s">
        <v>1070</v>
      </c>
      <c r="E42" s="383">
        <v>2023</v>
      </c>
      <c r="F42" s="596"/>
      <c r="I42" s="68"/>
    </row>
    <row r="43" spans="1:9" s="374" customFormat="1" ht="29.1" customHeight="1">
      <c r="A43" s="596"/>
      <c r="B43" s="382">
        <v>39</v>
      </c>
      <c r="C43" s="382" t="s">
        <v>971</v>
      </c>
      <c r="D43" s="382" t="s">
        <v>1071</v>
      </c>
      <c r="E43" s="382">
        <v>2023</v>
      </c>
      <c r="F43" s="596"/>
      <c r="I43" s="68"/>
    </row>
    <row r="44" spans="1:9" s="374" customFormat="1" ht="29.1" customHeight="1">
      <c r="A44" s="596"/>
      <c r="B44" s="383">
        <v>40</v>
      </c>
      <c r="C44" s="384" t="s">
        <v>1072</v>
      </c>
      <c r="D44" s="384" t="s">
        <v>427</v>
      </c>
      <c r="E44" s="383">
        <v>2023</v>
      </c>
      <c r="F44" s="596"/>
      <c r="I44" s="68"/>
    </row>
    <row r="45" spans="1:9" s="373" customFormat="1" ht="29.1" customHeight="1">
      <c r="A45" s="863" t="s">
        <v>585</v>
      </c>
      <c r="B45" s="382">
        <v>41</v>
      </c>
      <c r="C45" s="382" t="s">
        <v>1019</v>
      </c>
      <c r="D45" s="382" t="s">
        <v>1147</v>
      </c>
      <c r="E45" s="382">
        <v>2021</v>
      </c>
      <c r="F45" s="880" t="s">
        <v>808</v>
      </c>
      <c r="I45" s="68"/>
    </row>
    <row r="46" spans="1:9" s="373" customFormat="1" ht="29.1" customHeight="1">
      <c r="A46" s="863"/>
      <c r="B46" s="383">
        <v>42</v>
      </c>
      <c r="C46" s="384" t="s">
        <v>1256</v>
      </c>
      <c r="D46" s="384" t="s">
        <v>1347</v>
      </c>
      <c r="E46" s="383">
        <v>2023</v>
      </c>
      <c r="F46" s="880"/>
      <c r="I46" s="68"/>
    </row>
    <row r="47" spans="1:9" s="373" customFormat="1" ht="29.1" customHeight="1">
      <c r="A47" s="863"/>
      <c r="B47" s="382">
        <v>43</v>
      </c>
      <c r="C47" s="387" t="s">
        <v>997</v>
      </c>
      <c r="D47" s="387" t="s">
        <v>1348</v>
      </c>
      <c r="E47" s="382">
        <v>2023</v>
      </c>
      <c r="F47" s="880"/>
      <c r="I47" s="68"/>
    </row>
    <row r="48" spans="1:9" s="373" customFormat="1" ht="29.1" customHeight="1">
      <c r="A48" s="863"/>
      <c r="B48" s="383">
        <v>44</v>
      </c>
      <c r="C48" s="384" t="s">
        <v>1259</v>
      </c>
      <c r="D48" s="384" t="s">
        <v>1349</v>
      </c>
      <c r="E48" s="383">
        <v>2022</v>
      </c>
      <c r="F48" s="880"/>
      <c r="I48" s="68"/>
    </row>
    <row r="49" spans="1:9" s="373" customFormat="1" ht="29.1" customHeight="1">
      <c r="A49" s="863"/>
      <c r="B49" s="382">
        <v>45</v>
      </c>
      <c r="C49" s="382" t="s">
        <v>1255</v>
      </c>
      <c r="D49" s="382" t="s">
        <v>1350</v>
      </c>
      <c r="E49" s="382">
        <v>2023</v>
      </c>
      <c r="F49" s="880"/>
      <c r="I49" s="68"/>
    </row>
    <row r="50" spans="1:9" s="373" customFormat="1" ht="29.1" customHeight="1">
      <c r="A50" s="863"/>
      <c r="B50" s="383">
        <v>46</v>
      </c>
      <c r="C50" s="384" t="s">
        <v>1013</v>
      </c>
      <c r="D50" s="384" t="s">
        <v>1120</v>
      </c>
      <c r="E50" s="383">
        <v>2021</v>
      </c>
      <c r="F50" s="880"/>
      <c r="I50" s="68"/>
    </row>
    <row r="51" spans="1:9" s="374" customFormat="1" ht="29.1" customHeight="1">
      <c r="A51" s="596" t="s">
        <v>55</v>
      </c>
      <c r="B51" s="382">
        <v>47</v>
      </c>
      <c r="C51" s="382" t="s">
        <v>503</v>
      </c>
      <c r="D51" s="382" t="s">
        <v>1123</v>
      </c>
      <c r="E51" s="382">
        <v>2022</v>
      </c>
      <c r="F51" s="596" t="s">
        <v>54</v>
      </c>
      <c r="I51" s="68"/>
    </row>
    <row r="52" spans="1:9" s="374" customFormat="1" ht="29.1" customHeight="1">
      <c r="A52" s="596"/>
      <c r="B52" s="383">
        <v>48</v>
      </c>
      <c r="C52" s="384" t="s">
        <v>1008</v>
      </c>
      <c r="D52" s="384" t="s">
        <v>1124</v>
      </c>
      <c r="E52" s="383">
        <v>2022</v>
      </c>
      <c r="F52" s="596"/>
      <c r="I52" s="68"/>
    </row>
    <row r="53" spans="1:9" s="374" customFormat="1" ht="29.1" customHeight="1">
      <c r="A53" s="596"/>
      <c r="B53" s="382">
        <v>49</v>
      </c>
      <c r="C53" s="382" t="s">
        <v>1009</v>
      </c>
      <c r="D53" s="382" t="s">
        <v>1125</v>
      </c>
      <c r="E53" s="382">
        <v>2022</v>
      </c>
      <c r="F53" s="596"/>
      <c r="I53" s="68"/>
    </row>
    <row r="54" spans="1:9" s="374" customFormat="1" ht="29.1" customHeight="1">
      <c r="A54" s="596"/>
      <c r="B54" s="383">
        <v>50</v>
      </c>
      <c r="C54" s="386" t="s">
        <v>1011</v>
      </c>
      <c r="D54" s="386" t="s">
        <v>1126</v>
      </c>
      <c r="E54" s="383">
        <v>2022</v>
      </c>
      <c r="F54" s="596"/>
      <c r="I54" s="68"/>
    </row>
    <row r="55" spans="1:9" s="374" customFormat="1" ht="29.1" customHeight="1">
      <c r="A55" s="596"/>
      <c r="B55" s="382">
        <v>51</v>
      </c>
      <c r="C55" s="382" t="s">
        <v>500</v>
      </c>
      <c r="D55" s="382" t="s">
        <v>1127</v>
      </c>
      <c r="E55" s="382">
        <v>2022</v>
      </c>
      <c r="F55" s="596"/>
      <c r="I55" s="68"/>
    </row>
    <row r="56" spans="1:9" s="374" customFormat="1" ht="29.1" customHeight="1">
      <c r="A56" s="596"/>
      <c r="B56" s="383">
        <v>52</v>
      </c>
      <c r="C56" s="384" t="s">
        <v>1012</v>
      </c>
      <c r="D56" s="384" t="s">
        <v>1128</v>
      </c>
      <c r="E56" s="383">
        <v>2022</v>
      </c>
      <c r="F56" s="596"/>
      <c r="I56" s="68"/>
    </row>
    <row r="57" spans="1:9" s="374" customFormat="1" ht="29.1" customHeight="1">
      <c r="A57" s="596"/>
      <c r="B57" s="382">
        <v>53</v>
      </c>
      <c r="C57" s="382" t="s">
        <v>501</v>
      </c>
      <c r="D57" s="382" t="s">
        <v>1129</v>
      </c>
      <c r="E57" s="382">
        <v>2022</v>
      </c>
      <c r="F57" s="596"/>
      <c r="I57" s="68"/>
    </row>
    <row r="58" spans="1:9" s="374" customFormat="1" ht="29.1" customHeight="1">
      <c r="A58" s="596"/>
      <c r="B58" s="383">
        <v>54</v>
      </c>
      <c r="C58" s="384" t="s">
        <v>1014</v>
      </c>
      <c r="D58" s="384" t="s">
        <v>905</v>
      </c>
      <c r="E58" s="383">
        <v>2021</v>
      </c>
      <c r="F58" s="596"/>
      <c r="I58" s="68"/>
    </row>
    <row r="59" spans="1:9" s="374" customFormat="1" ht="29.1" customHeight="1">
      <c r="A59" s="596"/>
      <c r="B59" s="382">
        <v>55</v>
      </c>
      <c r="C59" s="382" t="s">
        <v>1015</v>
      </c>
      <c r="D59" s="382" t="s">
        <v>1130</v>
      </c>
      <c r="E59" s="382">
        <v>2022</v>
      </c>
      <c r="F59" s="596"/>
      <c r="I59" s="68"/>
    </row>
    <row r="60" spans="1:9" ht="29.1" customHeight="1">
      <c r="A60" s="596"/>
      <c r="B60" s="383">
        <v>56</v>
      </c>
      <c r="C60" s="384" t="s">
        <v>1016</v>
      </c>
      <c r="D60" s="384" t="s">
        <v>1131</v>
      </c>
      <c r="E60" s="383">
        <v>2022</v>
      </c>
      <c r="F60" s="596"/>
    </row>
    <row r="61" spans="1:9" s="374" customFormat="1" ht="29.1" customHeight="1">
      <c r="A61" s="596"/>
      <c r="B61" s="382">
        <v>57</v>
      </c>
      <c r="C61" s="382" t="s">
        <v>1017</v>
      </c>
      <c r="D61" s="382" t="s">
        <v>1132</v>
      </c>
      <c r="E61" s="382">
        <v>2022</v>
      </c>
      <c r="F61" s="596"/>
      <c r="I61" s="68"/>
    </row>
    <row r="62" spans="1:9" s="374" customFormat="1" ht="29.1" customHeight="1">
      <c r="A62" s="596"/>
      <c r="B62" s="383">
        <v>58</v>
      </c>
      <c r="C62" s="384" t="s">
        <v>906</v>
      </c>
      <c r="D62" s="384" t="s">
        <v>1133</v>
      </c>
      <c r="E62" s="383">
        <v>2023</v>
      </c>
      <c r="F62" s="596"/>
      <c r="I62" s="68"/>
    </row>
    <row r="63" spans="1:9" s="374" customFormat="1" ht="29.1" customHeight="1">
      <c r="A63" s="596"/>
      <c r="B63" s="382">
        <v>59</v>
      </c>
      <c r="C63" s="382" t="s">
        <v>1257</v>
      </c>
      <c r="D63" s="382" t="s">
        <v>1351</v>
      </c>
      <c r="E63" s="382">
        <v>2023</v>
      </c>
      <c r="F63" s="596"/>
      <c r="I63" s="68"/>
    </row>
    <row r="64" spans="1:9" s="374" customFormat="1" ht="29.1" customHeight="1">
      <c r="A64" s="596"/>
      <c r="B64" s="383">
        <v>60</v>
      </c>
      <c r="C64" s="384" t="s">
        <v>1261</v>
      </c>
      <c r="D64" s="384" t="s">
        <v>1352</v>
      </c>
      <c r="E64" s="383">
        <v>2021</v>
      </c>
      <c r="F64" s="596"/>
      <c r="I64" s="68"/>
    </row>
    <row r="65" spans="1:9" ht="29.1" customHeight="1">
      <c r="A65" s="596"/>
      <c r="B65" s="382">
        <v>61</v>
      </c>
      <c r="C65" s="382" t="s">
        <v>1020</v>
      </c>
      <c r="D65" s="382" t="s">
        <v>1152</v>
      </c>
      <c r="E65" s="382">
        <v>2021</v>
      </c>
      <c r="F65" s="596"/>
    </row>
    <row r="66" spans="1:9" s="374" customFormat="1" ht="29.1" customHeight="1">
      <c r="A66" s="596"/>
      <c r="B66" s="383">
        <v>62</v>
      </c>
      <c r="C66" s="384" t="s">
        <v>1021</v>
      </c>
      <c r="D66" s="384" t="s">
        <v>1134</v>
      </c>
      <c r="E66" s="383">
        <v>2021</v>
      </c>
      <c r="F66" s="596"/>
      <c r="I66" s="68"/>
    </row>
    <row r="67" spans="1:9" s="374" customFormat="1" ht="29.1" customHeight="1">
      <c r="A67" s="596"/>
      <c r="B67" s="382">
        <v>63</v>
      </c>
      <c r="C67" s="382" t="s">
        <v>1022</v>
      </c>
      <c r="D67" s="382" t="s">
        <v>1135</v>
      </c>
      <c r="E67" s="382">
        <v>2021</v>
      </c>
      <c r="F67" s="596"/>
      <c r="I67" s="68"/>
    </row>
    <row r="68" spans="1:9" ht="29.1" customHeight="1">
      <c r="A68" s="596"/>
      <c r="B68" s="383">
        <v>64</v>
      </c>
      <c r="C68" s="384" t="s">
        <v>1023</v>
      </c>
      <c r="D68" s="384" t="s">
        <v>1119</v>
      </c>
      <c r="E68" s="383">
        <v>2021</v>
      </c>
      <c r="F68" s="596"/>
    </row>
    <row r="69" spans="1:9" s="374" customFormat="1" ht="29.1" customHeight="1">
      <c r="A69" s="596"/>
      <c r="B69" s="382">
        <v>65</v>
      </c>
      <c r="C69" s="382" t="s">
        <v>1024</v>
      </c>
      <c r="D69" s="382" t="s">
        <v>1136</v>
      </c>
      <c r="E69" s="382">
        <v>2021</v>
      </c>
      <c r="F69" s="596"/>
      <c r="I69" s="68"/>
    </row>
    <row r="70" spans="1:9" s="374" customFormat="1" ht="29.1" customHeight="1">
      <c r="A70" s="596"/>
      <c r="B70" s="383">
        <v>66</v>
      </c>
      <c r="C70" s="384" t="s">
        <v>502</v>
      </c>
      <c r="D70" s="384" t="s">
        <v>1137</v>
      </c>
      <c r="E70" s="383">
        <v>2022</v>
      </c>
      <c r="F70" s="596"/>
      <c r="I70" s="68"/>
    </row>
    <row r="71" spans="1:9" s="374" customFormat="1" ht="29.1" customHeight="1">
      <c r="A71" s="596"/>
      <c r="B71" s="382">
        <v>67</v>
      </c>
      <c r="C71" s="382" t="s">
        <v>499</v>
      </c>
      <c r="D71" s="382" t="s">
        <v>1138</v>
      </c>
      <c r="E71" s="382">
        <v>2022</v>
      </c>
      <c r="F71" s="596"/>
      <c r="I71" s="68"/>
    </row>
    <row r="72" spans="1:9" s="374" customFormat="1" ht="29.1" customHeight="1">
      <c r="A72" s="596"/>
      <c r="B72" s="383">
        <v>68</v>
      </c>
      <c r="C72" s="384" t="s">
        <v>1025</v>
      </c>
      <c r="D72" s="384" t="s">
        <v>1139</v>
      </c>
      <c r="E72" s="383">
        <v>2021</v>
      </c>
      <c r="F72" s="596"/>
      <c r="I72" s="68"/>
    </row>
    <row r="73" spans="1:9" s="374" customFormat="1" ht="29.1" customHeight="1">
      <c r="A73" s="596"/>
      <c r="B73" s="382">
        <v>69</v>
      </c>
      <c r="C73" s="382" t="s">
        <v>1251</v>
      </c>
      <c r="D73" s="382" t="s">
        <v>1353</v>
      </c>
      <c r="E73" s="382">
        <v>2022</v>
      </c>
      <c r="F73" s="596"/>
      <c r="I73" s="68"/>
    </row>
    <row r="74" spans="1:9" s="374" customFormat="1" ht="29.1" customHeight="1">
      <c r="A74" s="596"/>
      <c r="B74" s="383">
        <v>70</v>
      </c>
      <c r="C74" s="384" t="s">
        <v>1026</v>
      </c>
      <c r="D74" s="384" t="s">
        <v>1140</v>
      </c>
      <c r="E74" s="383">
        <v>2021</v>
      </c>
      <c r="F74" s="596"/>
      <c r="I74" s="68"/>
    </row>
    <row r="75" spans="1:9" s="374" customFormat="1" ht="29.1" customHeight="1">
      <c r="A75" s="596"/>
      <c r="B75" s="382">
        <v>71</v>
      </c>
      <c r="C75" s="382" t="s">
        <v>1027</v>
      </c>
      <c r="D75" s="382" t="s">
        <v>1141</v>
      </c>
      <c r="E75" s="382">
        <v>2021</v>
      </c>
      <c r="F75" s="596"/>
      <c r="I75" s="68"/>
    </row>
    <row r="76" spans="1:9" s="374" customFormat="1" ht="29.1" customHeight="1">
      <c r="A76" s="596"/>
      <c r="B76" s="383">
        <v>72</v>
      </c>
      <c r="C76" s="384" t="s">
        <v>1028</v>
      </c>
      <c r="D76" s="384" t="s">
        <v>1142</v>
      </c>
      <c r="E76" s="383">
        <v>2021</v>
      </c>
      <c r="F76" s="596"/>
      <c r="I76" s="68"/>
    </row>
    <row r="77" spans="1:9" ht="29.1" customHeight="1">
      <c r="A77" s="596"/>
      <c r="B77" s="382">
        <v>73</v>
      </c>
      <c r="C77" s="382" t="s">
        <v>1029</v>
      </c>
      <c r="D77" s="382" t="s">
        <v>1143</v>
      </c>
      <c r="E77" s="382">
        <v>2021</v>
      </c>
      <c r="F77" s="596"/>
    </row>
    <row r="78" spans="1:9" s="374" customFormat="1" ht="29.1" customHeight="1">
      <c r="A78" s="596"/>
      <c r="B78" s="383">
        <v>74</v>
      </c>
      <c r="C78" s="384" t="s">
        <v>1030</v>
      </c>
      <c r="D78" s="384" t="s">
        <v>1144</v>
      </c>
      <c r="E78" s="383">
        <v>2023</v>
      </c>
      <c r="F78" s="596"/>
      <c r="I78" s="68"/>
    </row>
    <row r="79" spans="1:9" s="374" customFormat="1" ht="29.1" customHeight="1">
      <c r="A79" s="596"/>
      <c r="B79" s="382">
        <v>75</v>
      </c>
      <c r="C79" s="382" t="s">
        <v>1031</v>
      </c>
      <c r="D79" s="382" t="s">
        <v>1145</v>
      </c>
      <c r="E79" s="382">
        <v>2023</v>
      </c>
      <c r="F79" s="596"/>
      <c r="I79" s="68"/>
    </row>
    <row r="80" spans="1:9" s="374" customFormat="1" ht="29.1" customHeight="1">
      <c r="A80" s="596"/>
      <c r="B80" s="383">
        <v>76</v>
      </c>
      <c r="C80" s="384" t="s">
        <v>1032</v>
      </c>
      <c r="D80" s="384" t="s">
        <v>1146</v>
      </c>
      <c r="E80" s="383">
        <v>2023</v>
      </c>
      <c r="F80" s="596"/>
      <c r="I80" s="68"/>
    </row>
    <row r="81" spans="1:84" s="374" customFormat="1" ht="29.1" customHeight="1">
      <c r="A81" s="596" t="s">
        <v>53</v>
      </c>
      <c r="B81" s="382">
        <v>77</v>
      </c>
      <c r="C81" s="382" t="s">
        <v>1010</v>
      </c>
      <c r="D81" s="382" t="s">
        <v>1121</v>
      </c>
      <c r="E81" s="382">
        <v>2022</v>
      </c>
      <c r="F81" s="596" t="s">
        <v>161</v>
      </c>
      <c r="I81" s="68"/>
    </row>
    <row r="82" spans="1:84" s="374" customFormat="1" ht="29.1" customHeight="1">
      <c r="A82" s="596"/>
      <c r="B82" s="383">
        <v>78</v>
      </c>
      <c r="C82" s="384" t="s">
        <v>1018</v>
      </c>
      <c r="D82" s="384" t="s">
        <v>1122</v>
      </c>
      <c r="E82" s="383">
        <v>2021</v>
      </c>
      <c r="F82" s="596"/>
      <c r="I82" s="68"/>
    </row>
    <row r="83" spans="1:84" s="377" customFormat="1" ht="29.1" customHeight="1">
      <c r="A83" s="596" t="s">
        <v>51</v>
      </c>
      <c r="B83" s="382">
        <v>79</v>
      </c>
      <c r="C83" s="382" t="s">
        <v>997</v>
      </c>
      <c r="D83" s="387" t="s">
        <v>1070</v>
      </c>
      <c r="E83" s="382">
        <v>2021</v>
      </c>
      <c r="F83" s="596" t="s">
        <v>767</v>
      </c>
      <c r="I83" s="68"/>
    </row>
    <row r="84" spans="1:84" s="377" customFormat="1" ht="29.1" customHeight="1">
      <c r="A84" s="596"/>
      <c r="B84" s="383">
        <v>80</v>
      </c>
      <c r="C84" s="384" t="s">
        <v>996</v>
      </c>
      <c r="D84" s="384" t="s">
        <v>1105</v>
      </c>
      <c r="E84" s="383">
        <v>2021</v>
      </c>
      <c r="F84" s="596"/>
      <c r="I84" s="68"/>
    </row>
    <row r="85" spans="1:84" s="377" customFormat="1" ht="29.1" customHeight="1">
      <c r="A85" s="596"/>
      <c r="B85" s="382">
        <v>81</v>
      </c>
      <c r="C85" s="382" t="s">
        <v>994</v>
      </c>
      <c r="D85" s="382" t="s">
        <v>1102</v>
      </c>
      <c r="E85" s="382">
        <v>2023</v>
      </c>
      <c r="F85" s="596"/>
      <c r="I85" s="68"/>
    </row>
    <row r="86" spans="1:84" s="377" customFormat="1" ht="29.1" customHeight="1">
      <c r="A86" s="596"/>
      <c r="B86" s="383">
        <v>82</v>
      </c>
      <c r="C86" s="384" t="s">
        <v>999</v>
      </c>
      <c r="D86" s="384" t="s">
        <v>1263</v>
      </c>
      <c r="E86" s="383">
        <v>2022</v>
      </c>
      <c r="F86" s="596"/>
      <c r="I86" s="68"/>
    </row>
    <row r="87" spans="1:84" s="377" customFormat="1" ht="29.1" customHeight="1">
      <c r="A87" s="596"/>
      <c r="B87" s="382">
        <v>83</v>
      </c>
      <c r="C87" s="382" t="s">
        <v>1149</v>
      </c>
      <c r="D87" s="382" t="s">
        <v>1106</v>
      </c>
      <c r="E87" s="382">
        <v>2021</v>
      </c>
      <c r="F87" s="596"/>
      <c r="I87" s="68"/>
    </row>
    <row r="88" spans="1:84" s="377" customFormat="1" ht="29.1" customHeight="1">
      <c r="A88" s="596"/>
      <c r="B88" s="383">
        <v>84</v>
      </c>
      <c r="C88" s="384" t="s">
        <v>993</v>
      </c>
      <c r="D88" s="384" t="s">
        <v>1101</v>
      </c>
      <c r="E88" s="383">
        <v>2022</v>
      </c>
      <c r="F88" s="596"/>
      <c r="I88" s="68"/>
    </row>
    <row r="89" spans="1:84" s="376" customFormat="1" ht="29.1" customHeight="1">
      <c r="A89" s="596"/>
      <c r="B89" s="382">
        <v>85</v>
      </c>
      <c r="C89" s="382" t="s">
        <v>995</v>
      </c>
      <c r="D89" s="382" t="s">
        <v>1103</v>
      </c>
      <c r="E89" s="382">
        <v>2022</v>
      </c>
      <c r="F89" s="596"/>
      <c r="G89" s="377"/>
      <c r="H89" s="377"/>
      <c r="I89" s="68"/>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c r="BN89" s="377"/>
      <c r="BO89" s="377"/>
      <c r="BP89" s="377"/>
      <c r="BQ89" s="377"/>
      <c r="BR89" s="377"/>
      <c r="BS89" s="377"/>
      <c r="BT89" s="377"/>
      <c r="BU89" s="377"/>
      <c r="BV89" s="377"/>
      <c r="BW89" s="377"/>
      <c r="BX89" s="377"/>
      <c r="BY89" s="377"/>
      <c r="BZ89" s="377"/>
      <c r="CA89" s="377"/>
      <c r="CB89" s="377"/>
      <c r="CC89" s="377"/>
      <c r="CD89" s="377"/>
      <c r="CE89" s="377"/>
      <c r="CF89" s="377"/>
    </row>
    <row r="90" spans="1:84" s="377" customFormat="1" ht="29.1" customHeight="1">
      <c r="A90" s="596"/>
      <c r="B90" s="383">
        <v>86</v>
      </c>
      <c r="C90" s="384" t="s">
        <v>998</v>
      </c>
      <c r="D90" s="384" t="s">
        <v>1104</v>
      </c>
      <c r="E90" s="383">
        <v>2022</v>
      </c>
      <c r="F90" s="596"/>
      <c r="I90" s="68"/>
    </row>
    <row r="91" spans="1:84" s="377" customFormat="1" ht="29.1" customHeight="1">
      <c r="A91" s="596" t="s">
        <v>49</v>
      </c>
      <c r="B91" s="382">
        <v>87</v>
      </c>
      <c r="C91" s="382" t="s">
        <v>991</v>
      </c>
      <c r="D91" s="382" t="s">
        <v>1098</v>
      </c>
      <c r="E91" s="382">
        <v>2022</v>
      </c>
      <c r="F91" s="596" t="s">
        <v>48</v>
      </c>
      <c r="I91" s="68"/>
    </row>
    <row r="92" spans="1:84" s="377" customFormat="1" ht="29.1" customHeight="1">
      <c r="A92" s="596"/>
      <c r="B92" s="383">
        <v>88</v>
      </c>
      <c r="C92" s="384" t="s">
        <v>1270</v>
      </c>
      <c r="D92" s="384" t="s">
        <v>1354</v>
      </c>
      <c r="E92" s="383">
        <v>2023</v>
      </c>
      <c r="F92" s="596"/>
      <c r="I92" s="68"/>
    </row>
    <row r="93" spans="1:84" s="377" customFormat="1" ht="29.1" customHeight="1">
      <c r="A93" s="596"/>
      <c r="B93" s="382">
        <v>89</v>
      </c>
      <c r="C93" s="382" t="s">
        <v>992</v>
      </c>
      <c r="D93" s="382" t="s">
        <v>1099</v>
      </c>
      <c r="E93" s="382">
        <v>2021</v>
      </c>
      <c r="F93" s="596"/>
      <c r="I93" s="68"/>
    </row>
    <row r="94" spans="1:84" s="377" customFormat="1" ht="29.1" customHeight="1">
      <c r="A94" s="596"/>
      <c r="B94" s="383">
        <v>90</v>
      </c>
      <c r="C94" s="384" t="s">
        <v>1100</v>
      </c>
      <c r="D94" s="384" t="s">
        <v>429</v>
      </c>
      <c r="E94" s="383">
        <v>2021</v>
      </c>
      <c r="F94" s="596"/>
      <c r="I94" s="68"/>
    </row>
    <row r="95" spans="1:84" s="377" customFormat="1" ht="29.1" customHeight="1">
      <c r="A95" s="876" t="s">
        <v>47</v>
      </c>
      <c r="B95" s="382">
        <v>91</v>
      </c>
      <c r="C95" s="382" t="s">
        <v>1076</v>
      </c>
      <c r="D95" s="382" t="s">
        <v>1077</v>
      </c>
      <c r="E95" s="382">
        <v>2023</v>
      </c>
      <c r="F95" s="876" t="s">
        <v>615</v>
      </c>
      <c r="I95" s="68"/>
    </row>
    <row r="96" spans="1:84" s="377" customFormat="1" ht="29.1" customHeight="1">
      <c r="A96" s="876"/>
      <c r="B96" s="383">
        <v>92</v>
      </c>
      <c r="C96" s="384" t="s">
        <v>433</v>
      </c>
      <c r="D96" s="384" t="s">
        <v>1065</v>
      </c>
      <c r="E96" s="383">
        <v>2023</v>
      </c>
      <c r="F96" s="876"/>
      <c r="I96" s="68"/>
    </row>
    <row r="97" spans="1:9" s="377" customFormat="1" ht="29.1" customHeight="1">
      <c r="A97" s="876"/>
      <c r="B97" s="382">
        <v>93</v>
      </c>
      <c r="C97" s="382" t="s">
        <v>504</v>
      </c>
      <c r="D97" s="382" t="s">
        <v>1358</v>
      </c>
      <c r="E97" s="382">
        <v>2022</v>
      </c>
      <c r="F97" s="876"/>
      <c r="I97" s="68"/>
    </row>
    <row r="98" spans="1:9" s="377" customFormat="1" ht="29.1" customHeight="1">
      <c r="A98" s="876"/>
      <c r="B98" s="383">
        <v>94</v>
      </c>
      <c r="C98" s="384" t="s">
        <v>974</v>
      </c>
      <c r="D98" s="384" t="s">
        <v>1079</v>
      </c>
      <c r="E98" s="383">
        <v>2022</v>
      </c>
      <c r="F98" s="876"/>
      <c r="I98" s="68"/>
    </row>
    <row r="99" spans="1:9" s="377" customFormat="1" ht="29.1" customHeight="1">
      <c r="A99" s="876"/>
      <c r="B99" s="382">
        <v>95</v>
      </c>
      <c r="C99" s="382" t="s">
        <v>1264</v>
      </c>
      <c r="D99" s="382" t="s">
        <v>1355</v>
      </c>
      <c r="E99" s="382">
        <v>2023</v>
      </c>
      <c r="F99" s="876"/>
      <c r="I99" s="68"/>
    </row>
    <row r="100" spans="1:9" s="377" customFormat="1" ht="29.1" customHeight="1">
      <c r="A100" s="876"/>
      <c r="B100" s="383">
        <v>96</v>
      </c>
      <c r="C100" s="384" t="s">
        <v>975</v>
      </c>
      <c r="D100" s="384" t="s">
        <v>1080</v>
      </c>
      <c r="E100" s="383">
        <v>2022</v>
      </c>
      <c r="F100" s="876"/>
      <c r="I100" s="68"/>
    </row>
    <row r="101" spans="1:9" s="377" customFormat="1" ht="29.1" customHeight="1">
      <c r="A101" s="876"/>
      <c r="B101" s="382">
        <v>97</v>
      </c>
      <c r="C101" s="382" t="s">
        <v>977</v>
      </c>
      <c r="D101" s="382" t="s">
        <v>1081</v>
      </c>
      <c r="E101" s="382">
        <v>2023</v>
      </c>
      <c r="F101" s="876"/>
      <c r="I101" s="68"/>
    </row>
    <row r="102" spans="1:9" s="377" customFormat="1" ht="29.1" customHeight="1">
      <c r="A102" s="876"/>
      <c r="B102" s="383">
        <v>98</v>
      </c>
      <c r="C102" s="384" t="s">
        <v>1082</v>
      </c>
      <c r="D102" s="384" t="s">
        <v>1083</v>
      </c>
      <c r="E102" s="383">
        <v>2021</v>
      </c>
      <c r="F102" s="876"/>
      <c r="I102" s="68"/>
    </row>
    <row r="103" spans="1:9" s="377" customFormat="1" ht="29.1" customHeight="1">
      <c r="A103" s="876"/>
      <c r="B103" s="382">
        <v>99</v>
      </c>
      <c r="C103" s="382" t="s">
        <v>986</v>
      </c>
      <c r="D103" s="382" t="s">
        <v>1084</v>
      </c>
      <c r="E103" s="382">
        <v>2023</v>
      </c>
      <c r="F103" s="876"/>
      <c r="I103" s="68"/>
    </row>
    <row r="104" spans="1:9" s="377" customFormat="1" ht="29.1" customHeight="1">
      <c r="A104" s="876"/>
      <c r="B104" s="383">
        <v>100</v>
      </c>
      <c r="C104" s="384" t="s">
        <v>988</v>
      </c>
      <c r="D104" s="384" t="s">
        <v>1085</v>
      </c>
      <c r="E104" s="383">
        <v>2023</v>
      </c>
      <c r="F104" s="876"/>
      <c r="I104" s="68"/>
    </row>
    <row r="105" spans="1:9" s="377" customFormat="1" ht="29.1" customHeight="1">
      <c r="A105" s="876"/>
      <c r="B105" s="382">
        <v>101</v>
      </c>
      <c r="C105" s="382" t="s">
        <v>972</v>
      </c>
      <c r="D105" s="382" t="s">
        <v>1086</v>
      </c>
      <c r="E105" s="382">
        <v>2022</v>
      </c>
      <c r="F105" s="876"/>
      <c r="I105" s="68"/>
    </row>
    <row r="106" spans="1:9" s="377" customFormat="1" ht="29.1" customHeight="1">
      <c r="A106" s="876"/>
      <c r="B106" s="383">
        <v>102</v>
      </c>
      <c r="C106" s="384" t="s">
        <v>979</v>
      </c>
      <c r="D106" s="384" t="s">
        <v>1087</v>
      </c>
      <c r="E106" s="383">
        <v>2021</v>
      </c>
      <c r="F106" s="876"/>
      <c r="I106" s="68"/>
    </row>
    <row r="107" spans="1:9" s="377" customFormat="1" ht="29.1" customHeight="1">
      <c r="A107" s="876"/>
      <c r="B107" s="382">
        <v>103</v>
      </c>
      <c r="C107" s="382" t="s">
        <v>973</v>
      </c>
      <c r="D107" s="382" t="s">
        <v>1088</v>
      </c>
      <c r="E107" s="382">
        <v>2022</v>
      </c>
      <c r="F107" s="876"/>
      <c r="I107" s="68"/>
    </row>
    <row r="108" spans="1:9" s="377" customFormat="1" ht="29.1" customHeight="1">
      <c r="A108" s="876"/>
      <c r="B108" s="383">
        <v>104</v>
      </c>
      <c r="C108" s="384" t="s">
        <v>1089</v>
      </c>
      <c r="D108" s="384" t="s">
        <v>1090</v>
      </c>
      <c r="E108" s="383">
        <v>2021</v>
      </c>
      <c r="F108" s="876"/>
      <c r="I108" s="68"/>
    </row>
    <row r="109" spans="1:9" s="377" customFormat="1" ht="29.1" customHeight="1">
      <c r="A109" s="876"/>
      <c r="B109" s="382">
        <v>105</v>
      </c>
      <c r="C109" s="387" t="s">
        <v>980</v>
      </c>
      <c r="D109" s="387" t="s">
        <v>1091</v>
      </c>
      <c r="E109" s="382">
        <v>2021</v>
      </c>
      <c r="F109" s="876"/>
      <c r="I109" s="68"/>
    </row>
    <row r="110" spans="1:9" s="377" customFormat="1" ht="29.1" customHeight="1">
      <c r="A110" s="876"/>
      <c r="B110" s="383">
        <v>106</v>
      </c>
      <c r="C110" s="384" t="s">
        <v>987</v>
      </c>
      <c r="D110" s="384" t="s">
        <v>1092</v>
      </c>
      <c r="E110" s="383">
        <v>2023</v>
      </c>
      <c r="F110" s="876"/>
      <c r="I110" s="68"/>
    </row>
    <row r="111" spans="1:9" s="377" customFormat="1" ht="29.1" customHeight="1">
      <c r="A111" s="876"/>
      <c r="B111" s="382">
        <v>107</v>
      </c>
      <c r="C111" s="382" t="s">
        <v>432</v>
      </c>
      <c r="D111" s="382" t="s">
        <v>1078</v>
      </c>
      <c r="E111" s="382">
        <v>2023</v>
      </c>
      <c r="F111" s="876"/>
      <c r="I111" s="68"/>
    </row>
    <row r="112" spans="1:9" s="377" customFormat="1" ht="29.1" customHeight="1">
      <c r="A112" s="876"/>
      <c r="B112" s="383">
        <v>108</v>
      </c>
      <c r="C112" s="384" t="s">
        <v>981</v>
      </c>
      <c r="D112" s="384" t="s">
        <v>1093</v>
      </c>
      <c r="E112" s="383">
        <v>2023</v>
      </c>
      <c r="F112" s="876"/>
      <c r="I112" s="68"/>
    </row>
    <row r="113" spans="1:9" s="377" customFormat="1" ht="29.1" customHeight="1">
      <c r="A113" s="876"/>
      <c r="B113" s="382">
        <v>109</v>
      </c>
      <c r="C113" s="382" t="s">
        <v>978</v>
      </c>
      <c r="D113" s="382" t="s">
        <v>1094</v>
      </c>
      <c r="E113" s="382">
        <v>2021</v>
      </c>
      <c r="F113" s="876"/>
      <c r="I113" s="68"/>
    </row>
    <row r="114" spans="1:9" s="377" customFormat="1" ht="29.1" customHeight="1">
      <c r="A114" s="876"/>
      <c r="B114" s="383">
        <v>110</v>
      </c>
      <c r="C114" s="384" t="s">
        <v>434</v>
      </c>
      <c r="D114" s="384" t="s">
        <v>1078</v>
      </c>
      <c r="E114" s="383">
        <v>2022</v>
      </c>
      <c r="F114" s="876"/>
      <c r="I114" s="68"/>
    </row>
    <row r="115" spans="1:9" s="377" customFormat="1" ht="29.1" customHeight="1">
      <c r="A115" s="876"/>
      <c r="B115" s="382">
        <v>111</v>
      </c>
      <c r="C115" s="382" t="s">
        <v>976</v>
      </c>
      <c r="D115" s="382" t="s">
        <v>1097</v>
      </c>
      <c r="E115" s="382">
        <v>2022</v>
      </c>
      <c r="F115" s="876"/>
      <c r="I115" s="68"/>
    </row>
    <row r="116" spans="1:9" s="377" customFormat="1" ht="29.1" customHeight="1">
      <c r="A116" s="596" t="s">
        <v>45</v>
      </c>
      <c r="B116" s="383">
        <v>112</v>
      </c>
      <c r="C116" s="384" t="s">
        <v>982</v>
      </c>
      <c r="D116" s="384" t="s">
        <v>1073</v>
      </c>
      <c r="E116" s="383">
        <v>2022</v>
      </c>
      <c r="F116" s="596" t="s">
        <v>160</v>
      </c>
      <c r="I116" s="68"/>
    </row>
    <row r="117" spans="1:9" s="377" customFormat="1" ht="29.1" customHeight="1">
      <c r="A117" s="596"/>
      <c r="B117" s="382">
        <v>113</v>
      </c>
      <c r="C117" s="382" t="s">
        <v>983</v>
      </c>
      <c r="D117" s="382" t="s">
        <v>1074</v>
      </c>
      <c r="E117" s="382">
        <v>2021</v>
      </c>
      <c r="F117" s="596"/>
      <c r="I117" s="68"/>
    </row>
    <row r="118" spans="1:9" s="377" customFormat="1" ht="29.1" customHeight="1">
      <c r="A118" s="596"/>
      <c r="B118" s="383">
        <v>114</v>
      </c>
      <c r="C118" s="384" t="s">
        <v>984</v>
      </c>
      <c r="D118" s="384" t="s">
        <v>1060</v>
      </c>
      <c r="E118" s="383">
        <v>2021</v>
      </c>
      <c r="F118" s="596"/>
      <c r="I118" s="68"/>
    </row>
    <row r="119" spans="1:9" s="377" customFormat="1" ht="29.1" customHeight="1">
      <c r="A119" s="596"/>
      <c r="B119" s="382">
        <v>115</v>
      </c>
      <c r="C119" s="382" t="s">
        <v>985</v>
      </c>
      <c r="D119" s="382" t="s">
        <v>1075</v>
      </c>
      <c r="E119" s="382">
        <v>2023</v>
      </c>
      <c r="F119" s="596"/>
      <c r="I119" s="68"/>
    </row>
    <row r="120" spans="1:9" s="377" customFormat="1" ht="29.1" customHeight="1">
      <c r="A120" s="596" t="s">
        <v>43</v>
      </c>
      <c r="B120" s="383">
        <v>116</v>
      </c>
      <c r="C120" s="384" t="s">
        <v>989</v>
      </c>
      <c r="D120" s="384" t="s">
        <v>1095</v>
      </c>
      <c r="E120" s="383">
        <v>2022</v>
      </c>
      <c r="F120" s="596" t="s">
        <v>778</v>
      </c>
      <c r="I120" s="68"/>
    </row>
    <row r="121" spans="1:9" s="377" customFormat="1" ht="29.1" customHeight="1">
      <c r="A121" s="596"/>
      <c r="B121" s="382">
        <v>117</v>
      </c>
      <c r="C121" s="382" t="s">
        <v>990</v>
      </c>
      <c r="D121" s="382" t="s">
        <v>1096</v>
      </c>
      <c r="E121" s="382">
        <v>2022</v>
      </c>
      <c r="F121" s="596"/>
      <c r="I121" s="68"/>
    </row>
    <row r="122" spans="1:9" s="377" customFormat="1" ht="29.1" customHeight="1">
      <c r="A122" s="596" t="s">
        <v>41</v>
      </c>
      <c r="B122" s="383">
        <v>118</v>
      </c>
      <c r="C122" s="384" t="s">
        <v>1004</v>
      </c>
      <c r="D122" s="384" t="s">
        <v>1114</v>
      </c>
      <c r="E122" s="383">
        <v>2022</v>
      </c>
      <c r="F122" s="596" t="s">
        <v>40</v>
      </c>
      <c r="I122" s="68"/>
    </row>
    <row r="123" spans="1:9" s="377" customFormat="1" ht="29.1" customHeight="1">
      <c r="A123" s="596"/>
      <c r="B123" s="382">
        <v>119</v>
      </c>
      <c r="C123" s="382" t="s">
        <v>428</v>
      </c>
      <c r="D123" s="382" t="s">
        <v>1115</v>
      </c>
      <c r="E123" s="382">
        <v>2022</v>
      </c>
      <c r="F123" s="596"/>
      <c r="I123" s="68"/>
    </row>
    <row r="124" spans="1:9" s="377" customFormat="1" ht="29.1" customHeight="1">
      <c r="A124" s="596"/>
      <c r="B124" s="383">
        <v>120</v>
      </c>
      <c r="C124" s="384" t="s">
        <v>1276</v>
      </c>
      <c r="D124" s="384" t="s">
        <v>1356</v>
      </c>
      <c r="E124" s="383">
        <v>2023</v>
      </c>
      <c r="F124" s="596"/>
      <c r="I124" s="68"/>
    </row>
    <row r="125" spans="1:9" s="377" customFormat="1" ht="29.1" customHeight="1">
      <c r="A125" s="596"/>
      <c r="B125" s="382">
        <v>121</v>
      </c>
      <c r="C125" s="382" t="s">
        <v>1003</v>
      </c>
      <c r="D125" s="382" t="s">
        <v>1116</v>
      </c>
      <c r="E125" s="382">
        <v>2022</v>
      </c>
      <c r="F125" s="596"/>
      <c r="I125" s="68"/>
    </row>
    <row r="126" spans="1:9" ht="29.1" customHeight="1">
      <c r="A126" s="596"/>
      <c r="B126" s="383">
        <v>122</v>
      </c>
      <c r="C126" s="384" t="s">
        <v>1005</v>
      </c>
      <c r="D126" s="384" t="s">
        <v>1117</v>
      </c>
      <c r="E126" s="383">
        <v>2022</v>
      </c>
      <c r="F126" s="596"/>
    </row>
    <row r="127" spans="1:9" s="377" customFormat="1" ht="29.1" customHeight="1">
      <c r="A127" s="596"/>
      <c r="B127" s="382">
        <v>123</v>
      </c>
      <c r="C127" s="382" t="s">
        <v>1006</v>
      </c>
      <c r="D127" s="382" t="s">
        <v>1118</v>
      </c>
      <c r="E127" s="382">
        <v>2021</v>
      </c>
      <c r="F127" s="596"/>
      <c r="I127" s="68"/>
    </row>
    <row r="128" spans="1:9" s="377" customFormat="1" ht="29.1" customHeight="1">
      <c r="A128" s="596"/>
      <c r="B128" s="383">
        <v>124</v>
      </c>
      <c r="C128" s="384" t="s">
        <v>1007</v>
      </c>
      <c r="D128" s="384" t="s">
        <v>1119</v>
      </c>
      <c r="E128" s="383">
        <v>2023</v>
      </c>
      <c r="F128" s="596"/>
      <c r="I128" s="68"/>
    </row>
    <row r="129" spans="1:9" s="377" customFormat="1" ht="29.1" customHeight="1">
      <c r="A129" s="876" t="s">
        <v>31</v>
      </c>
      <c r="B129" s="382">
        <v>125</v>
      </c>
      <c r="C129" s="382" t="s">
        <v>1108</v>
      </c>
      <c r="D129" s="382" t="s">
        <v>1150</v>
      </c>
      <c r="E129" s="382">
        <v>2021</v>
      </c>
      <c r="F129" s="876" t="s">
        <v>30</v>
      </c>
      <c r="I129" s="68"/>
    </row>
    <row r="130" spans="1:9" s="377" customFormat="1" ht="29.1" customHeight="1">
      <c r="A130" s="876"/>
      <c r="B130" s="383">
        <v>126</v>
      </c>
      <c r="C130" s="384" t="s">
        <v>999</v>
      </c>
      <c r="D130" s="384" t="s">
        <v>1109</v>
      </c>
      <c r="E130" s="383">
        <v>2021</v>
      </c>
      <c r="F130" s="876"/>
      <c r="I130" s="68"/>
    </row>
    <row r="131" spans="1:9" s="377" customFormat="1" ht="29.1" customHeight="1">
      <c r="A131" s="876"/>
      <c r="B131" s="382">
        <v>127</v>
      </c>
      <c r="C131" s="382" t="s">
        <v>1110</v>
      </c>
      <c r="D131" s="382" t="s">
        <v>1151</v>
      </c>
      <c r="E131" s="382">
        <v>2021</v>
      </c>
      <c r="F131" s="876"/>
      <c r="I131" s="68"/>
    </row>
    <row r="132" spans="1:9" s="377" customFormat="1" ht="29.1" customHeight="1">
      <c r="A132" s="876" t="s">
        <v>35</v>
      </c>
      <c r="B132" s="383">
        <v>128</v>
      </c>
      <c r="C132" s="384" t="s">
        <v>1000</v>
      </c>
      <c r="D132" s="384" t="s">
        <v>1111</v>
      </c>
      <c r="E132" s="383">
        <v>2021</v>
      </c>
      <c r="F132" s="876" t="s">
        <v>768</v>
      </c>
      <c r="I132" s="68"/>
    </row>
    <row r="133" spans="1:9" s="377" customFormat="1" ht="29.1" customHeight="1">
      <c r="A133" s="876"/>
      <c r="B133" s="382">
        <v>129</v>
      </c>
      <c r="C133" s="382" t="s">
        <v>1001</v>
      </c>
      <c r="D133" s="382" t="s">
        <v>1112</v>
      </c>
      <c r="E133" s="382">
        <v>2021</v>
      </c>
      <c r="F133" s="876"/>
      <c r="I133" s="68"/>
    </row>
    <row r="134" spans="1:9" s="377" customFormat="1" ht="29.1" customHeight="1">
      <c r="A134" s="876"/>
      <c r="B134" s="383">
        <v>130</v>
      </c>
      <c r="C134" s="137" t="s">
        <v>1002</v>
      </c>
      <c r="D134" s="137" t="s">
        <v>1113</v>
      </c>
      <c r="E134" s="242">
        <v>2021</v>
      </c>
      <c r="F134" s="876"/>
      <c r="I134" s="68"/>
    </row>
    <row r="135" spans="1:9" s="378" customFormat="1" ht="29.1" customHeight="1">
      <c r="A135" s="876" t="s">
        <v>29</v>
      </c>
      <c r="B135" s="382">
        <v>131</v>
      </c>
      <c r="C135" s="243" t="s">
        <v>1032</v>
      </c>
      <c r="D135" s="243" t="s">
        <v>1357</v>
      </c>
      <c r="E135" s="243">
        <v>2022</v>
      </c>
      <c r="F135" s="876" t="s">
        <v>28</v>
      </c>
      <c r="I135" s="68"/>
    </row>
    <row r="136" spans="1:9" s="378" customFormat="1" ht="29.1" customHeight="1">
      <c r="A136" s="876"/>
      <c r="B136" s="383">
        <v>132</v>
      </c>
      <c r="C136" s="137" t="s">
        <v>1033</v>
      </c>
      <c r="D136" s="137" t="s">
        <v>911</v>
      </c>
      <c r="E136" s="242">
        <v>2021</v>
      </c>
      <c r="F136" s="876"/>
      <c r="I136" s="68"/>
    </row>
    <row r="137" spans="1:9" s="378" customFormat="1" ht="29.1" customHeight="1">
      <c r="A137" s="876"/>
      <c r="B137" s="382">
        <v>133</v>
      </c>
      <c r="C137" s="243" t="s">
        <v>1034</v>
      </c>
      <c r="D137" s="243" t="s">
        <v>1148</v>
      </c>
      <c r="E137" s="243">
        <v>2021</v>
      </c>
      <c r="F137" s="876"/>
      <c r="I137" s="68"/>
    </row>
    <row r="138" spans="1:9" s="378" customFormat="1" ht="29.1" customHeight="1">
      <c r="A138" s="385" t="s">
        <v>37</v>
      </c>
      <c r="B138" s="383">
        <v>134</v>
      </c>
      <c r="C138" s="137" t="s">
        <v>505</v>
      </c>
      <c r="D138" s="137" t="s">
        <v>1107</v>
      </c>
      <c r="E138" s="242">
        <v>2022</v>
      </c>
      <c r="F138" s="385" t="s">
        <v>766</v>
      </c>
      <c r="I138" s="68"/>
    </row>
    <row r="139" spans="1:9" s="135" customFormat="1" ht="21" customHeight="1">
      <c r="A139" s="867" t="s">
        <v>631</v>
      </c>
      <c r="B139" s="867"/>
      <c r="C139" s="867"/>
      <c r="D139" s="862" t="s">
        <v>632</v>
      </c>
      <c r="E139" s="862"/>
      <c r="F139" s="862"/>
      <c r="I139" s="68"/>
    </row>
  </sheetData>
  <sortState ref="B107:E113">
    <sortCondition ref="E107:E113"/>
  </sortState>
  <mergeCells count="35">
    <mergeCell ref="K2:N2"/>
    <mergeCell ref="A122:A128"/>
    <mergeCell ref="A3:C3"/>
    <mergeCell ref="F5:F44"/>
    <mergeCell ref="F51:F80"/>
    <mergeCell ref="F81:F82"/>
    <mergeCell ref="F83:F90"/>
    <mergeCell ref="F91:F94"/>
    <mergeCell ref="F95:F115"/>
    <mergeCell ref="F116:F119"/>
    <mergeCell ref="F120:F121"/>
    <mergeCell ref="F122:F128"/>
    <mergeCell ref="G2:J2"/>
    <mergeCell ref="A45:A50"/>
    <mergeCell ref="F45:F50"/>
    <mergeCell ref="D139:F139"/>
    <mergeCell ref="F132:F134"/>
    <mergeCell ref="F135:F137"/>
    <mergeCell ref="A139:C139"/>
    <mergeCell ref="A51:A80"/>
    <mergeCell ref="A116:A119"/>
    <mergeCell ref="A81:A82"/>
    <mergeCell ref="A1:F1"/>
    <mergeCell ref="A2:F2"/>
    <mergeCell ref="D3:F3"/>
    <mergeCell ref="A135:A137"/>
    <mergeCell ref="A132:A134"/>
    <mergeCell ref="A129:A131"/>
    <mergeCell ref="A120:A121"/>
    <mergeCell ref="A83:A90"/>
    <mergeCell ref="A91:A94"/>
    <mergeCell ref="A5:A44"/>
    <mergeCell ref="A95:A115"/>
    <mergeCell ref="F129:F131"/>
    <mergeCell ref="B4:C4"/>
  </mergeCells>
  <conditionalFormatting sqref="D5">
    <cfRule type="duplicateValues" dxfId="5" priority="24"/>
    <cfRule type="duplicateValues" dxfId="4" priority="25"/>
  </conditionalFormatting>
  <conditionalFormatting sqref="D135 D137">
    <cfRule type="duplicateValues" dxfId="3" priority="5"/>
    <cfRule type="duplicateValues" dxfId="2" priority="6"/>
  </conditionalFormatting>
  <conditionalFormatting sqref="D7 D9 D11 D13 D15 D17 D19 D21 D23 D25 D27 D29 D31 D33 D35 D37 D39 D41 D43 D45 D47 D49 D51 D53 D55 D57 D59 D61 D63 D65 D67 D69 D71 D73 D75 D77 D79 D81 D83 D85 D87 D89 D91 D93 D95 D97 D99 D101 D103 D105 D107 D109 D111 D113 D115 D117 D119 D121 D123 D125 D127 D129 D131 D133">
    <cfRule type="duplicateValues" dxfId="1" priority="1"/>
    <cfRule type="duplicateValues" dxfId="0" priority="2"/>
  </conditionalFormatting>
  <pageMargins left="0.7" right="0.7" top="0.75" bottom="0.75" header="0.3" footer="0.3"/>
  <pageSetup paperSize="9" scale="48" fitToHeight="0" orientation="portrait" r:id="rId1"/>
  <rowBreaks count="2" manualBreakCount="2">
    <brk id="50" max="5" man="1"/>
    <brk id="9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R49"/>
  <sheetViews>
    <sheetView rightToLeft="1" zoomScaleNormal="100" workbookViewId="0">
      <selection activeCell="F33" sqref="F33"/>
    </sheetView>
  </sheetViews>
  <sheetFormatPr defaultColWidth="7.7109375" defaultRowHeight="12.75"/>
  <cols>
    <col min="1" max="1" width="41.42578125" style="151" bestFit="1" customWidth="1"/>
    <col min="2" max="5" width="9.7109375" style="151" customWidth="1"/>
    <col min="6" max="6" width="9.7109375" style="153" customWidth="1"/>
    <col min="7" max="7" width="12.7109375" style="151" customWidth="1"/>
    <col min="8" max="9" width="9.7109375" style="151" customWidth="1"/>
    <col min="10" max="10" width="9.7109375" style="153" customWidth="1"/>
    <col min="11" max="13" width="9.7109375" style="151" customWidth="1"/>
    <col min="14" max="14" width="9.7109375" style="153" customWidth="1"/>
    <col min="15" max="16" width="9.7109375" style="151" customWidth="1"/>
    <col min="17" max="17" width="11.85546875" style="151" customWidth="1"/>
    <col min="18" max="18" width="33.7109375" style="154" customWidth="1"/>
    <col min="19" max="246" width="7.7109375" style="151"/>
    <col min="247" max="247" width="25.85546875" style="151" customWidth="1"/>
    <col min="248" max="248" width="18.28515625" style="151" customWidth="1"/>
    <col min="249" max="264" width="8.28515625" style="151" customWidth="1"/>
    <col min="265" max="502" width="7.7109375" style="151"/>
    <col min="503" max="503" width="25.85546875" style="151" customWidth="1"/>
    <col min="504" max="504" width="18.28515625" style="151" customWidth="1"/>
    <col min="505" max="520" width="8.28515625" style="151" customWidth="1"/>
    <col min="521" max="758" width="7.7109375" style="151"/>
    <col min="759" max="759" width="25.85546875" style="151" customWidth="1"/>
    <col min="760" max="760" width="18.28515625" style="151" customWidth="1"/>
    <col min="761" max="776" width="8.28515625" style="151" customWidth="1"/>
    <col min="777" max="1014" width="7.7109375" style="151"/>
    <col min="1015" max="1015" width="25.85546875" style="151" customWidth="1"/>
    <col min="1016" max="1016" width="18.28515625" style="151" customWidth="1"/>
    <col min="1017" max="1032" width="8.28515625" style="151" customWidth="1"/>
    <col min="1033" max="1270" width="7.7109375" style="151"/>
    <col min="1271" max="1271" width="25.85546875" style="151" customWidth="1"/>
    <col min="1272" max="1272" width="18.28515625" style="151" customWidth="1"/>
    <col min="1273" max="1288" width="8.28515625" style="151" customWidth="1"/>
    <col min="1289" max="1526" width="7.7109375" style="151"/>
    <col min="1527" max="1527" width="25.85546875" style="151" customWidth="1"/>
    <col min="1528" max="1528" width="18.28515625" style="151" customWidth="1"/>
    <col min="1529" max="1544" width="8.28515625" style="151" customWidth="1"/>
    <col min="1545" max="1782" width="7.7109375" style="151"/>
    <col min="1783" max="1783" width="25.85546875" style="151" customWidth="1"/>
    <col min="1784" max="1784" width="18.28515625" style="151" customWidth="1"/>
    <col min="1785" max="1800" width="8.28515625" style="151" customWidth="1"/>
    <col min="1801" max="2038" width="7.7109375" style="151"/>
    <col min="2039" max="2039" width="25.85546875" style="151" customWidth="1"/>
    <col min="2040" max="2040" width="18.28515625" style="151" customWidth="1"/>
    <col min="2041" max="2056" width="8.28515625" style="151" customWidth="1"/>
    <col min="2057" max="2294" width="7.7109375" style="151"/>
    <col min="2295" max="2295" width="25.85546875" style="151" customWidth="1"/>
    <col min="2296" max="2296" width="18.28515625" style="151" customWidth="1"/>
    <col min="2297" max="2312" width="8.28515625" style="151" customWidth="1"/>
    <col min="2313" max="2550" width="7.7109375" style="151"/>
    <col min="2551" max="2551" width="25.85546875" style="151" customWidth="1"/>
    <col min="2552" max="2552" width="18.28515625" style="151" customWidth="1"/>
    <col min="2553" max="2568" width="8.28515625" style="151" customWidth="1"/>
    <col min="2569" max="2806" width="7.7109375" style="151"/>
    <col min="2807" max="2807" width="25.85546875" style="151" customWidth="1"/>
    <col min="2808" max="2808" width="18.28515625" style="151" customWidth="1"/>
    <col min="2809" max="2824" width="8.28515625" style="151" customWidth="1"/>
    <col min="2825" max="3062" width="7.7109375" style="151"/>
    <col min="3063" max="3063" width="25.85546875" style="151" customWidth="1"/>
    <col min="3064" max="3064" width="18.28515625" style="151" customWidth="1"/>
    <col min="3065" max="3080" width="8.28515625" style="151" customWidth="1"/>
    <col min="3081" max="3318" width="7.7109375" style="151"/>
    <col min="3319" max="3319" width="25.85546875" style="151" customWidth="1"/>
    <col min="3320" max="3320" width="18.28515625" style="151" customWidth="1"/>
    <col min="3321" max="3336" width="8.28515625" style="151" customWidth="1"/>
    <col min="3337" max="3574" width="7.7109375" style="151"/>
    <col min="3575" max="3575" width="25.85546875" style="151" customWidth="1"/>
    <col min="3576" max="3576" width="18.28515625" style="151" customWidth="1"/>
    <col min="3577" max="3592" width="8.28515625" style="151" customWidth="1"/>
    <col min="3593" max="3830" width="7.7109375" style="151"/>
    <col min="3831" max="3831" width="25.85546875" style="151" customWidth="1"/>
    <col min="3832" max="3832" width="18.28515625" style="151" customWidth="1"/>
    <col min="3833" max="3848" width="8.28515625" style="151" customWidth="1"/>
    <col min="3849" max="4086" width="7.7109375" style="151"/>
    <col min="4087" max="4087" width="25.85546875" style="151" customWidth="1"/>
    <col min="4088" max="4088" width="18.28515625" style="151" customWidth="1"/>
    <col min="4089" max="4104" width="8.28515625" style="151" customWidth="1"/>
    <col min="4105" max="4342" width="7.7109375" style="151"/>
    <col min="4343" max="4343" width="25.85546875" style="151" customWidth="1"/>
    <col min="4344" max="4344" width="18.28515625" style="151" customWidth="1"/>
    <col min="4345" max="4360" width="8.28515625" style="151" customWidth="1"/>
    <col min="4361" max="4598" width="7.7109375" style="151"/>
    <col min="4599" max="4599" width="25.85546875" style="151" customWidth="1"/>
    <col min="4600" max="4600" width="18.28515625" style="151" customWidth="1"/>
    <col min="4601" max="4616" width="8.28515625" style="151" customWidth="1"/>
    <col min="4617" max="4854" width="7.7109375" style="151"/>
    <col min="4855" max="4855" width="25.85546875" style="151" customWidth="1"/>
    <col min="4856" max="4856" width="18.28515625" style="151" customWidth="1"/>
    <col min="4857" max="4872" width="8.28515625" style="151" customWidth="1"/>
    <col min="4873" max="5110" width="7.7109375" style="151"/>
    <col min="5111" max="5111" width="25.85546875" style="151" customWidth="1"/>
    <col min="5112" max="5112" width="18.28515625" style="151" customWidth="1"/>
    <col min="5113" max="5128" width="8.28515625" style="151" customWidth="1"/>
    <col min="5129" max="5366" width="7.7109375" style="151"/>
    <col min="5367" max="5367" width="25.85546875" style="151" customWidth="1"/>
    <col min="5368" max="5368" width="18.28515625" style="151" customWidth="1"/>
    <col min="5369" max="5384" width="8.28515625" style="151" customWidth="1"/>
    <col min="5385" max="5622" width="7.7109375" style="151"/>
    <col min="5623" max="5623" width="25.85546875" style="151" customWidth="1"/>
    <col min="5624" max="5624" width="18.28515625" style="151" customWidth="1"/>
    <col min="5625" max="5640" width="8.28515625" style="151" customWidth="1"/>
    <col min="5641" max="5878" width="7.7109375" style="151"/>
    <col min="5879" max="5879" width="25.85546875" style="151" customWidth="1"/>
    <col min="5880" max="5880" width="18.28515625" style="151" customWidth="1"/>
    <col min="5881" max="5896" width="8.28515625" style="151" customWidth="1"/>
    <col min="5897" max="6134" width="7.7109375" style="151"/>
    <col min="6135" max="6135" width="25.85546875" style="151" customWidth="1"/>
    <col min="6136" max="6136" width="18.28515625" style="151" customWidth="1"/>
    <col min="6137" max="6152" width="8.28515625" style="151" customWidth="1"/>
    <col min="6153" max="6390" width="7.7109375" style="151"/>
    <col min="6391" max="6391" width="25.85546875" style="151" customWidth="1"/>
    <col min="6392" max="6392" width="18.28515625" style="151" customWidth="1"/>
    <col min="6393" max="6408" width="8.28515625" style="151" customWidth="1"/>
    <col min="6409" max="6646" width="7.7109375" style="151"/>
    <col min="6647" max="6647" width="25.85546875" style="151" customWidth="1"/>
    <col min="6648" max="6648" width="18.28515625" style="151" customWidth="1"/>
    <col min="6649" max="6664" width="8.28515625" style="151" customWidth="1"/>
    <col min="6665" max="6902" width="7.7109375" style="151"/>
    <col min="6903" max="6903" width="25.85546875" style="151" customWidth="1"/>
    <col min="6904" max="6904" width="18.28515625" style="151" customWidth="1"/>
    <col min="6905" max="6920" width="8.28515625" style="151" customWidth="1"/>
    <col min="6921" max="7158" width="7.7109375" style="151"/>
    <col min="7159" max="7159" width="25.85546875" style="151" customWidth="1"/>
    <col min="7160" max="7160" width="18.28515625" style="151" customWidth="1"/>
    <col min="7161" max="7176" width="8.28515625" style="151" customWidth="1"/>
    <col min="7177" max="7414" width="7.7109375" style="151"/>
    <col min="7415" max="7415" width="25.85546875" style="151" customWidth="1"/>
    <col min="7416" max="7416" width="18.28515625" style="151" customWidth="1"/>
    <col min="7417" max="7432" width="8.28515625" style="151" customWidth="1"/>
    <col min="7433" max="7670" width="7.7109375" style="151"/>
    <col min="7671" max="7671" width="25.85546875" style="151" customWidth="1"/>
    <col min="7672" max="7672" width="18.28515625" style="151" customWidth="1"/>
    <col min="7673" max="7688" width="8.28515625" style="151" customWidth="1"/>
    <col min="7689" max="7926" width="7.7109375" style="151"/>
    <col min="7927" max="7927" width="25.85546875" style="151" customWidth="1"/>
    <col min="7928" max="7928" width="18.28515625" style="151" customWidth="1"/>
    <col min="7929" max="7944" width="8.28515625" style="151" customWidth="1"/>
    <col min="7945" max="8182" width="7.7109375" style="151"/>
    <col min="8183" max="8183" width="25.85546875" style="151" customWidth="1"/>
    <col min="8184" max="8184" width="18.28515625" style="151" customWidth="1"/>
    <col min="8185" max="8200" width="8.28515625" style="151" customWidth="1"/>
    <col min="8201" max="8438" width="7.7109375" style="151"/>
    <col min="8439" max="8439" width="25.85546875" style="151" customWidth="1"/>
    <col min="8440" max="8440" width="18.28515625" style="151" customWidth="1"/>
    <col min="8441" max="8456" width="8.28515625" style="151" customWidth="1"/>
    <col min="8457" max="8694" width="7.7109375" style="151"/>
    <col min="8695" max="8695" width="25.85546875" style="151" customWidth="1"/>
    <col min="8696" max="8696" width="18.28515625" style="151" customWidth="1"/>
    <col min="8697" max="8712" width="8.28515625" style="151" customWidth="1"/>
    <col min="8713" max="8950" width="7.7109375" style="151"/>
    <col min="8951" max="8951" width="25.85546875" style="151" customWidth="1"/>
    <col min="8952" max="8952" width="18.28515625" style="151" customWidth="1"/>
    <col min="8953" max="8968" width="8.28515625" style="151" customWidth="1"/>
    <col min="8969" max="9206" width="7.7109375" style="151"/>
    <col min="9207" max="9207" width="25.85546875" style="151" customWidth="1"/>
    <col min="9208" max="9208" width="18.28515625" style="151" customWidth="1"/>
    <col min="9209" max="9224" width="8.28515625" style="151" customWidth="1"/>
    <col min="9225" max="9462" width="7.7109375" style="151"/>
    <col min="9463" max="9463" width="25.85546875" style="151" customWidth="1"/>
    <col min="9464" max="9464" width="18.28515625" style="151" customWidth="1"/>
    <col min="9465" max="9480" width="8.28515625" style="151" customWidth="1"/>
    <col min="9481" max="9718" width="7.7109375" style="151"/>
    <col min="9719" max="9719" width="25.85546875" style="151" customWidth="1"/>
    <col min="9720" max="9720" width="18.28515625" style="151" customWidth="1"/>
    <col min="9721" max="9736" width="8.28515625" style="151" customWidth="1"/>
    <col min="9737" max="9974" width="7.7109375" style="151"/>
    <col min="9975" max="9975" width="25.85546875" style="151" customWidth="1"/>
    <col min="9976" max="9976" width="18.28515625" style="151" customWidth="1"/>
    <col min="9977" max="9992" width="8.28515625" style="151" customWidth="1"/>
    <col min="9993" max="10230" width="7.7109375" style="151"/>
    <col min="10231" max="10231" width="25.85546875" style="151" customWidth="1"/>
    <col min="10232" max="10232" width="18.28515625" style="151" customWidth="1"/>
    <col min="10233" max="10248" width="8.28515625" style="151" customWidth="1"/>
    <col min="10249" max="10486" width="7.7109375" style="151"/>
    <col min="10487" max="10487" width="25.85546875" style="151" customWidth="1"/>
    <col min="10488" max="10488" width="18.28515625" style="151" customWidth="1"/>
    <col min="10489" max="10504" width="8.28515625" style="151" customWidth="1"/>
    <col min="10505" max="10742" width="7.7109375" style="151"/>
    <col min="10743" max="10743" width="25.85546875" style="151" customWidth="1"/>
    <col min="10744" max="10744" width="18.28515625" style="151" customWidth="1"/>
    <col min="10745" max="10760" width="8.28515625" style="151" customWidth="1"/>
    <col min="10761" max="10998" width="7.7109375" style="151"/>
    <col min="10999" max="10999" width="25.85546875" style="151" customWidth="1"/>
    <col min="11000" max="11000" width="18.28515625" style="151" customWidth="1"/>
    <col min="11001" max="11016" width="8.28515625" style="151" customWidth="1"/>
    <col min="11017" max="11254" width="7.7109375" style="151"/>
    <col min="11255" max="11255" width="25.85546875" style="151" customWidth="1"/>
    <col min="11256" max="11256" width="18.28515625" style="151" customWidth="1"/>
    <col min="11257" max="11272" width="8.28515625" style="151" customWidth="1"/>
    <col min="11273" max="11510" width="7.7109375" style="151"/>
    <col min="11511" max="11511" width="25.85546875" style="151" customWidth="1"/>
    <col min="11512" max="11512" width="18.28515625" style="151" customWidth="1"/>
    <col min="11513" max="11528" width="8.28515625" style="151" customWidth="1"/>
    <col min="11529" max="11766" width="7.7109375" style="151"/>
    <col min="11767" max="11767" width="25.85546875" style="151" customWidth="1"/>
    <col min="11768" max="11768" width="18.28515625" style="151" customWidth="1"/>
    <col min="11769" max="11784" width="8.28515625" style="151" customWidth="1"/>
    <col min="11785" max="12022" width="7.7109375" style="151"/>
    <col min="12023" max="12023" width="25.85546875" style="151" customWidth="1"/>
    <col min="12024" max="12024" width="18.28515625" style="151" customWidth="1"/>
    <col min="12025" max="12040" width="8.28515625" style="151" customWidth="1"/>
    <col min="12041" max="12278" width="7.7109375" style="151"/>
    <col min="12279" max="12279" width="25.85546875" style="151" customWidth="1"/>
    <col min="12280" max="12280" width="18.28515625" style="151" customWidth="1"/>
    <col min="12281" max="12296" width="8.28515625" style="151" customWidth="1"/>
    <col min="12297" max="12534" width="7.7109375" style="151"/>
    <col min="12535" max="12535" width="25.85546875" style="151" customWidth="1"/>
    <col min="12536" max="12536" width="18.28515625" style="151" customWidth="1"/>
    <col min="12537" max="12552" width="8.28515625" style="151" customWidth="1"/>
    <col min="12553" max="12790" width="7.7109375" style="151"/>
    <col min="12791" max="12791" width="25.85546875" style="151" customWidth="1"/>
    <col min="12792" max="12792" width="18.28515625" style="151" customWidth="1"/>
    <col min="12793" max="12808" width="8.28515625" style="151" customWidth="1"/>
    <col min="12809" max="13046" width="7.7109375" style="151"/>
    <col min="13047" max="13047" width="25.85546875" style="151" customWidth="1"/>
    <col min="13048" max="13048" width="18.28515625" style="151" customWidth="1"/>
    <col min="13049" max="13064" width="8.28515625" style="151" customWidth="1"/>
    <col min="13065" max="13302" width="7.7109375" style="151"/>
    <col min="13303" max="13303" width="25.85546875" style="151" customWidth="1"/>
    <col min="13304" max="13304" width="18.28515625" style="151" customWidth="1"/>
    <col min="13305" max="13320" width="8.28515625" style="151" customWidth="1"/>
    <col min="13321" max="13558" width="7.7109375" style="151"/>
    <col min="13559" max="13559" width="25.85546875" style="151" customWidth="1"/>
    <col min="13560" max="13560" width="18.28515625" style="151" customWidth="1"/>
    <col min="13561" max="13576" width="8.28515625" style="151" customWidth="1"/>
    <col min="13577" max="13814" width="7.7109375" style="151"/>
    <col min="13815" max="13815" width="25.85546875" style="151" customWidth="1"/>
    <col min="13816" max="13816" width="18.28515625" style="151" customWidth="1"/>
    <col min="13817" max="13832" width="8.28515625" style="151" customWidth="1"/>
    <col min="13833" max="14070" width="7.7109375" style="151"/>
    <col min="14071" max="14071" width="25.85546875" style="151" customWidth="1"/>
    <col min="14072" max="14072" width="18.28515625" style="151" customWidth="1"/>
    <col min="14073" max="14088" width="8.28515625" style="151" customWidth="1"/>
    <col min="14089" max="14326" width="7.7109375" style="151"/>
    <col min="14327" max="14327" width="25.85546875" style="151" customWidth="1"/>
    <col min="14328" max="14328" width="18.28515625" style="151" customWidth="1"/>
    <col min="14329" max="14344" width="8.28515625" style="151" customWidth="1"/>
    <col min="14345" max="14582" width="7.7109375" style="151"/>
    <col min="14583" max="14583" width="25.85546875" style="151" customWidth="1"/>
    <col min="14584" max="14584" width="18.28515625" style="151" customWidth="1"/>
    <col min="14585" max="14600" width="8.28515625" style="151" customWidth="1"/>
    <col min="14601" max="14838" width="7.7109375" style="151"/>
    <col min="14839" max="14839" width="25.85546875" style="151" customWidth="1"/>
    <col min="14840" max="14840" width="18.28515625" style="151" customWidth="1"/>
    <col min="14841" max="14856" width="8.28515625" style="151" customWidth="1"/>
    <col min="14857" max="15094" width="7.7109375" style="151"/>
    <col min="15095" max="15095" width="25.85546875" style="151" customWidth="1"/>
    <col min="15096" max="15096" width="18.28515625" style="151" customWidth="1"/>
    <col min="15097" max="15112" width="8.28515625" style="151" customWidth="1"/>
    <col min="15113" max="15350" width="7.7109375" style="151"/>
    <col min="15351" max="15351" width="25.85546875" style="151" customWidth="1"/>
    <col min="15352" max="15352" width="18.28515625" style="151" customWidth="1"/>
    <col min="15353" max="15368" width="8.28515625" style="151" customWidth="1"/>
    <col min="15369" max="15606" width="7.7109375" style="151"/>
    <col min="15607" max="15607" width="25.85546875" style="151" customWidth="1"/>
    <col min="15608" max="15608" width="18.28515625" style="151" customWidth="1"/>
    <col min="15609" max="15624" width="8.28515625" style="151" customWidth="1"/>
    <col min="15625" max="15862" width="7.7109375" style="151"/>
    <col min="15863" max="15863" width="25.85546875" style="151" customWidth="1"/>
    <col min="15864" max="15864" width="18.28515625" style="151" customWidth="1"/>
    <col min="15865" max="15880" width="8.28515625" style="151" customWidth="1"/>
    <col min="15881" max="16118" width="7.7109375" style="151"/>
    <col min="16119" max="16119" width="25.85546875" style="151" customWidth="1"/>
    <col min="16120" max="16120" width="18.28515625" style="151" customWidth="1"/>
    <col min="16121" max="16136" width="8.28515625" style="151" customWidth="1"/>
    <col min="16137" max="16384" width="7.7109375" style="151"/>
  </cols>
  <sheetData>
    <row r="1" spans="1:18" ht="33" customHeight="1">
      <c r="A1" s="594" t="s">
        <v>1499</v>
      </c>
      <c r="B1" s="594"/>
      <c r="C1" s="594"/>
      <c r="D1" s="594"/>
      <c r="E1" s="594"/>
      <c r="F1" s="594"/>
      <c r="G1" s="594"/>
      <c r="H1" s="594"/>
      <c r="I1" s="594"/>
      <c r="J1" s="594"/>
      <c r="K1" s="594"/>
      <c r="L1" s="594"/>
      <c r="M1" s="594"/>
      <c r="N1" s="594"/>
      <c r="O1" s="594"/>
      <c r="P1" s="594"/>
      <c r="Q1" s="594"/>
      <c r="R1" s="594"/>
    </row>
    <row r="2" spans="1:18" ht="33" customHeight="1">
      <c r="A2" s="607" t="s">
        <v>1500</v>
      </c>
      <c r="B2" s="607"/>
      <c r="C2" s="607"/>
      <c r="D2" s="607"/>
      <c r="E2" s="607"/>
      <c r="F2" s="607"/>
      <c r="G2" s="607"/>
      <c r="H2" s="607"/>
      <c r="I2" s="607"/>
      <c r="J2" s="607"/>
      <c r="K2" s="607"/>
      <c r="L2" s="607"/>
      <c r="M2" s="607"/>
      <c r="N2" s="607"/>
      <c r="O2" s="607"/>
      <c r="P2" s="607"/>
      <c r="Q2" s="607"/>
      <c r="R2" s="607"/>
    </row>
    <row r="3" spans="1:18" ht="26.25" customHeight="1">
      <c r="A3" s="569" t="s">
        <v>154</v>
      </c>
      <c r="B3" s="569"/>
      <c r="C3" s="569"/>
      <c r="D3" s="569"/>
      <c r="E3" s="569"/>
      <c r="F3" s="569"/>
      <c r="G3" s="569"/>
      <c r="H3" s="569"/>
      <c r="I3" s="569"/>
      <c r="J3" s="569"/>
      <c r="K3" s="595"/>
      <c r="L3" s="614" t="s">
        <v>153</v>
      </c>
      <c r="M3" s="614"/>
      <c r="N3" s="614"/>
      <c r="O3" s="614"/>
      <c r="P3" s="614"/>
      <c r="Q3" s="614"/>
      <c r="R3" s="586"/>
    </row>
    <row r="4" spans="1:18" ht="42.95" customHeight="1">
      <c r="A4" s="590" t="s">
        <v>232</v>
      </c>
      <c r="B4" s="615" t="s">
        <v>64</v>
      </c>
      <c r="C4" s="616"/>
      <c r="D4" s="616"/>
      <c r="E4" s="617"/>
      <c r="F4" s="615" t="s">
        <v>63</v>
      </c>
      <c r="G4" s="616"/>
      <c r="H4" s="616"/>
      <c r="I4" s="617"/>
      <c r="J4" s="615" t="s">
        <v>11</v>
      </c>
      <c r="K4" s="616"/>
      <c r="L4" s="616"/>
      <c r="M4" s="617"/>
      <c r="N4" s="615" t="s">
        <v>152</v>
      </c>
      <c r="O4" s="616"/>
      <c r="P4" s="616"/>
      <c r="Q4" s="617"/>
      <c r="R4" s="590" t="s">
        <v>231</v>
      </c>
    </row>
    <row r="5" spans="1:18" ht="42.95" customHeight="1">
      <c r="A5" s="590"/>
      <c r="B5" s="615" t="s">
        <v>584</v>
      </c>
      <c r="C5" s="616"/>
      <c r="D5" s="616"/>
      <c r="E5" s="617"/>
      <c r="F5" s="618" t="s">
        <v>62</v>
      </c>
      <c r="G5" s="619"/>
      <c r="H5" s="619"/>
      <c r="I5" s="620"/>
      <c r="J5" s="621" t="s">
        <v>61</v>
      </c>
      <c r="K5" s="622"/>
      <c r="L5" s="622"/>
      <c r="M5" s="623"/>
      <c r="N5" s="615" t="s">
        <v>151</v>
      </c>
      <c r="O5" s="616"/>
      <c r="P5" s="616"/>
      <c r="Q5" s="617"/>
      <c r="R5" s="590"/>
    </row>
    <row r="6" spans="1:18" ht="50.45" customHeight="1">
      <c r="A6" s="590"/>
      <c r="B6" s="85" t="s">
        <v>150</v>
      </c>
      <c r="C6" s="85" t="s">
        <v>149</v>
      </c>
      <c r="D6" s="85" t="s">
        <v>148</v>
      </c>
      <c r="E6" s="85" t="s">
        <v>9</v>
      </c>
      <c r="F6" s="85" t="s">
        <v>150</v>
      </c>
      <c r="G6" s="85" t="s">
        <v>149</v>
      </c>
      <c r="H6" s="85" t="s">
        <v>148</v>
      </c>
      <c r="I6" s="85" t="s">
        <v>9</v>
      </c>
      <c r="J6" s="85" t="s">
        <v>150</v>
      </c>
      <c r="K6" s="85" t="s">
        <v>149</v>
      </c>
      <c r="L6" s="85" t="s">
        <v>148</v>
      </c>
      <c r="M6" s="85" t="s">
        <v>9</v>
      </c>
      <c r="N6" s="85" t="s">
        <v>150</v>
      </c>
      <c r="O6" s="85" t="s">
        <v>149</v>
      </c>
      <c r="P6" s="85" t="s">
        <v>148</v>
      </c>
      <c r="Q6" s="85" t="s">
        <v>9</v>
      </c>
      <c r="R6" s="590"/>
    </row>
    <row r="7" spans="1:18" ht="71.45" customHeight="1">
      <c r="A7" s="590"/>
      <c r="B7" s="91" t="s">
        <v>147</v>
      </c>
      <c r="C7" s="91" t="s">
        <v>146</v>
      </c>
      <c r="D7" s="91" t="s">
        <v>145</v>
      </c>
      <c r="E7" s="91" t="s">
        <v>8</v>
      </c>
      <c r="F7" s="91" t="s">
        <v>147</v>
      </c>
      <c r="G7" s="91" t="s">
        <v>146</v>
      </c>
      <c r="H7" s="91" t="s">
        <v>145</v>
      </c>
      <c r="I7" s="91" t="s">
        <v>8</v>
      </c>
      <c r="J7" s="91" t="s">
        <v>147</v>
      </c>
      <c r="K7" s="91" t="s">
        <v>146</v>
      </c>
      <c r="L7" s="91" t="s">
        <v>145</v>
      </c>
      <c r="M7" s="91" t="s">
        <v>8</v>
      </c>
      <c r="N7" s="91" t="s">
        <v>147</v>
      </c>
      <c r="O7" s="91" t="s">
        <v>146</v>
      </c>
      <c r="P7" s="91" t="s">
        <v>145</v>
      </c>
      <c r="Q7" s="91" t="s">
        <v>8</v>
      </c>
      <c r="R7" s="590"/>
    </row>
    <row r="8" spans="1:18" ht="20.25">
      <c r="A8" s="84" t="s">
        <v>144</v>
      </c>
      <c r="B8" s="161">
        <v>8560</v>
      </c>
      <c r="C8" s="161">
        <v>0</v>
      </c>
      <c r="D8" s="161">
        <v>0</v>
      </c>
      <c r="E8" s="172">
        <f t="shared" ref="E8:E43" si="0">SUM(B8:D8)</f>
        <v>8560</v>
      </c>
      <c r="F8" s="161">
        <v>815</v>
      </c>
      <c r="G8" s="161">
        <v>0</v>
      </c>
      <c r="H8" s="161">
        <v>0</v>
      </c>
      <c r="I8" s="172">
        <f t="shared" ref="I8:I43" si="1">SUM(F8:H8)</f>
        <v>815</v>
      </c>
      <c r="J8" s="161">
        <v>6481</v>
      </c>
      <c r="K8" s="161">
        <v>0</v>
      </c>
      <c r="L8" s="161">
        <v>0</v>
      </c>
      <c r="M8" s="172">
        <f t="shared" ref="M8:M43" si="2">SUM(J8:L8)</f>
        <v>6481</v>
      </c>
      <c r="N8" s="161">
        <f t="shared" ref="N8:N43" si="3">B8+F8+J8</f>
        <v>15856</v>
      </c>
      <c r="O8" s="161">
        <f t="shared" ref="O8:O43" si="4">C8+G8+K8</f>
        <v>0</v>
      </c>
      <c r="P8" s="161">
        <f t="shared" ref="P8:P43" si="5">D8+H8+L8</f>
        <v>0</v>
      </c>
      <c r="Q8" s="172">
        <f t="shared" ref="Q8:Q43" si="6">SUM(N8:P8)</f>
        <v>15856</v>
      </c>
      <c r="R8" s="84" t="s">
        <v>143</v>
      </c>
    </row>
    <row r="9" spans="1:18" ht="20.25">
      <c r="A9" s="84" t="s">
        <v>142</v>
      </c>
      <c r="B9" s="171">
        <v>5413</v>
      </c>
      <c r="C9" s="171">
        <v>1045</v>
      </c>
      <c r="D9" s="171">
        <v>598</v>
      </c>
      <c r="E9" s="172">
        <f t="shared" si="0"/>
        <v>7056</v>
      </c>
      <c r="F9" s="171">
        <v>799</v>
      </c>
      <c r="G9" s="171">
        <v>620</v>
      </c>
      <c r="H9" s="171">
        <v>819</v>
      </c>
      <c r="I9" s="172">
        <f t="shared" si="1"/>
        <v>2238</v>
      </c>
      <c r="J9" s="171">
        <v>12197</v>
      </c>
      <c r="K9" s="171">
        <v>3341</v>
      </c>
      <c r="L9" s="171">
        <v>1138</v>
      </c>
      <c r="M9" s="172">
        <f t="shared" si="2"/>
        <v>16676</v>
      </c>
      <c r="N9" s="171">
        <f t="shared" si="3"/>
        <v>18409</v>
      </c>
      <c r="O9" s="171">
        <f t="shared" si="4"/>
        <v>5006</v>
      </c>
      <c r="P9" s="171">
        <f t="shared" si="5"/>
        <v>2555</v>
      </c>
      <c r="Q9" s="172">
        <f t="shared" si="6"/>
        <v>25970</v>
      </c>
      <c r="R9" s="84" t="s">
        <v>141</v>
      </c>
    </row>
    <row r="10" spans="1:18" ht="20.25">
      <c r="A10" s="84" t="s">
        <v>140</v>
      </c>
      <c r="B10" s="161">
        <v>2474</v>
      </c>
      <c r="C10" s="161">
        <v>1545</v>
      </c>
      <c r="D10" s="161">
        <v>580</v>
      </c>
      <c r="E10" s="172">
        <f t="shared" si="0"/>
        <v>4599</v>
      </c>
      <c r="F10" s="161">
        <v>323</v>
      </c>
      <c r="G10" s="161">
        <v>452</v>
      </c>
      <c r="H10" s="161">
        <v>314</v>
      </c>
      <c r="I10" s="172">
        <f t="shared" si="1"/>
        <v>1089</v>
      </c>
      <c r="J10" s="161">
        <v>353</v>
      </c>
      <c r="K10" s="161">
        <v>1691</v>
      </c>
      <c r="L10" s="161">
        <v>1421</v>
      </c>
      <c r="M10" s="172">
        <f t="shared" si="2"/>
        <v>3465</v>
      </c>
      <c r="N10" s="161">
        <f t="shared" si="3"/>
        <v>3150</v>
      </c>
      <c r="O10" s="161">
        <f t="shared" si="4"/>
        <v>3688</v>
      </c>
      <c r="P10" s="161">
        <f t="shared" si="5"/>
        <v>2315</v>
      </c>
      <c r="Q10" s="172">
        <f t="shared" si="6"/>
        <v>9153</v>
      </c>
      <c r="R10" s="84" t="s">
        <v>139</v>
      </c>
    </row>
    <row r="11" spans="1:18" ht="20.25">
      <c r="A11" s="84" t="s">
        <v>138</v>
      </c>
      <c r="B11" s="171">
        <v>2357</v>
      </c>
      <c r="C11" s="171">
        <v>1194</v>
      </c>
      <c r="D11" s="171">
        <v>597</v>
      </c>
      <c r="E11" s="172">
        <f t="shared" si="0"/>
        <v>4148</v>
      </c>
      <c r="F11" s="171">
        <v>211</v>
      </c>
      <c r="G11" s="171">
        <v>324</v>
      </c>
      <c r="H11" s="171">
        <v>284</v>
      </c>
      <c r="I11" s="172">
        <f t="shared" si="1"/>
        <v>819</v>
      </c>
      <c r="J11" s="171">
        <v>109</v>
      </c>
      <c r="K11" s="171">
        <v>745</v>
      </c>
      <c r="L11" s="171">
        <v>798</v>
      </c>
      <c r="M11" s="172">
        <f t="shared" si="2"/>
        <v>1652</v>
      </c>
      <c r="N11" s="171">
        <f t="shared" si="3"/>
        <v>2677</v>
      </c>
      <c r="O11" s="171">
        <f t="shared" si="4"/>
        <v>2263</v>
      </c>
      <c r="P11" s="171">
        <f t="shared" si="5"/>
        <v>1679</v>
      </c>
      <c r="Q11" s="172">
        <f t="shared" si="6"/>
        <v>6619</v>
      </c>
      <c r="R11" s="84" t="s">
        <v>137</v>
      </c>
    </row>
    <row r="12" spans="1:18" ht="20.25">
      <c r="A12" s="84" t="s">
        <v>136</v>
      </c>
      <c r="B12" s="161">
        <v>542</v>
      </c>
      <c r="C12" s="161">
        <v>794</v>
      </c>
      <c r="D12" s="161">
        <v>372</v>
      </c>
      <c r="E12" s="172">
        <f t="shared" si="0"/>
        <v>1708</v>
      </c>
      <c r="F12" s="161">
        <v>76</v>
      </c>
      <c r="G12" s="161">
        <v>199</v>
      </c>
      <c r="H12" s="161">
        <v>235</v>
      </c>
      <c r="I12" s="172">
        <f t="shared" si="1"/>
        <v>510</v>
      </c>
      <c r="J12" s="161">
        <v>96</v>
      </c>
      <c r="K12" s="161">
        <v>846</v>
      </c>
      <c r="L12" s="161">
        <v>589</v>
      </c>
      <c r="M12" s="172">
        <f t="shared" si="2"/>
        <v>1531</v>
      </c>
      <c r="N12" s="161">
        <f t="shared" si="3"/>
        <v>714</v>
      </c>
      <c r="O12" s="161">
        <f t="shared" si="4"/>
        <v>1839</v>
      </c>
      <c r="P12" s="161">
        <f t="shared" si="5"/>
        <v>1196</v>
      </c>
      <c r="Q12" s="172">
        <f t="shared" si="6"/>
        <v>3749</v>
      </c>
      <c r="R12" s="84" t="s">
        <v>135</v>
      </c>
    </row>
    <row r="13" spans="1:18" ht="20.25">
      <c r="A13" s="84" t="s">
        <v>134</v>
      </c>
      <c r="B13" s="171">
        <v>192</v>
      </c>
      <c r="C13" s="171">
        <v>365</v>
      </c>
      <c r="D13" s="171">
        <v>199</v>
      </c>
      <c r="E13" s="172">
        <f t="shared" si="0"/>
        <v>756</v>
      </c>
      <c r="F13" s="171">
        <v>33</v>
      </c>
      <c r="G13" s="171">
        <v>95</v>
      </c>
      <c r="H13" s="171">
        <v>145</v>
      </c>
      <c r="I13" s="172">
        <f t="shared" si="1"/>
        <v>273</v>
      </c>
      <c r="J13" s="171">
        <v>25</v>
      </c>
      <c r="K13" s="171">
        <v>325</v>
      </c>
      <c r="L13" s="171">
        <v>311</v>
      </c>
      <c r="M13" s="172">
        <f t="shared" si="2"/>
        <v>661</v>
      </c>
      <c r="N13" s="171">
        <f t="shared" si="3"/>
        <v>250</v>
      </c>
      <c r="O13" s="171">
        <f t="shared" si="4"/>
        <v>785</v>
      </c>
      <c r="P13" s="171">
        <f t="shared" si="5"/>
        <v>655</v>
      </c>
      <c r="Q13" s="172">
        <f t="shared" si="6"/>
        <v>1690</v>
      </c>
      <c r="R13" s="84" t="s">
        <v>133</v>
      </c>
    </row>
    <row r="14" spans="1:18" ht="20.25">
      <c r="A14" s="84" t="s">
        <v>132</v>
      </c>
      <c r="B14" s="161">
        <v>10</v>
      </c>
      <c r="C14" s="161">
        <v>137</v>
      </c>
      <c r="D14" s="161">
        <v>158</v>
      </c>
      <c r="E14" s="172">
        <f t="shared" si="0"/>
        <v>305</v>
      </c>
      <c r="F14" s="161">
        <v>22</v>
      </c>
      <c r="G14" s="161">
        <v>60</v>
      </c>
      <c r="H14" s="161">
        <v>91</v>
      </c>
      <c r="I14" s="172">
        <f t="shared" si="1"/>
        <v>173</v>
      </c>
      <c r="J14" s="161">
        <v>3</v>
      </c>
      <c r="K14" s="161">
        <v>25</v>
      </c>
      <c r="L14" s="161">
        <v>54</v>
      </c>
      <c r="M14" s="172">
        <f t="shared" si="2"/>
        <v>82</v>
      </c>
      <c r="N14" s="161">
        <f t="shared" si="3"/>
        <v>35</v>
      </c>
      <c r="O14" s="161">
        <f t="shared" si="4"/>
        <v>222</v>
      </c>
      <c r="P14" s="161">
        <f t="shared" si="5"/>
        <v>303</v>
      </c>
      <c r="Q14" s="172">
        <f t="shared" si="6"/>
        <v>560</v>
      </c>
      <c r="R14" s="84" t="s">
        <v>131</v>
      </c>
    </row>
    <row r="15" spans="1:18" ht="20.25">
      <c r="A15" s="84" t="s">
        <v>130</v>
      </c>
      <c r="B15" s="171">
        <v>129</v>
      </c>
      <c r="C15" s="171">
        <v>187</v>
      </c>
      <c r="D15" s="171">
        <v>183</v>
      </c>
      <c r="E15" s="172">
        <f t="shared" si="0"/>
        <v>499</v>
      </c>
      <c r="F15" s="171">
        <v>29</v>
      </c>
      <c r="G15" s="171">
        <v>59</v>
      </c>
      <c r="H15" s="171">
        <v>95</v>
      </c>
      <c r="I15" s="172">
        <f t="shared" si="1"/>
        <v>183</v>
      </c>
      <c r="J15" s="171">
        <v>13</v>
      </c>
      <c r="K15" s="171">
        <v>52</v>
      </c>
      <c r="L15" s="171">
        <v>149</v>
      </c>
      <c r="M15" s="172">
        <f t="shared" si="2"/>
        <v>214</v>
      </c>
      <c r="N15" s="171">
        <f t="shared" si="3"/>
        <v>171</v>
      </c>
      <c r="O15" s="171">
        <f t="shared" si="4"/>
        <v>298</v>
      </c>
      <c r="P15" s="171">
        <f t="shared" si="5"/>
        <v>427</v>
      </c>
      <c r="Q15" s="172">
        <f t="shared" si="6"/>
        <v>896</v>
      </c>
      <c r="R15" s="84" t="s">
        <v>129</v>
      </c>
    </row>
    <row r="16" spans="1:18" ht="20.25">
      <c r="A16" s="84" t="s">
        <v>128</v>
      </c>
      <c r="B16" s="161">
        <v>57</v>
      </c>
      <c r="C16" s="161">
        <v>88</v>
      </c>
      <c r="D16" s="161">
        <v>67</v>
      </c>
      <c r="E16" s="172">
        <f t="shared" si="0"/>
        <v>212</v>
      </c>
      <c r="F16" s="161">
        <v>16</v>
      </c>
      <c r="G16" s="161">
        <v>36</v>
      </c>
      <c r="H16" s="161">
        <v>83</v>
      </c>
      <c r="I16" s="172">
        <f t="shared" si="1"/>
        <v>135</v>
      </c>
      <c r="J16" s="161">
        <v>6</v>
      </c>
      <c r="K16" s="161">
        <v>166</v>
      </c>
      <c r="L16" s="161">
        <v>293</v>
      </c>
      <c r="M16" s="172">
        <f t="shared" si="2"/>
        <v>465</v>
      </c>
      <c r="N16" s="161">
        <f t="shared" si="3"/>
        <v>79</v>
      </c>
      <c r="O16" s="161">
        <f t="shared" si="4"/>
        <v>290</v>
      </c>
      <c r="P16" s="161">
        <f t="shared" si="5"/>
        <v>443</v>
      </c>
      <c r="Q16" s="172">
        <f t="shared" si="6"/>
        <v>812</v>
      </c>
      <c r="R16" s="84" t="s">
        <v>127</v>
      </c>
    </row>
    <row r="17" spans="1:18" ht="20.25">
      <c r="A17" s="84" t="s">
        <v>126</v>
      </c>
      <c r="B17" s="171">
        <v>204</v>
      </c>
      <c r="C17" s="171">
        <v>429</v>
      </c>
      <c r="D17" s="171">
        <v>230</v>
      </c>
      <c r="E17" s="172">
        <f t="shared" si="0"/>
        <v>863</v>
      </c>
      <c r="F17" s="171">
        <v>34</v>
      </c>
      <c r="G17" s="171">
        <v>151</v>
      </c>
      <c r="H17" s="171">
        <v>195</v>
      </c>
      <c r="I17" s="172">
        <f t="shared" si="1"/>
        <v>380</v>
      </c>
      <c r="J17" s="171">
        <v>47</v>
      </c>
      <c r="K17" s="171">
        <v>647</v>
      </c>
      <c r="L17" s="171">
        <v>407</v>
      </c>
      <c r="M17" s="172">
        <f t="shared" si="2"/>
        <v>1101</v>
      </c>
      <c r="N17" s="171">
        <f t="shared" si="3"/>
        <v>285</v>
      </c>
      <c r="O17" s="171">
        <f t="shared" si="4"/>
        <v>1227</v>
      </c>
      <c r="P17" s="171">
        <f t="shared" si="5"/>
        <v>832</v>
      </c>
      <c r="Q17" s="172">
        <f t="shared" si="6"/>
        <v>2344</v>
      </c>
      <c r="R17" s="84" t="s">
        <v>125</v>
      </c>
    </row>
    <row r="18" spans="1:18" ht="20.25">
      <c r="A18" s="84" t="s">
        <v>124</v>
      </c>
      <c r="B18" s="161">
        <v>247</v>
      </c>
      <c r="C18" s="161">
        <v>452</v>
      </c>
      <c r="D18" s="161">
        <v>269</v>
      </c>
      <c r="E18" s="172">
        <f t="shared" si="0"/>
        <v>968</v>
      </c>
      <c r="F18" s="161">
        <v>28</v>
      </c>
      <c r="G18" s="161">
        <v>137</v>
      </c>
      <c r="H18" s="161">
        <v>205</v>
      </c>
      <c r="I18" s="172">
        <f t="shared" si="1"/>
        <v>370</v>
      </c>
      <c r="J18" s="161">
        <v>62</v>
      </c>
      <c r="K18" s="161">
        <v>690</v>
      </c>
      <c r="L18" s="161">
        <v>607</v>
      </c>
      <c r="M18" s="172">
        <f t="shared" si="2"/>
        <v>1359</v>
      </c>
      <c r="N18" s="161">
        <f t="shared" si="3"/>
        <v>337</v>
      </c>
      <c r="O18" s="161">
        <f t="shared" si="4"/>
        <v>1279</v>
      </c>
      <c r="P18" s="161">
        <f t="shared" si="5"/>
        <v>1081</v>
      </c>
      <c r="Q18" s="172">
        <f t="shared" si="6"/>
        <v>2697</v>
      </c>
      <c r="R18" s="84" t="s">
        <v>123</v>
      </c>
    </row>
    <row r="19" spans="1:18" ht="20.25">
      <c r="A19" s="84" t="s">
        <v>122</v>
      </c>
      <c r="B19" s="171">
        <v>1418</v>
      </c>
      <c r="C19" s="171">
        <v>1241</v>
      </c>
      <c r="D19" s="171">
        <v>573</v>
      </c>
      <c r="E19" s="172">
        <f t="shared" si="0"/>
        <v>3232</v>
      </c>
      <c r="F19" s="171">
        <v>138</v>
      </c>
      <c r="G19" s="171">
        <v>340</v>
      </c>
      <c r="H19" s="171">
        <v>369</v>
      </c>
      <c r="I19" s="172">
        <f t="shared" si="1"/>
        <v>847</v>
      </c>
      <c r="J19" s="171">
        <v>578</v>
      </c>
      <c r="K19" s="171">
        <v>2000</v>
      </c>
      <c r="L19" s="171">
        <v>1032</v>
      </c>
      <c r="M19" s="172">
        <f t="shared" si="2"/>
        <v>3610</v>
      </c>
      <c r="N19" s="171">
        <f t="shared" si="3"/>
        <v>2134</v>
      </c>
      <c r="O19" s="171">
        <f t="shared" si="4"/>
        <v>3581</v>
      </c>
      <c r="P19" s="171">
        <f t="shared" si="5"/>
        <v>1974</v>
      </c>
      <c r="Q19" s="172">
        <f t="shared" si="6"/>
        <v>7689</v>
      </c>
      <c r="R19" s="84" t="s">
        <v>121</v>
      </c>
    </row>
    <row r="20" spans="1:18" ht="20.25">
      <c r="A20" s="84" t="s">
        <v>120</v>
      </c>
      <c r="B20" s="161">
        <v>213</v>
      </c>
      <c r="C20" s="161">
        <v>483</v>
      </c>
      <c r="D20" s="161">
        <v>262</v>
      </c>
      <c r="E20" s="172">
        <f t="shared" si="0"/>
        <v>958</v>
      </c>
      <c r="F20" s="161">
        <v>37</v>
      </c>
      <c r="G20" s="161">
        <v>202</v>
      </c>
      <c r="H20" s="161">
        <v>312</v>
      </c>
      <c r="I20" s="172">
        <f t="shared" si="1"/>
        <v>551</v>
      </c>
      <c r="J20" s="161">
        <v>44</v>
      </c>
      <c r="K20" s="161">
        <v>343</v>
      </c>
      <c r="L20" s="161">
        <v>229</v>
      </c>
      <c r="M20" s="172">
        <f t="shared" si="2"/>
        <v>616</v>
      </c>
      <c r="N20" s="161">
        <f t="shared" si="3"/>
        <v>294</v>
      </c>
      <c r="O20" s="161">
        <f t="shared" si="4"/>
        <v>1028</v>
      </c>
      <c r="P20" s="161">
        <f t="shared" si="5"/>
        <v>803</v>
      </c>
      <c r="Q20" s="172">
        <f t="shared" si="6"/>
        <v>2125</v>
      </c>
      <c r="R20" s="84" t="s">
        <v>119</v>
      </c>
    </row>
    <row r="21" spans="1:18" ht="20.25">
      <c r="A21" s="84" t="s">
        <v>118</v>
      </c>
      <c r="B21" s="171">
        <v>58</v>
      </c>
      <c r="C21" s="171">
        <v>207</v>
      </c>
      <c r="D21" s="171">
        <v>89</v>
      </c>
      <c r="E21" s="172">
        <f t="shared" si="0"/>
        <v>354</v>
      </c>
      <c r="F21" s="171">
        <v>0</v>
      </c>
      <c r="G21" s="171">
        <v>22</v>
      </c>
      <c r="H21" s="171">
        <v>67</v>
      </c>
      <c r="I21" s="172">
        <f t="shared" si="1"/>
        <v>89</v>
      </c>
      <c r="J21" s="171">
        <v>6</v>
      </c>
      <c r="K21" s="171">
        <v>170</v>
      </c>
      <c r="L21" s="171">
        <v>108</v>
      </c>
      <c r="M21" s="172">
        <f t="shared" si="2"/>
        <v>284</v>
      </c>
      <c r="N21" s="171">
        <f t="shared" si="3"/>
        <v>64</v>
      </c>
      <c r="O21" s="171">
        <f t="shared" si="4"/>
        <v>399</v>
      </c>
      <c r="P21" s="171">
        <f t="shared" si="5"/>
        <v>264</v>
      </c>
      <c r="Q21" s="172">
        <f t="shared" si="6"/>
        <v>727</v>
      </c>
      <c r="R21" s="84" t="s">
        <v>117</v>
      </c>
    </row>
    <row r="22" spans="1:18" ht="20.25">
      <c r="A22" s="84" t="s">
        <v>116</v>
      </c>
      <c r="B22" s="161">
        <v>109</v>
      </c>
      <c r="C22" s="161">
        <v>294</v>
      </c>
      <c r="D22" s="161">
        <v>142</v>
      </c>
      <c r="E22" s="172">
        <f t="shared" si="0"/>
        <v>545</v>
      </c>
      <c r="F22" s="161">
        <v>33</v>
      </c>
      <c r="G22" s="161">
        <v>83</v>
      </c>
      <c r="H22" s="161">
        <v>131</v>
      </c>
      <c r="I22" s="172">
        <f t="shared" si="1"/>
        <v>247</v>
      </c>
      <c r="J22" s="161">
        <v>429</v>
      </c>
      <c r="K22" s="161">
        <v>1891</v>
      </c>
      <c r="L22" s="161">
        <v>586</v>
      </c>
      <c r="M22" s="172">
        <f t="shared" si="2"/>
        <v>2906</v>
      </c>
      <c r="N22" s="161">
        <f t="shared" si="3"/>
        <v>571</v>
      </c>
      <c r="O22" s="161">
        <f t="shared" si="4"/>
        <v>2268</v>
      </c>
      <c r="P22" s="161">
        <f t="shared" si="5"/>
        <v>859</v>
      </c>
      <c r="Q22" s="172">
        <f t="shared" si="6"/>
        <v>3698</v>
      </c>
      <c r="R22" s="84" t="s">
        <v>115</v>
      </c>
    </row>
    <row r="23" spans="1:18" ht="20.25">
      <c r="A23" s="84" t="s">
        <v>114</v>
      </c>
      <c r="B23" s="171">
        <v>127</v>
      </c>
      <c r="C23" s="171">
        <v>135</v>
      </c>
      <c r="D23" s="171">
        <v>144</v>
      </c>
      <c r="E23" s="172">
        <f t="shared" si="0"/>
        <v>406</v>
      </c>
      <c r="F23" s="171">
        <v>54</v>
      </c>
      <c r="G23" s="171">
        <v>45</v>
      </c>
      <c r="H23" s="171">
        <v>175</v>
      </c>
      <c r="I23" s="172">
        <f t="shared" si="1"/>
        <v>274</v>
      </c>
      <c r="J23" s="171">
        <v>10</v>
      </c>
      <c r="K23" s="171">
        <v>110</v>
      </c>
      <c r="L23" s="171">
        <v>177</v>
      </c>
      <c r="M23" s="172">
        <f t="shared" si="2"/>
        <v>297</v>
      </c>
      <c r="N23" s="171">
        <f t="shared" si="3"/>
        <v>191</v>
      </c>
      <c r="O23" s="171">
        <f t="shared" si="4"/>
        <v>290</v>
      </c>
      <c r="P23" s="171">
        <f t="shared" si="5"/>
        <v>496</v>
      </c>
      <c r="Q23" s="172">
        <f t="shared" si="6"/>
        <v>977</v>
      </c>
      <c r="R23" s="84" t="s">
        <v>113</v>
      </c>
    </row>
    <row r="24" spans="1:18" ht="25.5">
      <c r="A24" s="84" t="s">
        <v>112</v>
      </c>
      <c r="B24" s="161">
        <v>114</v>
      </c>
      <c r="C24" s="161">
        <v>358</v>
      </c>
      <c r="D24" s="161">
        <v>133</v>
      </c>
      <c r="E24" s="172">
        <f t="shared" si="0"/>
        <v>605</v>
      </c>
      <c r="F24" s="161">
        <v>64</v>
      </c>
      <c r="G24" s="161">
        <v>58</v>
      </c>
      <c r="H24" s="161">
        <v>45</v>
      </c>
      <c r="I24" s="172">
        <f t="shared" si="1"/>
        <v>167</v>
      </c>
      <c r="J24" s="161">
        <v>7</v>
      </c>
      <c r="K24" s="161">
        <v>27</v>
      </c>
      <c r="L24" s="161">
        <v>11</v>
      </c>
      <c r="M24" s="172">
        <f t="shared" si="2"/>
        <v>45</v>
      </c>
      <c r="N24" s="161">
        <f t="shared" si="3"/>
        <v>185</v>
      </c>
      <c r="O24" s="161">
        <f t="shared" si="4"/>
        <v>443</v>
      </c>
      <c r="P24" s="161">
        <f t="shared" si="5"/>
        <v>189</v>
      </c>
      <c r="Q24" s="172">
        <f t="shared" si="6"/>
        <v>817</v>
      </c>
      <c r="R24" s="470" t="s">
        <v>1520</v>
      </c>
    </row>
    <row r="25" spans="1:18" ht="20.25">
      <c r="A25" s="84" t="s">
        <v>110</v>
      </c>
      <c r="B25" s="171">
        <v>0</v>
      </c>
      <c r="C25" s="171">
        <v>57</v>
      </c>
      <c r="D25" s="171">
        <v>93</v>
      </c>
      <c r="E25" s="172">
        <f t="shared" si="0"/>
        <v>150</v>
      </c>
      <c r="F25" s="171">
        <v>4</v>
      </c>
      <c r="G25" s="171">
        <v>17</v>
      </c>
      <c r="H25" s="171">
        <v>93</v>
      </c>
      <c r="I25" s="172">
        <f t="shared" si="1"/>
        <v>114</v>
      </c>
      <c r="J25" s="171">
        <v>2</v>
      </c>
      <c r="K25" s="171">
        <v>18</v>
      </c>
      <c r="L25" s="171">
        <v>11</v>
      </c>
      <c r="M25" s="172">
        <f t="shared" si="2"/>
        <v>31</v>
      </c>
      <c r="N25" s="171">
        <f t="shared" si="3"/>
        <v>6</v>
      </c>
      <c r="O25" s="171">
        <f t="shared" si="4"/>
        <v>92</v>
      </c>
      <c r="P25" s="171">
        <f t="shared" si="5"/>
        <v>197</v>
      </c>
      <c r="Q25" s="172">
        <f t="shared" si="6"/>
        <v>295</v>
      </c>
      <c r="R25" s="334" t="s">
        <v>1168</v>
      </c>
    </row>
    <row r="26" spans="1:18" ht="20.25">
      <c r="A26" s="84" t="s">
        <v>109</v>
      </c>
      <c r="B26" s="161">
        <v>468</v>
      </c>
      <c r="C26" s="161">
        <v>896</v>
      </c>
      <c r="D26" s="161">
        <v>506</v>
      </c>
      <c r="E26" s="172">
        <f t="shared" si="0"/>
        <v>1870</v>
      </c>
      <c r="F26" s="161">
        <v>78</v>
      </c>
      <c r="G26" s="161">
        <v>232</v>
      </c>
      <c r="H26" s="161">
        <v>412</v>
      </c>
      <c r="I26" s="172">
        <f t="shared" si="1"/>
        <v>722</v>
      </c>
      <c r="J26" s="161">
        <v>70</v>
      </c>
      <c r="K26" s="161">
        <v>1046</v>
      </c>
      <c r="L26" s="161">
        <v>464</v>
      </c>
      <c r="M26" s="172">
        <f t="shared" si="2"/>
        <v>1580</v>
      </c>
      <c r="N26" s="161">
        <f t="shared" si="3"/>
        <v>616</v>
      </c>
      <c r="O26" s="161">
        <f t="shared" si="4"/>
        <v>2174</v>
      </c>
      <c r="P26" s="161">
        <f t="shared" si="5"/>
        <v>1382</v>
      </c>
      <c r="Q26" s="172">
        <f t="shared" si="6"/>
        <v>4172</v>
      </c>
      <c r="R26" s="84" t="s">
        <v>108</v>
      </c>
    </row>
    <row r="27" spans="1:18" ht="20.25">
      <c r="A27" s="84" t="s">
        <v>107</v>
      </c>
      <c r="B27" s="171">
        <v>55</v>
      </c>
      <c r="C27" s="171">
        <v>743</v>
      </c>
      <c r="D27" s="171">
        <v>347</v>
      </c>
      <c r="E27" s="172">
        <f t="shared" si="0"/>
        <v>1145</v>
      </c>
      <c r="F27" s="171">
        <v>59</v>
      </c>
      <c r="G27" s="171">
        <v>79</v>
      </c>
      <c r="H27" s="171">
        <v>109</v>
      </c>
      <c r="I27" s="172">
        <f t="shared" si="1"/>
        <v>247</v>
      </c>
      <c r="J27" s="171">
        <v>13</v>
      </c>
      <c r="K27" s="171">
        <v>584</v>
      </c>
      <c r="L27" s="171">
        <v>323</v>
      </c>
      <c r="M27" s="172">
        <f t="shared" si="2"/>
        <v>920</v>
      </c>
      <c r="N27" s="171">
        <f t="shared" si="3"/>
        <v>127</v>
      </c>
      <c r="O27" s="171">
        <f t="shared" si="4"/>
        <v>1406</v>
      </c>
      <c r="P27" s="171">
        <f t="shared" si="5"/>
        <v>779</v>
      </c>
      <c r="Q27" s="172">
        <f t="shared" si="6"/>
        <v>2312</v>
      </c>
      <c r="R27" s="84" t="s">
        <v>106</v>
      </c>
    </row>
    <row r="28" spans="1:18" ht="20.25">
      <c r="A28" s="84" t="s">
        <v>105</v>
      </c>
      <c r="B28" s="161">
        <v>459</v>
      </c>
      <c r="C28" s="161">
        <v>1121</v>
      </c>
      <c r="D28" s="161">
        <v>665</v>
      </c>
      <c r="E28" s="172">
        <f t="shared" si="0"/>
        <v>2245</v>
      </c>
      <c r="F28" s="161">
        <v>95</v>
      </c>
      <c r="G28" s="161">
        <v>365</v>
      </c>
      <c r="H28" s="161">
        <v>541</v>
      </c>
      <c r="I28" s="172">
        <f t="shared" si="1"/>
        <v>1001</v>
      </c>
      <c r="J28" s="161">
        <v>97</v>
      </c>
      <c r="K28" s="161">
        <v>664</v>
      </c>
      <c r="L28" s="161">
        <v>552</v>
      </c>
      <c r="M28" s="172">
        <f t="shared" si="2"/>
        <v>1313</v>
      </c>
      <c r="N28" s="161">
        <f t="shared" si="3"/>
        <v>651</v>
      </c>
      <c r="O28" s="161">
        <f t="shared" si="4"/>
        <v>2150</v>
      </c>
      <c r="P28" s="161">
        <f t="shared" si="5"/>
        <v>1758</v>
      </c>
      <c r="Q28" s="172">
        <f t="shared" si="6"/>
        <v>4559</v>
      </c>
      <c r="R28" s="84" t="s">
        <v>104</v>
      </c>
    </row>
    <row r="29" spans="1:18" ht="20.25">
      <c r="A29" s="84" t="s">
        <v>103</v>
      </c>
      <c r="B29" s="171">
        <v>101</v>
      </c>
      <c r="C29" s="171">
        <v>128</v>
      </c>
      <c r="D29" s="171">
        <v>62</v>
      </c>
      <c r="E29" s="172">
        <f t="shared" si="0"/>
        <v>291</v>
      </c>
      <c r="F29" s="171">
        <v>25</v>
      </c>
      <c r="G29" s="171">
        <v>51</v>
      </c>
      <c r="H29" s="171">
        <v>32</v>
      </c>
      <c r="I29" s="172">
        <f t="shared" si="1"/>
        <v>108</v>
      </c>
      <c r="J29" s="171">
        <v>2</v>
      </c>
      <c r="K29" s="171">
        <v>46</v>
      </c>
      <c r="L29" s="171">
        <v>50</v>
      </c>
      <c r="M29" s="172">
        <f t="shared" si="2"/>
        <v>98</v>
      </c>
      <c r="N29" s="171">
        <f t="shared" si="3"/>
        <v>128</v>
      </c>
      <c r="O29" s="171">
        <f t="shared" si="4"/>
        <v>225</v>
      </c>
      <c r="P29" s="171">
        <f t="shared" si="5"/>
        <v>144</v>
      </c>
      <c r="Q29" s="172">
        <f t="shared" si="6"/>
        <v>497</v>
      </c>
      <c r="R29" s="84" t="s">
        <v>102</v>
      </c>
    </row>
    <row r="30" spans="1:18" ht="20.25">
      <c r="A30" s="84" t="s">
        <v>101</v>
      </c>
      <c r="B30" s="161">
        <v>2441</v>
      </c>
      <c r="C30" s="161">
        <v>2181</v>
      </c>
      <c r="D30" s="161">
        <v>1156</v>
      </c>
      <c r="E30" s="172">
        <f t="shared" si="0"/>
        <v>5778</v>
      </c>
      <c r="F30" s="161">
        <v>254</v>
      </c>
      <c r="G30" s="161">
        <v>585</v>
      </c>
      <c r="H30" s="161">
        <v>596</v>
      </c>
      <c r="I30" s="172">
        <f t="shared" si="1"/>
        <v>1435</v>
      </c>
      <c r="J30" s="161">
        <v>491</v>
      </c>
      <c r="K30" s="161">
        <v>2099</v>
      </c>
      <c r="L30" s="161">
        <v>1072</v>
      </c>
      <c r="M30" s="172">
        <f t="shared" si="2"/>
        <v>3662</v>
      </c>
      <c r="N30" s="161">
        <f t="shared" si="3"/>
        <v>3186</v>
      </c>
      <c r="O30" s="161">
        <f t="shared" si="4"/>
        <v>4865</v>
      </c>
      <c r="P30" s="161">
        <f t="shared" si="5"/>
        <v>2824</v>
      </c>
      <c r="Q30" s="172">
        <f t="shared" si="6"/>
        <v>10875</v>
      </c>
      <c r="R30" s="84" t="s">
        <v>100</v>
      </c>
    </row>
    <row r="31" spans="1:18" ht="20.25">
      <c r="A31" s="84" t="s">
        <v>99</v>
      </c>
      <c r="B31" s="171">
        <v>346</v>
      </c>
      <c r="C31" s="171">
        <v>424</v>
      </c>
      <c r="D31" s="171">
        <v>219</v>
      </c>
      <c r="E31" s="172">
        <f t="shared" si="0"/>
        <v>989</v>
      </c>
      <c r="F31" s="171">
        <v>23</v>
      </c>
      <c r="G31" s="171">
        <v>89</v>
      </c>
      <c r="H31" s="171">
        <v>143</v>
      </c>
      <c r="I31" s="172">
        <f t="shared" si="1"/>
        <v>255</v>
      </c>
      <c r="J31" s="171">
        <v>14</v>
      </c>
      <c r="K31" s="171">
        <v>160</v>
      </c>
      <c r="L31" s="171">
        <v>233</v>
      </c>
      <c r="M31" s="172">
        <f t="shared" si="2"/>
        <v>407</v>
      </c>
      <c r="N31" s="171">
        <f t="shared" si="3"/>
        <v>383</v>
      </c>
      <c r="O31" s="171">
        <f t="shared" si="4"/>
        <v>673</v>
      </c>
      <c r="P31" s="171">
        <f t="shared" si="5"/>
        <v>595</v>
      </c>
      <c r="Q31" s="172">
        <f t="shared" si="6"/>
        <v>1651</v>
      </c>
      <c r="R31" s="84" t="s">
        <v>98</v>
      </c>
    </row>
    <row r="32" spans="1:18" ht="20.25">
      <c r="A32" s="84" t="s">
        <v>97</v>
      </c>
      <c r="B32" s="161">
        <v>29</v>
      </c>
      <c r="C32" s="161">
        <v>91</v>
      </c>
      <c r="D32" s="161">
        <v>46</v>
      </c>
      <c r="E32" s="172">
        <f t="shared" si="0"/>
        <v>166</v>
      </c>
      <c r="F32" s="161">
        <v>2</v>
      </c>
      <c r="G32" s="161">
        <v>5</v>
      </c>
      <c r="H32" s="161">
        <v>2</v>
      </c>
      <c r="I32" s="172">
        <f t="shared" si="1"/>
        <v>9</v>
      </c>
      <c r="J32" s="161">
        <v>0</v>
      </c>
      <c r="K32" s="161">
        <v>0</v>
      </c>
      <c r="L32" s="161">
        <v>0</v>
      </c>
      <c r="M32" s="172">
        <f t="shared" si="2"/>
        <v>0</v>
      </c>
      <c r="N32" s="161">
        <f t="shared" si="3"/>
        <v>31</v>
      </c>
      <c r="O32" s="161">
        <f t="shared" si="4"/>
        <v>96</v>
      </c>
      <c r="P32" s="161">
        <f t="shared" si="5"/>
        <v>48</v>
      </c>
      <c r="Q32" s="172">
        <f t="shared" si="6"/>
        <v>175</v>
      </c>
      <c r="R32" s="84" t="s">
        <v>96</v>
      </c>
    </row>
    <row r="33" spans="1:18" ht="20.25">
      <c r="A33" s="84" t="s">
        <v>95</v>
      </c>
      <c r="B33" s="171">
        <v>3973</v>
      </c>
      <c r="C33" s="171">
        <v>2559</v>
      </c>
      <c r="D33" s="171">
        <v>962</v>
      </c>
      <c r="E33" s="172">
        <f t="shared" si="0"/>
        <v>7494</v>
      </c>
      <c r="F33" s="171">
        <v>384</v>
      </c>
      <c r="G33" s="171">
        <v>923</v>
      </c>
      <c r="H33" s="171">
        <v>814</v>
      </c>
      <c r="I33" s="172">
        <f t="shared" si="1"/>
        <v>2121</v>
      </c>
      <c r="J33" s="171">
        <v>36</v>
      </c>
      <c r="K33" s="171">
        <v>249</v>
      </c>
      <c r="L33" s="171">
        <v>342</v>
      </c>
      <c r="M33" s="172">
        <f t="shared" si="2"/>
        <v>627</v>
      </c>
      <c r="N33" s="171">
        <f t="shared" si="3"/>
        <v>4393</v>
      </c>
      <c r="O33" s="171">
        <f t="shared" si="4"/>
        <v>3731</v>
      </c>
      <c r="P33" s="171">
        <f t="shared" si="5"/>
        <v>2118</v>
      </c>
      <c r="Q33" s="172">
        <f t="shared" si="6"/>
        <v>10242</v>
      </c>
      <c r="R33" s="84" t="s">
        <v>94</v>
      </c>
    </row>
    <row r="34" spans="1:18" ht="20.25">
      <c r="A34" s="84" t="s">
        <v>93</v>
      </c>
      <c r="B34" s="161">
        <v>2572</v>
      </c>
      <c r="C34" s="161">
        <v>425</v>
      </c>
      <c r="D34" s="161">
        <v>220</v>
      </c>
      <c r="E34" s="172">
        <f t="shared" si="0"/>
        <v>3217</v>
      </c>
      <c r="F34" s="161">
        <v>256</v>
      </c>
      <c r="G34" s="161">
        <v>470</v>
      </c>
      <c r="H34" s="161">
        <v>405</v>
      </c>
      <c r="I34" s="172">
        <f t="shared" si="1"/>
        <v>1131</v>
      </c>
      <c r="J34" s="161">
        <v>91</v>
      </c>
      <c r="K34" s="161">
        <v>346</v>
      </c>
      <c r="L34" s="161">
        <v>214</v>
      </c>
      <c r="M34" s="172">
        <f t="shared" si="2"/>
        <v>651</v>
      </c>
      <c r="N34" s="161">
        <f t="shared" si="3"/>
        <v>2919</v>
      </c>
      <c r="O34" s="161">
        <f t="shared" si="4"/>
        <v>1241</v>
      </c>
      <c r="P34" s="161">
        <f t="shared" si="5"/>
        <v>839</v>
      </c>
      <c r="Q34" s="172">
        <f t="shared" si="6"/>
        <v>4999</v>
      </c>
      <c r="R34" s="84" t="s">
        <v>92</v>
      </c>
    </row>
    <row r="35" spans="1:18" ht="20.25">
      <c r="A35" s="84" t="s">
        <v>91</v>
      </c>
      <c r="B35" s="171">
        <v>1196</v>
      </c>
      <c r="C35" s="171">
        <v>607</v>
      </c>
      <c r="D35" s="171">
        <v>243</v>
      </c>
      <c r="E35" s="172">
        <f t="shared" si="0"/>
        <v>2046</v>
      </c>
      <c r="F35" s="171">
        <v>65</v>
      </c>
      <c r="G35" s="171">
        <v>304</v>
      </c>
      <c r="H35" s="171">
        <v>250</v>
      </c>
      <c r="I35" s="172">
        <f t="shared" si="1"/>
        <v>619</v>
      </c>
      <c r="J35" s="171">
        <v>62</v>
      </c>
      <c r="K35" s="171">
        <v>409</v>
      </c>
      <c r="L35" s="171">
        <v>49</v>
      </c>
      <c r="M35" s="172">
        <f t="shared" si="2"/>
        <v>520</v>
      </c>
      <c r="N35" s="171">
        <f t="shared" si="3"/>
        <v>1323</v>
      </c>
      <c r="O35" s="171">
        <f t="shared" si="4"/>
        <v>1320</v>
      </c>
      <c r="P35" s="171">
        <f t="shared" si="5"/>
        <v>542</v>
      </c>
      <c r="Q35" s="172">
        <f t="shared" si="6"/>
        <v>3185</v>
      </c>
      <c r="R35" s="84" t="s">
        <v>90</v>
      </c>
    </row>
    <row r="36" spans="1:18" ht="20.25">
      <c r="A36" s="84" t="s">
        <v>89</v>
      </c>
      <c r="B36" s="161">
        <v>283</v>
      </c>
      <c r="C36" s="161">
        <v>284</v>
      </c>
      <c r="D36" s="161">
        <v>153</v>
      </c>
      <c r="E36" s="172">
        <f t="shared" si="0"/>
        <v>720</v>
      </c>
      <c r="F36" s="161">
        <v>29</v>
      </c>
      <c r="G36" s="161">
        <v>150</v>
      </c>
      <c r="H36" s="161">
        <v>163</v>
      </c>
      <c r="I36" s="172">
        <f t="shared" si="1"/>
        <v>342</v>
      </c>
      <c r="J36" s="161">
        <v>11</v>
      </c>
      <c r="K36" s="161">
        <v>106</v>
      </c>
      <c r="L36" s="161">
        <v>73</v>
      </c>
      <c r="M36" s="172">
        <f t="shared" si="2"/>
        <v>190</v>
      </c>
      <c r="N36" s="161">
        <f t="shared" si="3"/>
        <v>323</v>
      </c>
      <c r="O36" s="161">
        <f t="shared" si="4"/>
        <v>540</v>
      </c>
      <c r="P36" s="161">
        <f t="shared" si="5"/>
        <v>389</v>
      </c>
      <c r="Q36" s="172">
        <f t="shared" si="6"/>
        <v>1252</v>
      </c>
      <c r="R36" s="84" t="s">
        <v>88</v>
      </c>
    </row>
    <row r="37" spans="1:18" ht="20.25">
      <c r="A37" s="84" t="s">
        <v>87</v>
      </c>
      <c r="B37" s="171">
        <v>96</v>
      </c>
      <c r="C37" s="171">
        <v>172</v>
      </c>
      <c r="D37" s="171">
        <v>99</v>
      </c>
      <c r="E37" s="172">
        <f t="shared" si="0"/>
        <v>367</v>
      </c>
      <c r="F37" s="171">
        <v>10</v>
      </c>
      <c r="G37" s="171">
        <v>34</v>
      </c>
      <c r="H37" s="171">
        <v>60</v>
      </c>
      <c r="I37" s="172">
        <f t="shared" si="1"/>
        <v>104</v>
      </c>
      <c r="J37" s="171">
        <v>1</v>
      </c>
      <c r="K37" s="171">
        <v>8</v>
      </c>
      <c r="L37" s="171">
        <v>34</v>
      </c>
      <c r="M37" s="172">
        <f t="shared" si="2"/>
        <v>43</v>
      </c>
      <c r="N37" s="171">
        <f t="shared" si="3"/>
        <v>107</v>
      </c>
      <c r="O37" s="171">
        <f t="shared" si="4"/>
        <v>214</v>
      </c>
      <c r="P37" s="171">
        <f t="shared" si="5"/>
        <v>193</v>
      </c>
      <c r="Q37" s="172">
        <f t="shared" si="6"/>
        <v>514</v>
      </c>
      <c r="R37" s="84" t="s">
        <v>86</v>
      </c>
    </row>
    <row r="38" spans="1:18" ht="20.25">
      <c r="A38" s="84" t="s">
        <v>85</v>
      </c>
      <c r="B38" s="161">
        <v>7</v>
      </c>
      <c r="C38" s="161">
        <v>47</v>
      </c>
      <c r="D38" s="161">
        <v>115</v>
      </c>
      <c r="E38" s="172">
        <f t="shared" si="0"/>
        <v>169</v>
      </c>
      <c r="F38" s="161">
        <v>14</v>
      </c>
      <c r="G38" s="161">
        <v>58</v>
      </c>
      <c r="H38" s="161">
        <v>139</v>
      </c>
      <c r="I38" s="172">
        <f t="shared" si="1"/>
        <v>211</v>
      </c>
      <c r="J38" s="161">
        <v>2</v>
      </c>
      <c r="K38" s="161">
        <v>14</v>
      </c>
      <c r="L38" s="161">
        <v>30</v>
      </c>
      <c r="M38" s="172">
        <f t="shared" si="2"/>
        <v>46</v>
      </c>
      <c r="N38" s="161">
        <f t="shared" si="3"/>
        <v>23</v>
      </c>
      <c r="O38" s="161">
        <f t="shared" si="4"/>
        <v>119</v>
      </c>
      <c r="P38" s="161">
        <f t="shared" si="5"/>
        <v>284</v>
      </c>
      <c r="Q38" s="172">
        <f t="shared" si="6"/>
        <v>426</v>
      </c>
      <c r="R38" s="84" t="s">
        <v>1169</v>
      </c>
    </row>
    <row r="39" spans="1:18" ht="20.25">
      <c r="A39" s="84" t="s">
        <v>84</v>
      </c>
      <c r="B39" s="171">
        <v>19</v>
      </c>
      <c r="C39" s="171">
        <v>142</v>
      </c>
      <c r="D39" s="171">
        <v>135</v>
      </c>
      <c r="E39" s="172">
        <f t="shared" si="0"/>
        <v>296</v>
      </c>
      <c r="F39" s="171">
        <v>9</v>
      </c>
      <c r="G39" s="171">
        <v>29</v>
      </c>
      <c r="H39" s="171">
        <v>133</v>
      </c>
      <c r="I39" s="172">
        <f t="shared" si="1"/>
        <v>171</v>
      </c>
      <c r="J39" s="171">
        <v>3</v>
      </c>
      <c r="K39" s="171">
        <v>67</v>
      </c>
      <c r="L39" s="171">
        <v>96</v>
      </c>
      <c r="M39" s="172">
        <f t="shared" si="2"/>
        <v>166</v>
      </c>
      <c r="N39" s="171">
        <f t="shared" si="3"/>
        <v>31</v>
      </c>
      <c r="O39" s="171">
        <f t="shared" si="4"/>
        <v>238</v>
      </c>
      <c r="P39" s="171">
        <f t="shared" si="5"/>
        <v>364</v>
      </c>
      <c r="Q39" s="172">
        <f t="shared" si="6"/>
        <v>633</v>
      </c>
      <c r="R39" s="84" t="s">
        <v>83</v>
      </c>
    </row>
    <row r="40" spans="1:18" ht="20.25">
      <c r="A40" s="84" t="s">
        <v>82</v>
      </c>
      <c r="B40" s="161">
        <v>70</v>
      </c>
      <c r="C40" s="161">
        <v>77</v>
      </c>
      <c r="D40" s="161">
        <v>161</v>
      </c>
      <c r="E40" s="172">
        <f t="shared" si="0"/>
        <v>308</v>
      </c>
      <c r="F40" s="161">
        <v>6</v>
      </c>
      <c r="G40" s="161">
        <v>31</v>
      </c>
      <c r="H40" s="161">
        <v>151</v>
      </c>
      <c r="I40" s="172">
        <f t="shared" si="1"/>
        <v>188</v>
      </c>
      <c r="J40" s="161">
        <v>3</v>
      </c>
      <c r="K40" s="161">
        <v>17</v>
      </c>
      <c r="L40" s="161">
        <v>35</v>
      </c>
      <c r="M40" s="172">
        <f t="shared" si="2"/>
        <v>55</v>
      </c>
      <c r="N40" s="161">
        <f t="shared" si="3"/>
        <v>79</v>
      </c>
      <c r="O40" s="161">
        <f t="shared" si="4"/>
        <v>125</v>
      </c>
      <c r="P40" s="161">
        <f t="shared" si="5"/>
        <v>347</v>
      </c>
      <c r="Q40" s="172">
        <f t="shared" si="6"/>
        <v>551</v>
      </c>
      <c r="R40" s="84" t="s">
        <v>81</v>
      </c>
    </row>
    <row r="41" spans="1:18" ht="20.25">
      <c r="A41" s="84" t="s">
        <v>80</v>
      </c>
      <c r="B41" s="171">
        <v>27</v>
      </c>
      <c r="C41" s="171">
        <v>151</v>
      </c>
      <c r="D41" s="171">
        <v>121</v>
      </c>
      <c r="E41" s="172">
        <f t="shared" si="0"/>
        <v>299</v>
      </c>
      <c r="F41" s="171">
        <v>18</v>
      </c>
      <c r="G41" s="171">
        <v>91</v>
      </c>
      <c r="H41" s="171">
        <v>164</v>
      </c>
      <c r="I41" s="172">
        <f t="shared" si="1"/>
        <v>273</v>
      </c>
      <c r="J41" s="171">
        <v>3</v>
      </c>
      <c r="K41" s="171">
        <v>16</v>
      </c>
      <c r="L41" s="171">
        <v>22</v>
      </c>
      <c r="M41" s="172">
        <f t="shared" si="2"/>
        <v>41</v>
      </c>
      <c r="N41" s="171">
        <f t="shared" si="3"/>
        <v>48</v>
      </c>
      <c r="O41" s="171">
        <f t="shared" si="4"/>
        <v>258</v>
      </c>
      <c r="P41" s="171">
        <f t="shared" si="5"/>
        <v>307</v>
      </c>
      <c r="Q41" s="172">
        <f t="shared" si="6"/>
        <v>613</v>
      </c>
      <c r="R41" s="84" t="s">
        <v>79</v>
      </c>
    </row>
    <row r="42" spans="1:18" ht="20.25">
      <c r="A42" s="84" t="s">
        <v>78</v>
      </c>
      <c r="B42" s="161">
        <v>22</v>
      </c>
      <c r="C42" s="161">
        <v>93</v>
      </c>
      <c r="D42" s="161">
        <v>49</v>
      </c>
      <c r="E42" s="172">
        <f t="shared" si="0"/>
        <v>164</v>
      </c>
      <c r="F42" s="161">
        <v>8</v>
      </c>
      <c r="G42" s="161">
        <v>35</v>
      </c>
      <c r="H42" s="161">
        <v>56</v>
      </c>
      <c r="I42" s="172">
        <f t="shared" si="1"/>
        <v>99</v>
      </c>
      <c r="J42" s="161">
        <v>0</v>
      </c>
      <c r="K42" s="161">
        <v>29</v>
      </c>
      <c r="L42" s="161">
        <v>41</v>
      </c>
      <c r="M42" s="172">
        <f t="shared" si="2"/>
        <v>70</v>
      </c>
      <c r="N42" s="161">
        <f t="shared" si="3"/>
        <v>30</v>
      </c>
      <c r="O42" s="161">
        <f t="shared" si="4"/>
        <v>157</v>
      </c>
      <c r="P42" s="161">
        <f t="shared" si="5"/>
        <v>146</v>
      </c>
      <c r="Q42" s="172">
        <f t="shared" si="6"/>
        <v>333</v>
      </c>
      <c r="R42" s="84" t="s">
        <v>77</v>
      </c>
    </row>
    <row r="43" spans="1:18" ht="20.25">
      <c r="A43" s="84" t="s">
        <v>76</v>
      </c>
      <c r="B43" s="171">
        <v>1286</v>
      </c>
      <c r="C43" s="171">
        <v>248</v>
      </c>
      <c r="D43" s="171">
        <v>294</v>
      </c>
      <c r="E43" s="172">
        <f t="shared" si="0"/>
        <v>1828</v>
      </c>
      <c r="F43" s="171">
        <v>2332</v>
      </c>
      <c r="G43" s="171">
        <v>518</v>
      </c>
      <c r="H43" s="171">
        <v>881</v>
      </c>
      <c r="I43" s="172">
        <f t="shared" si="1"/>
        <v>3731</v>
      </c>
      <c r="J43" s="171">
        <v>10</v>
      </c>
      <c r="K43" s="171">
        <v>9</v>
      </c>
      <c r="L43" s="171">
        <v>29</v>
      </c>
      <c r="M43" s="172">
        <f t="shared" si="2"/>
        <v>48</v>
      </c>
      <c r="N43" s="171">
        <f t="shared" si="3"/>
        <v>3628</v>
      </c>
      <c r="O43" s="171">
        <f t="shared" si="4"/>
        <v>775</v>
      </c>
      <c r="P43" s="171">
        <f t="shared" si="5"/>
        <v>1204</v>
      </c>
      <c r="Q43" s="172">
        <f t="shared" si="6"/>
        <v>5607</v>
      </c>
      <c r="R43" s="84" t="s">
        <v>75</v>
      </c>
    </row>
    <row r="44" spans="1:18" ht="20.25">
      <c r="A44" s="92" t="s">
        <v>9</v>
      </c>
      <c r="B44" s="93">
        <f t="shared" ref="B44:Q44" si="7">SUM(B8:B43)</f>
        <v>35674</v>
      </c>
      <c r="C44" s="93">
        <f t="shared" si="7"/>
        <v>19400</v>
      </c>
      <c r="D44" s="93">
        <f t="shared" si="7"/>
        <v>10242</v>
      </c>
      <c r="E44" s="93">
        <f t="shared" si="7"/>
        <v>65316</v>
      </c>
      <c r="F44" s="93">
        <f t="shared" si="7"/>
        <v>6383</v>
      </c>
      <c r="G44" s="93">
        <f t="shared" si="7"/>
        <v>6949</v>
      </c>
      <c r="H44" s="93">
        <f t="shared" si="7"/>
        <v>8709</v>
      </c>
      <c r="I44" s="93">
        <f t="shared" si="7"/>
        <v>22041</v>
      </c>
      <c r="J44" s="93">
        <f t="shared" si="7"/>
        <v>21377</v>
      </c>
      <c r="K44" s="93">
        <f t="shared" si="7"/>
        <v>18956</v>
      </c>
      <c r="L44" s="93">
        <f t="shared" si="7"/>
        <v>11580</v>
      </c>
      <c r="M44" s="93">
        <f t="shared" si="7"/>
        <v>51913</v>
      </c>
      <c r="N44" s="93">
        <f t="shared" si="7"/>
        <v>63434</v>
      </c>
      <c r="O44" s="93">
        <f t="shared" si="7"/>
        <v>45305</v>
      </c>
      <c r="P44" s="93">
        <f t="shared" si="7"/>
        <v>30531</v>
      </c>
      <c r="Q44" s="93">
        <f t="shared" si="7"/>
        <v>139270</v>
      </c>
      <c r="R44" s="92" t="s">
        <v>8</v>
      </c>
    </row>
    <row r="45" spans="1:18">
      <c r="A45" s="168"/>
      <c r="B45" s="168"/>
      <c r="C45" s="168"/>
      <c r="D45" s="168"/>
      <c r="E45" s="168"/>
      <c r="F45" s="169"/>
      <c r="G45" s="168"/>
      <c r="H45" s="168"/>
      <c r="I45" s="168"/>
      <c r="J45" s="169"/>
      <c r="K45" s="168"/>
      <c r="L45" s="168"/>
      <c r="M45" s="168"/>
      <c r="N45" s="169"/>
      <c r="O45" s="168"/>
      <c r="P45" s="168"/>
      <c r="Q45" s="168"/>
      <c r="R45" s="170"/>
    </row>
    <row r="49" spans="17:17">
      <c r="Q49" s="254" t="e">
        <f>Q44-#REF!-Q9</f>
        <v>#REF!</v>
      </c>
    </row>
  </sheetData>
  <mergeCells count="14">
    <mergeCell ref="R4:R7"/>
    <mergeCell ref="A1:R1"/>
    <mergeCell ref="A2:R2"/>
    <mergeCell ref="A4:A7"/>
    <mergeCell ref="A3:K3"/>
    <mergeCell ref="L3:R3"/>
    <mergeCell ref="B5:E5"/>
    <mergeCell ref="N4:Q4"/>
    <mergeCell ref="N5:Q5"/>
    <mergeCell ref="B4:E4"/>
    <mergeCell ref="F4:I4"/>
    <mergeCell ref="F5:I5"/>
    <mergeCell ref="J4:M4"/>
    <mergeCell ref="J5:M5"/>
  </mergeCells>
  <printOptions horizontalCentered="1" verticalCentered="1"/>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31"/>
  <sheetViews>
    <sheetView rightToLeft="1" zoomScaleNormal="100" workbookViewId="0">
      <selection sqref="A1:P2"/>
    </sheetView>
  </sheetViews>
  <sheetFormatPr defaultColWidth="9.140625" defaultRowHeight="15"/>
  <cols>
    <col min="1" max="1" width="20.28515625" style="156" customWidth="1"/>
    <col min="2" max="2" width="13.140625" style="156" customWidth="1"/>
    <col min="3" max="14" width="11.7109375" style="156" customWidth="1"/>
    <col min="15" max="15" width="13.140625" style="156" customWidth="1"/>
    <col min="16" max="16" width="20.28515625" style="156" customWidth="1"/>
    <col min="17" max="16384" width="9.140625" style="156"/>
  </cols>
  <sheetData>
    <row r="1" spans="1:21" ht="50.25" customHeight="1">
      <c r="A1" s="625" t="s">
        <v>1531</v>
      </c>
      <c r="B1" s="626"/>
      <c r="C1" s="626"/>
      <c r="D1" s="626"/>
      <c r="E1" s="626"/>
      <c r="F1" s="626"/>
      <c r="G1" s="626"/>
      <c r="H1" s="626"/>
      <c r="I1" s="626"/>
      <c r="J1" s="626"/>
      <c r="K1" s="626"/>
      <c r="L1" s="626"/>
      <c r="M1" s="626"/>
      <c r="N1" s="626"/>
      <c r="O1" s="626"/>
      <c r="P1" s="627"/>
    </row>
    <row r="2" spans="1:21" ht="47.25" customHeight="1">
      <c r="A2" s="628" t="s">
        <v>1532</v>
      </c>
      <c r="B2" s="629"/>
      <c r="C2" s="629"/>
      <c r="D2" s="629"/>
      <c r="E2" s="629"/>
      <c r="F2" s="629"/>
      <c r="G2" s="629"/>
      <c r="H2" s="629"/>
      <c r="I2" s="629"/>
      <c r="J2" s="629"/>
      <c r="K2" s="629"/>
      <c r="L2" s="629"/>
      <c r="M2" s="629"/>
      <c r="N2" s="629"/>
      <c r="O2" s="629"/>
      <c r="P2" s="630"/>
    </row>
    <row r="3" spans="1:21" ht="39" customHeight="1">
      <c r="A3" s="569" t="s">
        <v>1534</v>
      </c>
      <c r="B3" s="569"/>
      <c r="C3" s="569"/>
      <c r="D3" s="569"/>
      <c r="E3" s="569"/>
      <c r="F3" s="569"/>
      <c r="G3" s="595"/>
      <c r="H3" s="631" t="s">
        <v>183</v>
      </c>
      <c r="I3" s="631"/>
      <c r="J3" s="631"/>
      <c r="K3" s="631"/>
      <c r="L3" s="631"/>
      <c r="M3" s="631"/>
      <c r="N3" s="631"/>
      <c r="O3" s="631"/>
      <c r="P3" s="632"/>
    </row>
    <row r="4" spans="1:21" ht="39" customHeight="1">
      <c r="A4" s="633" t="s">
        <v>71</v>
      </c>
      <c r="B4" s="633" t="s">
        <v>677</v>
      </c>
      <c r="C4" s="636" t="s">
        <v>64</v>
      </c>
      <c r="D4" s="636"/>
      <c r="E4" s="636" t="s">
        <v>56</v>
      </c>
      <c r="F4" s="636" t="s">
        <v>63</v>
      </c>
      <c r="G4" s="636"/>
      <c r="H4" s="636" t="s">
        <v>162</v>
      </c>
      <c r="I4" s="636" t="s">
        <v>11</v>
      </c>
      <c r="J4" s="636"/>
      <c r="K4" s="636" t="s">
        <v>54</v>
      </c>
      <c r="L4" s="636" t="s">
        <v>19</v>
      </c>
      <c r="M4" s="636"/>
      <c r="N4" s="636" t="s">
        <v>161</v>
      </c>
      <c r="O4" s="636" t="s">
        <v>678</v>
      </c>
      <c r="P4" s="636" t="s">
        <v>69</v>
      </c>
    </row>
    <row r="5" spans="1:21" ht="39" customHeight="1">
      <c r="A5" s="634"/>
      <c r="B5" s="634"/>
      <c r="C5" s="636" t="s">
        <v>584</v>
      </c>
      <c r="D5" s="636"/>
      <c r="E5" s="636"/>
      <c r="F5" s="636" t="s">
        <v>1533</v>
      </c>
      <c r="G5" s="636"/>
      <c r="H5" s="636"/>
      <c r="I5" s="636" t="s">
        <v>61</v>
      </c>
      <c r="J5" s="636"/>
      <c r="K5" s="636"/>
      <c r="L5" s="636" t="s">
        <v>8</v>
      </c>
      <c r="M5" s="636"/>
      <c r="N5" s="636"/>
      <c r="O5" s="636"/>
      <c r="P5" s="636"/>
    </row>
    <row r="6" spans="1:21" ht="39" customHeight="1">
      <c r="A6" s="634"/>
      <c r="B6" s="634"/>
      <c r="C6" s="487" t="s">
        <v>188</v>
      </c>
      <c r="D6" s="487" t="s">
        <v>189</v>
      </c>
      <c r="E6" s="487" t="s">
        <v>9</v>
      </c>
      <c r="F6" s="487" t="s">
        <v>188</v>
      </c>
      <c r="G6" s="487" t="s">
        <v>189</v>
      </c>
      <c r="H6" s="487" t="s">
        <v>9</v>
      </c>
      <c r="I6" s="487" t="s">
        <v>188</v>
      </c>
      <c r="J6" s="487" t="s">
        <v>189</v>
      </c>
      <c r="K6" s="487" t="s">
        <v>9</v>
      </c>
      <c r="L6" s="487" t="s">
        <v>188</v>
      </c>
      <c r="M6" s="487" t="s">
        <v>189</v>
      </c>
      <c r="N6" s="487" t="s">
        <v>9</v>
      </c>
      <c r="O6" s="636"/>
      <c r="P6" s="636"/>
    </row>
    <row r="7" spans="1:21" ht="39" customHeight="1">
      <c r="A7" s="635"/>
      <c r="B7" s="635"/>
      <c r="C7" s="487" t="s">
        <v>186</v>
      </c>
      <c r="D7" s="487" t="s">
        <v>187</v>
      </c>
      <c r="E7" s="487" t="s">
        <v>8</v>
      </c>
      <c r="F7" s="487" t="s">
        <v>186</v>
      </c>
      <c r="G7" s="487" t="s">
        <v>187</v>
      </c>
      <c r="H7" s="487" t="s">
        <v>8</v>
      </c>
      <c r="I7" s="487" t="s">
        <v>186</v>
      </c>
      <c r="J7" s="487" t="s">
        <v>187</v>
      </c>
      <c r="K7" s="487" t="s">
        <v>8</v>
      </c>
      <c r="L7" s="487" t="s">
        <v>186</v>
      </c>
      <c r="M7" s="487" t="s">
        <v>187</v>
      </c>
      <c r="N7" s="487" t="s">
        <v>8</v>
      </c>
      <c r="O7" s="636"/>
      <c r="P7" s="636"/>
    </row>
    <row r="8" spans="1:21" s="94" customFormat="1" ht="39" customHeight="1">
      <c r="A8" s="624" t="s">
        <v>586</v>
      </c>
      <c r="B8" s="487" t="s">
        <v>383</v>
      </c>
      <c r="C8" s="486">
        <v>17709</v>
      </c>
      <c r="D8" s="486">
        <v>18524</v>
      </c>
      <c r="E8" s="485">
        <f>SUM(C8:D8)</f>
        <v>36233</v>
      </c>
      <c r="F8" s="486">
        <v>7351</v>
      </c>
      <c r="G8" s="486">
        <v>6306</v>
      </c>
      <c r="H8" s="485">
        <f>SUM(F8:G8)</f>
        <v>13657</v>
      </c>
      <c r="I8" s="486">
        <v>5317</v>
      </c>
      <c r="J8" s="486">
        <v>17054</v>
      </c>
      <c r="K8" s="485">
        <f>SUM(I8:J8)</f>
        <v>22371</v>
      </c>
      <c r="L8" s="486">
        <f>C8+F8+I8</f>
        <v>30377</v>
      </c>
      <c r="M8" s="486">
        <f>D8+G8+J8</f>
        <v>41884</v>
      </c>
      <c r="N8" s="485">
        <f>E8+H8+K8</f>
        <v>72261</v>
      </c>
      <c r="O8" s="487" t="s">
        <v>601</v>
      </c>
      <c r="P8" s="624" t="s">
        <v>679</v>
      </c>
      <c r="U8" s="304"/>
    </row>
    <row r="9" spans="1:21" s="94" customFormat="1" ht="39" customHeight="1">
      <c r="A9" s="624"/>
      <c r="B9" s="487" t="s">
        <v>382</v>
      </c>
      <c r="C9" s="486">
        <v>12251</v>
      </c>
      <c r="D9" s="486">
        <v>9776</v>
      </c>
      <c r="E9" s="485">
        <f t="shared" ref="E9:E30" si="0">SUM(C9:D9)</f>
        <v>22027</v>
      </c>
      <c r="F9" s="486">
        <v>4157</v>
      </c>
      <c r="G9" s="486">
        <v>1989</v>
      </c>
      <c r="H9" s="485">
        <f t="shared" ref="H9:H30" si="1">SUM(F9:G9)</f>
        <v>6146</v>
      </c>
      <c r="I9" s="486">
        <v>1702</v>
      </c>
      <c r="J9" s="486">
        <v>11164</v>
      </c>
      <c r="K9" s="485">
        <f t="shared" ref="K9:K30" si="2">SUM(I9:J9)</f>
        <v>12866</v>
      </c>
      <c r="L9" s="486">
        <f t="shared" ref="L9:L30" si="3">C9+F9+I9</f>
        <v>18110</v>
      </c>
      <c r="M9" s="486">
        <f t="shared" ref="M9:M30" si="4">D9+G9+J9</f>
        <v>22929</v>
      </c>
      <c r="N9" s="485">
        <f t="shared" ref="N9:N30" si="5">E9+H9+K9</f>
        <v>41039</v>
      </c>
      <c r="O9" s="487" t="s">
        <v>602</v>
      </c>
      <c r="P9" s="624"/>
      <c r="U9" s="304"/>
    </row>
    <row r="10" spans="1:21" s="94" customFormat="1" ht="39" customHeight="1">
      <c r="A10" s="624"/>
      <c r="B10" s="487" t="s">
        <v>9</v>
      </c>
      <c r="C10" s="485">
        <f>SUM(C8:C9)</f>
        <v>29960</v>
      </c>
      <c r="D10" s="485">
        <f t="shared" ref="D10:N10" si="6">SUM(D8:D9)</f>
        <v>28300</v>
      </c>
      <c r="E10" s="485">
        <f t="shared" si="6"/>
        <v>58260</v>
      </c>
      <c r="F10" s="485">
        <f t="shared" si="6"/>
        <v>11508</v>
      </c>
      <c r="G10" s="485">
        <f t="shared" si="6"/>
        <v>8295</v>
      </c>
      <c r="H10" s="485">
        <f t="shared" si="6"/>
        <v>19803</v>
      </c>
      <c r="I10" s="485">
        <f t="shared" si="6"/>
        <v>7019</v>
      </c>
      <c r="J10" s="485">
        <f t="shared" si="6"/>
        <v>28218</v>
      </c>
      <c r="K10" s="485">
        <f t="shared" si="6"/>
        <v>35237</v>
      </c>
      <c r="L10" s="485">
        <f t="shared" si="6"/>
        <v>48487</v>
      </c>
      <c r="M10" s="485">
        <f t="shared" si="6"/>
        <v>64813</v>
      </c>
      <c r="N10" s="485">
        <f t="shared" si="6"/>
        <v>113300</v>
      </c>
      <c r="O10" s="487" t="s">
        <v>8</v>
      </c>
      <c r="P10" s="624"/>
      <c r="U10" s="304"/>
    </row>
    <row r="11" spans="1:21" s="94" customFormat="1" ht="39" customHeight="1">
      <c r="A11" s="624" t="s">
        <v>587</v>
      </c>
      <c r="B11" s="487" t="s">
        <v>383</v>
      </c>
      <c r="C11" s="486">
        <v>3911</v>
      </c>
      <c r="D11" s="486">
        <v>412</v>
      </c>
      <c r="E11" s="485">
        <f t="shared" si="0"/>
        <v>4323</v>
      </c>
      <c r="F11" s="486">
        <v>980</v>
      </c>
      <c r="G11" s="486">
        <v>256</v>
      </c>
      <c r="H11" s="485">
        <f t="shared" si="1"/>
        <v>1236</v>
      </c>
      <c r="I11" s="486">
        <v>2960</v>
      </c>
      <c r="J11" s="486">
        <v>6651</v>
      </c>
      <c r="K11" s="485">
        <f t="shared" si="2"/>
        <v>9611</v>
      </c>
      <c r="L11" s="486">
        <f t="shared" si="3"/>
        <v>7851</v>
      </c>
      <c r="M11" s="486">
        <f t="shared" si="4"/>
        <v>7319</v>
      </c>
      <c r="N11" s="485">
        <f t="shared" si="5"/>
        <v>15170</v>
      </c>
      <c r="O11" s="487" t="s">
        <v>601</v>
      </c>
      <c r="P11" s="624" t="s">
        <v>591</v>
      </c>
      <c r="U11" s="304"/>
    </row>
    <row r="12" spans="1:21" s="94" customFormat="1" ht="39" customHeight="1">
      <c r="A12" s="624"/>
      <c r="B12" s="487" t="s">
        <v>382</v>
      </c>
      <c r="C12" s="486">
        <v>2616</v>
      </c>
      <c r="D12" s="486">
        <v>117</v>
      </c>
      <c r="E12" s="485">
        <f t="shared" si="0"/>
        <v>2733</v>
      </c>
      <c r="F12" s="486">
        <v>898</v>
      </c>
      <c r="G12" s="486">
        <v>104</v>
      </c>
      <c r="H12" s="485">
        <f t="shared" si="1"/>
        <v>1002</v>
      </c>
      <c r="I12" s="486">
        <v>2594</v>
      </c>
      <c r="J12" s="486">
        <v>4471</v>
      </c>
      <c r="K12" s="485">
        <f t="shared" si="2"/>
        <v>7065</v>
      </c>
      <c r="L12" s="486">
        <f t="shared" si="3"/>
        <v>6108</v>
      </c>
      <c r="M12" s="486">
        <f t="shared" si="4"/>
        <v>4692</v>
      </c>
      <c r="N12" s="485">
        <f t="shared" si="5"/>
        <v>10800</v>
      </c>
      <c r="O12" s="487" t="s">
        <v>602</v>
      </c>
      <c r="P12" s="624"/>
      <c r="U12" s="304"/>
    </row>
    <row r="13" spans="1:21" s="94" customFormat="1" ht="39" customHeight="1">
      <c r="A13" s="624"/>
      <c r="B13" s="487" t="s">
        <v>9</v>
      </c>
      <c r="C13" s="485">
        <f>SUM(C11:C12)</f>
        <v>6527</v>
      </c>
      <c r="D13" s="485">
        <f t="shared" ref="D13:N13" si="7">SUM(D11:D12)</f>
        <v>529</v>
      </c>
      <c r="E13" s="485">
        <f t="shared" si="7"/>
        <v>7056</v>
      </c>
      <c r="F13" s="485">
        <f t="shared" si="7"/>
        <v>1878</v>
      </c>
      <c r="G13" s="485">
        <f t="shared" si="7"/>
        <v>360</v>
      </c>
      <c r="H13" s="485">
        <f t="shared" si="7"/>
        <v>2238</v>
      </c>
      <c r="I13" s="485">
        <f t="shared" si="7"/>
        <v>5554</v>
      </c>
      <c r="J13" s="485">
        <f t="shared" si="7"/>
        <v>11122</v>
      </c>
      <c r="K13" s="485">
        <f t="shared" si="7"/>
        <v>16676</v>
      </c>
      <c r="L13" s="485">
        <f t="shared" si="7"/>
        <v>13959</v>
      </c>
      <c r="M13" s="485">
        <f t="shared" si="7"/>
        <v>12011</v>
      </c>
      <c r="N13" s="485">
        <f t="shared" si="7"/>
        <v>25970</v>
      </c>
      <c r="O13" s="487" t="s">
        <v>8</v>
      </c>
      <c r="P13" s="624"/>
      <c r="U13" s="304"/>
    </row>
    <row r="14" spans="1:21" s="94" customFormat="1" ht="39" customHeight="1">
      <c r="A14" s="624" t="s">
        <v>588</v>
      </c>
      <c r="B14" s="487" t="s">
        <v>383</v>
      </c>
      <c r="C14" s="486">
        <f>C8+C11</f>
        <v>21620</v>
      </c>
      <c r="D14" s="486">
        <f t="shared" ref="D14:N14" si="8">D8+D11</f>
        <v>18936</v>
      </c>
      <c r="E14" s="485">
        <f t="shared" si="8"/>
        <v>40556</v>
      </c>
      <c r="F14" s="486">
        <f t="shared" si="8"/>
        <v>8331</v>
      </c>
      <c r="G14" s="486">
        <f t="shared" si="8"/>
        <v>6562</v>
      </c>
      <c r="H14" s="485">
        <f t="shared" si="8"/>
        <v>14893</v>
      </c>
      <c r="I14" s="486">
        <f t="shared" si="8"/>
        <v>8277</v>
      </c>
      <c r="J14" s="486">
        <f t="shared" si="8"/>
        <v>23705</v>
      </c>
      <c r="K14" s="485">
        <f t="shared" si="8"/>
        <v>31982</v>
      </c>
      <c r="L14" s="486">
        <f t="shared" si="8"/>
        <v>38228</v>
      </c>
      <c r="M14" s="486">
        <f t="shared" si="8"/>
        <v>49203</v>
      </c>
      <c r="N14" s="485">
        <f t="shared" si="8"/>
        <v>87431</v>
      </c>
      <c r="O14" s="487" t="s">
        <v>601</v>
      </c>
      <c r="P14" s="624" t="s">
        <v>680</v>
      </c>
      <c r="U14" s="304"/>
    </row>
    <row r="15" spans="1:21" s="94" customFormat="1" ht="39" customHeight="1">
      <c r="A15" s="624"/>
      <c r="B15" s="487" t="s">
        <v>382</v>
      </c>
      <c r="C15" s="486">
        <f>C9+C12</f>
        <v>14867</v>
      </c>
      <c r="D15" s="486">
        <f t="shared" ref="D15:N15" si="9">D9+D12</f>
        <v>9893</v>
      </c>
      <c r="E15" s="485">
        <f t="shared" si="9"/>
        <v>24760</v>
      </c>
      <c r="F15" s="486">
        <f t="shared" si="9"/>
        <v>5055</v>
      </c>
      <c r="G15" s="486">
        <f t="shared" si="9"/>
        <v>2093</v>
      </c>
      <c r="H15" s="485">
        <f t="shared" si="9"/>
        <v>7148</v>
      </c>
      <c r="I15" s="486">
        <f t="shared" si="9"/>
        <v>4296</v>
      </c>
      <c r="J15" s="486">
        <f t="shared" si="9"/>
        <v>15635</v>
      </c>
      <c r="K15" s="485">
        <f t="shared" si="9"/>
        <v>19931</v>
      </c>
      <c r="L15" s="486">
        <f t="shared" si="9"/>
        <v>24218</v>
      </c>
      <c r="M15" s="486">
        <f t="shared" si="9"/>
        <v>27621</v>
      </c>
      <c r="N15" s="485">
        <f t="shared" si="9"/>
        <v>51839</v>
      </c>
      <c r="O15" s="487" t="s">
        <v>602</v>
      </c>
      <c r="P15" s="624"/>
      <c r="U15" s="304"/>
    </row>
    <row r="16" spans="1:21" s="94" customFormat="1" ht="39" customHeight="1">
      <c r="A16" s="624"/>
      <c r="B16" s="487" t="s">
        <v>9</v>
      </c>
      <c r="C16" s="485">
        <f>C14+C15</f>
        <v>36487</v>
      </c>
      <c r="D16" s="485">
        <f t="shared" ref="D16:N16" si="10">D14+D15</f>
        <v>28829</v>
      </c>
      <c r="E16" s="485">
        <f t="shared" si="10"/>
        <v>65316</v>
      </c>
      <c r="F16" s="485">
        <f t="shared" si="10"/>
        <v>13386</v>
      </c>
      <c r="G16" s="485">
        <f t="shared" si="10"/>
        <v>8655</v>
      </c>
      <c r="H16" s="485">
        <f t="shared" si="10"/>
        <v>22041</v>
      </c>
      <c r="I16" s="485">
        <f t="shared" si="10"/>
        <v>12573</v>
      </c>
      <c r="J16" s="485">
        <f t="shared" si="10"/>
        <v>39340</v>
      </c>
      <c r="K16" s="485">
        <f t="shared" si="10"/>
        <v>51913</v>
      </c>
      <c r="L16" s="485">
        <f t="shared" si="10"/>
        <v>62446</v>
      </c>
      <c r="M16" s="485">
        <f t="shared" si="10"/>
        <v>76824</v>
      </c>
      <c r="N16" s="485">
        <f t="shared" si="10"/>
        <v>139270</v>
      </c>
      <c r="O16" s="487" t="s">
        <v>8</v>
      </c>
      <c r="P16" s="624"/>
      <c r="U16" s="304"/>
    </row>
    <row r="17" spans="1:21" ht="39" customHeight="1">
      <c r="A17" s="624" t="s">
        <v>671</v>
      </c>
      <c r="B17" s="487" t="s">
        <v>383</v>
      </c>
      <c r="C17" s="486">
        <v>27203</v>
      </c>
      <c r="D17" s="486">
        <v>1646</v>
      </c>
      <c r="E17" s="485">
        <f t="shared" si="0"/>
        <v>28849</v>
      </c>
      <c r="F17" s="486">
        <v>8956</v>
      </c>
      <c r="G17" s="486">
        <v>3859</v>
      </c>
      <c r="H17" s="485">
        <f t="shared" si="1"/>
        <v>12815</v>
      </c>
      <c r="I17" s="486">
        <v>1739</v>
      </c>
      <c r="J17" s="486">
        <v>7856</v>
      </c>
      <c r="K17" s="485">
        <f t="shared" si="2"/>
        <v>9595</v>
      </c>
      <c r="L17" s="486">
        <f t="shared" si="3"/>
        <v>37898</v>
      </c>
      <c r="M17" s="486">
        <f t="shared" si="4"/>
        <v>13361</v>
      </c>
      <c r="N17" s="485">
        <f t="shared" si="5"/>
        <v>51259</v>
      </c>
      <c r="O17" s="487" t="s">
        <v>601</v>
      </c>
      <c r="P17" s="624" t="s">
        <v>185</v>
      </c>
      <c r="U17" s="304"/>
    </row>
    <row r="18" spans="1:21" ht="39" customHeight="1">
      <c r="A18" s="624"/>
      <c r="B18" s="487" t="s">
        <v>382</v>
      </c>
      <c r="C18" s="486">
        <v>45120</v>
      </c>
      <c r="D18" s="486">
        <v>34784</v>
      </c>
      <c r="E18" s="485">
        <f t="shared" si="0"/>
        <v>79904</v>
      </c>
      <c r="F18" s="486">
        <v>8646</v>
      </c>
      <c r="G18" s="486">
        <v>22565</v>
      </c>
      <c r="H18" s="485">
        <f t="shared" si="1"/>
        <v>31211</v>
      </c>
      <c r="I18" s="486">
        <v>2357</v>
      </c>
      <c r="J18" s="486">
        <v>48379</v>
      </c>
      <c r="K18" s="485">
        <f t="shared" si="2"/>
        <v>50736</v>
      </c>
      <c r="L18" s="486">
        <f t="shared" si="3"/>
        <v>56123</v>
      </c>
      <c r="M18" s="486">
        <f t="shared" si="4"/>
        <v>105728</v>
      </c>
      <c r="N18" s="485">
        <f t="shared" si="5"/>
        <v>161851</v>
      </c>
      <c r="O18" s="487" t="s">
        <v>602</v>
      </c>
      <c r="P18" s="624"/>
      <c r="U18" s="304"/>
    </row>
    <row r="19" spans="1:21" ht="39" customHeight="1">
      <c r="A19" s="624"/>
      <c r="B19" s="487" t="s">
        <v>9</v>
      </c>
      <c r="C19" s="485">
        <f>SUM(C17:C18)</f>
        <v>72323</v>
      </c>
      <c r="D19" s="485">
        <f t="shared" ref="D19:N19" si="11">SUM(D17:D18)</f>
        <v>36430</v>
      </c>
      <c r="E19" s="485">
        <f t="shared" si="11"/>
        <v>108753</v>
      </c>
      <c r="F19" s="485">
        <f t="shared" si="11"/>
        <v>17602</v>
      </c>
      <c r="G19" s="485">
        <f t="shared" si="11"/>
        <v>26424</v>
      </c>
      <c r="H19" s="485">
        <f t="shared" si="11"/>
        <v>44026</v>
      </c>
      <c r="I19" s="485">
        <f t="shared" si="11"/>
        <v>4096</v>
      </c>
      <c r="J19" s="485">
        <f t="shared" si="11"/>
        <v>56235</v>
      </c>
      <c r="K19" s="485">
        <f t="shared" si="11"/>
        <v>60331</v>
      </c>
      <c r="L19" s="485">
        <f t="shared" si="11"/>
        <v>94021</v>
      </c>
      <c r="M19" s="485">
        <f t="shared" si="11"/>
        <v>119089</v>
      </c>
      <c r="N19" s="485">
        <f t="shared" si="11"/>
        <v>213110</v>
      </c>
      <c r="O19" s="487" t="s">
        <v>8</v>
      </c>
      <c r="P19" s="624"/>
      <c r="U19" s="304"/>
    </row>
    <row r="20" spans="1:21" ht="39" customHeight="1">
      <c r="A20" s="624" t="s">
        <v>672</v>
      </c>
      <c r="B20" s="487" t="s">
        <v>383</v>
      </c>
      <c r="C20" s="486">
        <v>0</v>
      </c>
      <c r="D20" s="486">
        <v>0</v>
      </c>
      <c r="E20" s="485">
        <f t="shared" si="0"/>
        <v>0</v>
      </c>
      <c r="F20" s="486">
        <v>0</v>
      </c>
      <c r="G20" s="486">
        <v>0</v>
      </c>
      <c r="H20" s="485">
        <f t="shared" si="1"/>
        <v>0</v>
      </c>
      <c r="I20" s="486">
        <v>0</v>
      </c>
      <c r="J20" s="486">
        <v>0</v>
      </c>
      <c r="K20" s="485">
        <f t="shared" si="2"/>
        <v>0</v>
      </c>
      <c r="L20" s="486">
        <f t="shared" si="3"/>
        <v>0</v>
      </c>
      <c r="M20" s="486">
        <f t="shared" si="4"/>
        <v>0</v>
      </c>
      <c r="N20" s="485">
        <f t="shared" si="5"/>
        <v>0</v>
      </c>
      <c r="O20" s="487" t="s">
        <v>601</v>
      </c>
      <c r="P20" s="624" t="s">
        <v>674</v>
      </c>
      <c r="U20" s="304"/>
    </row>
    <row r="21" spans="1:21" ht="39" customHeight="1">
      <c r="A21" s="624"/>
      <c r="B21" s="487" t="s">
        <v>382</v>
      </c>
      <c r="C21" s="486">
        <v>1206</v>
      </c>
      <c r="D21" s="486">
        <v>483</v>
      </c>
      <c r="E21" s="485">
        <f t="shared" si="0"/>
        <v>1689</v>
      </c>
      <c r="F21" s="486">
        <v>157</v>
      </c>
      <c r="G21" s="486">
        <v>475</v>
      </c>
      <c r="H21" s="485">
        <f t="shared" si="1"/>
        <v>632</v>
      </c>
      <c r="I21" s="486">
        <v>29</v>
      </c>
      <c r="J21" s="486">
        <v>2647</v>
      </c>
      <c r="K21" s="485">
        <f t="shared" si="2"/>
        <v>2676</v>
      </c>
      <c r="L21" s="486">
        <f t="shared" si="3"/>
        <v>1392</v>
      </c>
      <c r="M21" s="486">
        <f t="shared" si="4"/>
        <v>3605</v>
      </c>
      <c r="N21" s="485">
        <f t="shared" si="5"/>
        <v>4997</v>
      </c>
      <c r="O21" s="487" t="s">
        <v>602</v>
      </c>
      <c r="P21" s="624"/>
      <c r="U21" s="304"/>
    </row>
    <row r="22" spans="1:21" ht="39" customHeight="1">
      <c r="A22" s="624"/>
      <c r="B22" s="487" t="s">
        <v>9</v>
      </c>
      <c r="C22" s="485">
        <f>C20+C21</f>
        <v>1206</v>
      </c>
      <c r="D22" s="485">
        <f t="shared" ref="D22:N22" si="12">D20+D21</f>
        <v>483</v>
      </c>
      <c r="E22" s="485">
        <f t="shared" si="12"/>
        <v>1689</v>
      </c>
      <c r="F22" s="485">
        <f t="shared" si="12"/>
        <v>157</v>
      </c>
      <c r="G22" s="485">
        <f t="shared" si="12"/>
        <v>475</v>
      </c>
      <c r="H22" s="485">
        <f t="shared" si="12"/>
        <v>632</v>
      </c>
      <c r="I22" s="485">
        <f t="shared" si="12"/>
        <v>29</v>
      </c>
      <c r="J22" s="485">
        <f t="shared" si="12"/>
        <v>2647</v>
      </c>
      <c r="K22" s="485">
        <f t="shared" si="12"/>
        <v>2676</v>
      </c>
      <c r="L22" s="485">
        <f t="shared" si="12"/>
        <v>1392</v>
      </c>
      <c r="M22" s="485">
        <f t="shared" si="12"/>
        <v>3605</v>
      </c>
      <c r="N22" s="485">
        <f t="shared" si="12"/>
        <v>4997</v>
      </c>
      <c r="O22" s="487" t="s">
        <v>8</v>
      </c>
      <c r="P22" s="624"/>
      <c r="U22" s="304"/>
    </row>
    <row r="23" spans="1:21" ht="39" customHeight="1">
      <c r="A23" s="624" t="s">
        <v>673</v>
      </c>
      <c r="B23" s="487" t="s">
        <v>383</v>
      </c>
      <c r="C23" s="486">
        <f>C20+C17</f>
        <v>27203</v>
      </c>
      <c r="D23" s="486">
        <f t="shared" ref="D23:N23" si="13">D20+D17</f>
        <v>1646</v>
      </c>
      <c r="E23" s="485">
        <f t="shared" si="13"/>
        <v>28849</v>
      </c>
      <c r="F23" s="486">
        <f t="shared" si="13"/>
        <v>8956</v>
      </c>
      <c r="G23" s="486">
        <f t="shared" si="13"/>
        <v>3859</v>
      </c>
      <c r="H23" s="485">
        <f t="shared" si="13"/>
        <v>12815</v>
      </c>
      <c r="I23" s="486">
        <f t="shared" si="13"/>
        <v>1739</v>
      </c>
      <c r="J23" s="486">
        <f t="shared" si="13"/>
        <v>7856</v>
      </c>
      <c r="K23" s="485">
        <f t="shared" si="13"/>
        <v>9595</v>
      </c>
      <c r="L23" s="486">
        <f t="shared" si="13"/>
        <v>37898</v>
      </c>
      <c r="M23" s="486">
        <f t="shared" si="13"/>
        <v>13361</v>
      </c>
      <c r="N23" s="485">
        <f t="shared" si="13"/>
        <v>51259</v>
      </c>
      <c r="O23" s="487" t="s">
        <v>601</v>
      </c>
      <c r="P23" s="624" t="s">
        <v>675</v>
      </c>
      <c r="U23" s="304"/>
    </row>
    <row r="24" spans="1:21" ht="39" customHeight="1">
      <c r="A24" s="624"/>
      <c r="B24" s="487" t="s">
        <v>382</v>
      </c>
      <c r="C24" s="486">
        <f>C21+C18</f>
        <v>46326</v>
      </c>
      <c r="D24" s="486">
        <f t="shared" ref="D24:N24" si="14">D21+D18</f>
        <v>35267</v>
      </c>
      <c r="E24" s="485">
        <f t="shared" si="14"/>
        <v>81593</v>
      </c>
      <c r="F24" s="486">
        <f t="shared" si="14"/>
        <v>8803</v>
      </c>
      <c r="G24" s="486">
        <f t="shared" si="14"/>
        <v>23040</v>
      </c>
      <c r="H24" s="485">
        <f t="shared" si="14"/>
        <v>31843</v>
      </c>
      <c r="I24" s="486">
        <f t="shared" si="14"/>
        <v>2386</v>
      </c>
      <c r="J24" s="486">
        <f t="shared" si="14"/>
        <v>51026</v>
      </c>
      <c r="K24" s="485">
        <f t="shared" si="14"/>
        <v>53412</v>
      </c>
      <c r="L24" s="486">
        <f t="shared" si="14"/>
        <v>57515</v>
      </c>
      <c r="M24" s="486">
        <f t="shared" si="14"/>
        <v>109333</v>
      </c>
      <c r="N24" s="485">
        <f t="shared" si="14"/>
        <v>166848</v>
      </c>
      <c r="O24" s="487" t="s">
        <v>602</v>
      </c>
      <c r="P24" s="624"/>
      <c r="U24" s="304"/>
    </row>
    <row r="25" spans="1:21" ht="39" customHeight="1">
      <c r="A25" s="624"/>
      <c r="B25" s="487" t="s">
        <v>9</v>
      </c>
      <c r="C25" s="485">
        <f>C23+C24</f>
        <v>73529</v>
      </c>
      <c r="D25" s="485">
        <f t="shared" ref="D25:N25" si="15">D23+D24</f>
        <v>36913</v>
      </c>
      <c r="E25" s="485">
        <f t="shared" si="15"/>
        <v>110442</v>
      </c>
      <c r="F25" s="485">
        <f t="shared" si="15"/>
        <v>17759</v>
      </c>
      <c r="G25" s="485">
        <f t="shared" si="15"/>
        <v>26899</v>
      </c>
      <c r="H25" s="485">
        <f t="shared" si="15"/>
        <v>44658</v>
      </c>
      <c r="I25" s="485">
        <f t="shared" si="15"/>
        <v>4125</v>
      </c>
      <c r="J25" s="485">
        <f t="shared" si="15"/>
        <v>58882</v>
      </c>
      <c r="K25" s="485">
        <f t="shared" si="15"/>
        <v>63007</v>
      </c>
      <c r="L25" s="485">
        <f t="shared" si="15"/>
        <v>95413</v>
      </c>
      <c r="M25" s="485">
        <f t="shared" si="15"/>
        <v>122694</v>
      </c>
      <c r="N25" s="485">
        <f t="shared" si="15"/>
        <v>218107</v>
      </c>
      <c r="O25" s="487" t="s">
        <v>8</v>
      </c>
      <c r="P25" s="624"/>
      <c r="U25" s="304"/>
    </row>
    <row r="26" spans="1:21" ht="39" customHeight="1">
      <c r="A26" s="624" t="s">
        <v>589</v>
      </c>
      <c r="B26" s="487" t="s">
        <v>383</v>
      </c>
      <c r="C26" s="486">
        <v>2766</v>
      </c>
      <c r="D26" s="486">
        <v>47</v>
      </c>
      <c r="E26" s="485">
        <f t="shared" si="0"/>
        <v>2813</v>
      </c>
      <c r="F26" s="486">
        <v>1458</v>
      </c>
      <c r="G26" s="486">
        <v>225</v>
      </c>
      <c r="H26" s="485">
        <f t="shared" si="1"/>
        <v>1683</v>
      </c>
      <c r="I26" s="486">
        <v>3702</v>
      </c>
      <c r="J26" s="486">
        <v>19855</v>
      </c>
      <c r="K26" s="485">
        <f t="shared" si="2"/>
        <v>23557</v>
      </c>
      <c r="L26" s="486">
        <f t="shared" si="3"/>
        <v>7926</v>
      </c>
      <c r="M26" s="486">
        <f t="shared" si="4"/>
        <v>20127</v>
      </c>
      <c r="N26" s="485">
        <f t="shared" si="5"/>
        <v>28053</v>
      </c>
      <c r="O26" s="487" t="s">
        <v>601</v>
      </c>
      <c r="P26" s="624" t="s">
        <v>681</v>
      </c>
      <c r="U26" s="304"/>
    </row>
    <row r="27" spans="1:21" ht="39" customHeight="1">
      <c r="A27" s="624"/>
      <c r="B27" s="487" t="s">
        <v>382</v>
      </c>
      <c r="C27" s="486">
        <v>1915</v>
      </c>
      <c r="D27" s="486">
        <v>45</v>
      </c>
      <c r="E27" s="485">
        <f t="shared" si="0"/>
        <v>1960</v>
      </c>
      <c r="F27" s="486">
        <v>1488</v>
      </c>
      <c r="G27" s="486">
        <v>215</v>
      </c>
      <c r="H27" s="485">
        <f t="shared" si="1"/>
        <v>1703</v>
      </c>
      <c r="I27" s="486">
        <v>3969</v>
      </c>
      <c r="J27" s="486">
        <v>1125</v>
      </c>
      <c r="K27" s="485">
        <f t="shared" si="2"/>
        <v>5094</v>
      </c>
      <c r="L27" s="486">
        <f t="shared" si="3"/>
        <v>7372</v>
      </c>
      <c r="M27" s="486">
        <f t="shared" si="4"/>
        <v>1385</v>
      </c>
      <c r="N27" s="485">
        <f t="shared" si="5"/>
        <v>8757</v>
      </c>
      <c r="O27" s="487" t="s">
        <v>602</v>
      </c>
      <c r="P27" s="624"/>
      <c r="U27" s="304"/>
    </row>
    <row r="28" spans="1:21" ht="39" customHeight="1">
      <c r="A28" s="624"/>
      <c r="B28" s="487" t="s">
        <v>9</v>
      </c>
      <c r="C28" s="485">
        <f>SUM(C26:C27)</f>
        <v>4681</v>
      </c>
      <c r="D28" s="485">
        <f t="shared" ref="D28:N28" si="16">SUM(D26:D27)</f>
        <v>92</v>
      </c>
      <c r="E28" s="485">
        <f t="shared" si="16"/>
        <v>4773</v>
      </c>
      <c r="F28" s="485">
        <f t="shared" si="16"/>
        <v>2946</v>
      </c>
      <c r="G28" s="485">
        <f t="shared" si="16"/>
        <v>440</v>
      </c>
      <c r="H28" s="485">
        <f t="shared" si="16"/>
        <v>3386</v>
      </c>
      <c r="I28" s="485">
        <f t="shared" si="16"/>
        <v>7671</v>
      </c>
      <c r="J28" s="485">
        <f t="shared" si="16"/>
        <v>20980</v>
      </c>
      <c r="K28" s="485">
        <f t="shared" si="16"/>
        <v>28651</v>
      </c>
      <c r="L28" s="485">
        <f t="shared" si="16"/>
        <v>15298</v>
      </c>
      <c r="M28" s="485">
        <f t="shared" si="16"/>
        <v>21512</v>
      </c>
      <c r="N28" s="485">
        <f t="shared" si="16"/>
        <v>36810</v>
      </c>
      <c r="O28" s="487" t="s">
        <v>8</v>
      </c>
      <c r="P28" s="624"/>
      <c r="U28" s="304"/>
    </row>
    <row r="29" spans="1:21" ht="39" customHeight="1">
      <c r="A29" s="624" t="s">
        <v>184</v>
      </c>
      <c r="B29" s="487" t="s">
        <v>383</v>
      </c>
      <c r="C29" s="486">
        <v>58417</v>
      </c>
      <c r="D29" s="486">
        <v>857</v>
      </c>
      <c r="E29" s="485">
        <f t="shared" si="0"/>
        <v>59274</v>
      </c>
      <c r="F29" s="486">
        <v>15240</v>
      </c>
      <c r="G29" s="486">
        <v>1556</v>
      </c>
      <c r="H29" s="485">
        <f t="shared" si="1"/>
        <v>16796</v>
      </c>
      <c r="I29" s="486">
        <v>7119</v>
      </c>
      <c r="J29" s="486">
        <v>9397</v>
      </c>
      <c r="K29" s="485">
        <f t="shared" si="2"/>
        <v>16516</v>
      </c>
      <c r="L29" s="486">
        <f t="shared" si="3"/>
        <v>80776</v>
      </c>
      <c r="M29" s="486">
        <f t="shared" si="4"/>
        <v>11810</v>
      </c>
      <c r="N29" s="485">
        <f t="shared" si="5"/>
        <v>92586</v>
      </c>
      <c r="O29" s="487" t="s">
        <v>601</v>
      </c>
      <c r="P29" s="624" t="s">
        <v>682</v>
      </c>
      <c r="U29" s="304"/>
    </row>
    <row r="30" spans="1:21" ht="39" customHeight="1">
      <c r="A30" s="624"/>
      <c r="B30" s="487" t="s">
        <v>382</v>
      </c>
      <c r="C30" s="486">
        <v>25235</v>
      </c>
      <c r="D30" s="486">
        <v>1756</v>
      </c>
      <c r="E30" s="485">
        <f t="shared" si="0"/>
        <v>26991</v>
      </c>
      <c r="F30" s="486">
        <v>9650</v>
      </c>
      <c r="G30" s="486">
        <v>2863</v>
      </c>
      <c r="H30" s="485">
        <f t="shared" si="1"/>
        <v>12513</v>
      </c>
      <c r="I30" s="486">
        <v>13953</v>
      </c>
      <c r="J30" s="486">
        <v>7645</v>
      </c>
      <c r="K30" s="485">
        <f t="shared" si="2"/>
        <v>21598</v>
      </c>
      <c r="L30" s="486">
        <f t="shared" si="3"/>
        <v>48838</v>
      </c>
      <c r="M30" s="486">
        <f t="shared" si="4"/>
        <v>12264</v>
      </c>
      <c r="N30" s="485">
        <f t="shared" si="5"/>
        <v>61102</v>
      </c>
      <c r="O30" s="487" t="s">
        <v>602</v>
      </c>
      <c r="P30" s="624"/>
      <c r="U30" s="304"/>
    </row>
    <row r="31" spans="1:21" ht="39" customHeight="1">
      <c r="A31" s="624"/>
      <c r="B31" s="487" t="s">
        <v>9</v>
      </c>
      <c r="C31" s="485">
        <f>C29+C30</f>
        <v>83652</v>
      </c>
      <c r="D31" s="485">
        <f t="shared" ref="D31:N31" si="17">D29+D30</f>
        <v>2613</v>
      </c>
      <c r="E31" s="485">
        <f t="shared" si="17"/>
        <v>86265</v>
      </c>
      <c r="F31" s="485">
        <f t="shared" si="17"/>
        <v>24890</v>
      </c>
      <c r="G31" s="485">
        <f t="shared" si="17"/>
        <v>4419</v>
      </c>
      <c r="H31" s="485">
        <f t="shared" si="17"/>
        <v>29309</v>
      </c>
      <c r="I31" s="485">
        <f t="shared" si="17"/>
        <v>21072</v>
      </c>
      <c r="J31" s="485">
        <f t="shared" si="17"/>
        <v>17042</v>
      </c>
      <c r="K31" s="485">
        <f t="shared" si="17"/>
        <v>38114</v>
      </c>
      <c r="L31" s="485">
        <f t="shared" si="17"/>
        <v>129614</v>
      </c>
      <c r="M31" s="485">
        <f t="shared" si="17"/>
        <v>24074</v>
      </c>
      <c r="N31" s="485">
        <f t="shared" si="17"/>
        <v>153688</v>
      </c>
      <c r="O31" s="487" t="s">
        <v>8</v>
      </c>
      <c r="P31" s="624"/>
      <c r="U31" s="304"/>
    </row>
  </sheetData>
  <mergeCells count="32">
    <mergeCell ref="A1:P1"/>
    <mergeCell ref="A2:P2"/>
    <mergeCell ref="A3:G3"/>
    <mergeCell ref="H3:P3"/>
    <mergeCell ref="A4:A7"/>
    <mergeCell ref="B4:B7"/>
    <mergeCell ref="C4:E4"/>
    <mergeCell ref="F4:H4"/>
    <mergeCell ref="I4:K4"/>
    <mergeCell ref="L4:N4"/>
    <mergeCell ref="O4:O7"/>
    <mergeCell ref="P4:P7"/>
    <mergeCell ref="C5:E5"/>
    <mergeCell ref="F5:H5"/>
    <mergeCell ref="I5:K5"/>
    <mergeCell ref="L5:N5"/>
    <mergeCell ref="A8:A10"/>
    <mergeCell ref="P8:P10"/>
    <mergeCell ref="A11:A13"/>
    <mergeCell ref="P11:P13"/>
    <mergeCell ref="A14:A16"/>
    <mergeCell ref="P14:P16"/>
    <mergeCell ref="A26:A28"/>
    <mergeCell ref="P26:P28"/>
    <mergeCell ref="A29:A31"/>
    <mergeCell ref="P29:P31"/>
    <mergeCell ref="A17:A19"/>
    <mergeCell ref="P17:P19"/>
    <mergeCell ref="A20:A22"/>
    <mergeCell ref="P20:P22"/>
    <mergeCell ref="A23:A25"/>
    <mergeCell ref="P23:P25"/>
  </mergeCells>
  <pageMargins left="0.7" right="0.7" top="0.75" bottom="0.75" header="0.3" footer="0.3"/>
  <pageSetup paperSize="9"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V43"/>
  <sheetViews>
    <sheetView rightToLeft="1" zoomScaleNormal="100" workbookViewId="0">
      <selection sqref="A1:R2"/>
    </sheetView>
  </sheetViews>
  <sheetFormatPr defaultColWidth="7.7109375" defaultRowHeight="12.75"/>
  <cols>
    <col min="1" max="1" width="41.42578125" style="151" bestFit="1" customWidth="1"/>
    <col min="2" max="5" width="9.7109375" style="151" customWidth="1"/>
    <col min="6" max="6" width="9.7109375" style="153" customWidth="1"/>
    <col min="7" max="7" width="12.7109375" style="151" customWidth="1"/>
    <col min="8" max="9" width="9.7109375" style="151" customWidth="1"/>
    <col min="10" max="10" width="9.7109375" style="153" customWidth="1"/>
    <col min="11" max="13" width="9.7109375" style="151" customWidth="1"/>
    <col min="14" max="14" width="9.7109375" style="153" customWidth="1"/>
    <col min="15" max="16" width="9.7109375" style="151" customWidth="1"/>
    <col min="17" max="17" width="11.85546875" style="151" customWidth="1"/>
    <col min="18" max="18" width="33.7109375" style="154" customWidth="1"/>
    <col min="19" max="20" width="7.7109375" style="151" customWidth="1"/>
    <col min="21" max="253" width="7.7109375" style="151"/>
    <col min="254" max="254" width="25.85546875" style="151" customWidth="1"/>
    <col min="255" max="255" width="18.28515625" style="151" customWidth="1"/>
    <col min="256" max="271" width="8.28515625" style="151" customWidth="1"/>
    <col min="272" max="509" width="7.7109375" style="151"/>
    <col min="510" max="510" width="25.85546875" style="151" customWidth="1"/>
    <col min="511" max="511" width="18.28515625" style="151" customWidth="1"/>
    <col min="512" max="527" width="8.28515625" style="151" customWidth="1"/>
    <col min="528" max="765" width="7.7109375" style="151"/>
    <col min="766" max="766" width="25.85546875" style="151" customWidth="1"/>
    <col min="767" max="767" width="18.28515625" style="151" customWidth="1"/>
    <col min="768" max="783" width="8.28515625" style="151" customWidth="1"/>
    <col min="784" max="1021" width="7.7109375" style="151"/>
    <col min="1022" max="1022" width="25.85546875" style="151" customWidth="1"/>
    <col min="1023" max="1023" width="18.28515625" style="151" customWidth="1"/>
    <col min="1024" max="1039" width="8.28515625" style="151" customWidth="1"/>
    <col min="1040" max="1277" width="7.7109375" style="151"/>
    <col min="1278" max="1278" width="25.85546875" style="151" customWidth="1"/>
    <col min="1279" max="1279" width="18.28515625" style="151" customWidth="1"/>
    <col min="1280" max="1295" width="8.28515625" style="151" customWidth="1"/>
    <col min="1296" max="1533" width="7.7109375" style="151"/>
    <col min="1534" max="1534" width="25.85546875" style="151" customWidth="1"/>
    <col min="1535" max="1535" width="18.28515625" style="151" customWidth="1"/>
    <col min="1536" max="1551" width="8.28515625" style="151" customWidth="1"/>
    <col min="1552" max="1789" width="7.7109375" style="151"/>
    <col min="1790" max="1790" width="25.85546875" style="151" customWidth="1"/>
    <col min="1791" max="1791" width="18.28515625" style="151" customWidth="1"/>
    <col min="1792" max="1807" width="8.28515625" style="151" customWidth="1"/>
    <col min="1808" max="2045" width="7.7109375" style="151"/>
    <col min="2046" max="2046" width="25.85546875" style="151" customWidth="1"/>
    <col min="2047" max="2047" width="18.28515625" style="151" customWidth="1"/>
    <col min="2048" max="2063" width="8.28515625" style="151" customWidth="1"/>
    <col min="2064" max="2301" width="7.7109375" style="151"/>
    <col min="2302" max="2302" width="25.85546875" style="151" customWidth="1"/>
    <col min="2303" max="2303" width="18.28515625" style="151" customWidth="1"/>
    <col min="2304" max="2319" width="8.28515625" style="151" customWidth="1"/>
    <col min="2320" max="2557" width="7.7109375" style="151"/>
    <col min="2558" max="2558" width="25.85546875" style="151" customWidth="1"/>
    <col min="2559" max="2559" width="18.28515625" style="151" customWidth="1"/>
    <col min="2560" max="2575" width="8.28515625" style="151" customWidth="1"/>
    <col min="2576" max="2813" width="7.7109375" style="151"/>
    <col min="2814" max="2814" width="25.85546875" style="151" customWidth="1"/>
    <col min="2815" max="2815" width="18.28515625" style="151" customWidth="1"/>
    <col min="2816" max="2831" width="8.28515625" style="151" customWidth="1"/>
    <col min="2832" max="3069" width="7.7109375" style="151"/>
    <col min="3070" max="3070" width="25.85546875" style="151" customWidth="1"/>
    <col min="3071" max="3071" width="18.28515625" style="151" customWidth="1"/>
    <col min="3072" max="3087" width="8.28515625" style="151" customWidth="1"/>
    <col min="3088" max="3325" width="7.7109375" style="151"/>
    <col min="3326" max="3326" width="25.85546875" style="151" customWidth="1"/>
    <col min="3327" max="3327" width="18.28515625" style="151" customWidth="1"/>
    <col min="3328" max="3343" width="8.28515625" style="151" customWidth="1"/>
    <col min="3344" max="3581" width="7.7109375" style="151"/>
    <col min="3582" max="3582" width="25.85546875" style="151" customWidth="1"/>
    <col min="3583" max="3583" width="18.28515625" style="151" customWidth="1"/>
    <col min="3584" max="3599" width="8.28515625" style="151" customWidth="1"/>
    <col min="3600" max="3837" width="7.7109375" style="151"/>
    <col min="3838" max="3838" width="25.85546875" style="151" customWidth="1"/>
    <col min="3839" max="3839" width="18.28515625" style="151" customWidth="1"/>
    <col min="3840" max="3855" width="8.28515625" style="151" customWidth="1"/>
    <col min="3856" max="4093" width="7.7109375" style="151"/>
    <col min="4094" max="4094" width="25.85546875" style="151" customWidth="1"/>
    <col min="4095" max="4095" width="18.28515625" style="151" customWidth="1"/>
    <col min="4096" max="4111" width="8.28515625" style="151" customWidth="1"/>
    <col min="4112" max="4349" width="7.7109375" style="151"/>
    <col min="4350" max="4350" width="25.85546875" style="151" customWidth="1"/>
    <col min="4351" max="4351" width="18.28515625" style="151" customWidth="1"/>
    <col min="4352" max="4367" width="8.28515625" style="151" customWidth="1"/>
    <col min="4368" max="4605" width="7.7109375" style="151"/>
    <col min="4606" max="4606" width="25.85546875" style="151" customWidth="1"/>
    <col min="4607" max="4607" width="18.28515625" style="151" customWidth="1"/>
    <col min="4608" max="4623" width="8.28515625" style="151" customWidth="1"/>
    <col min="4624" max="4861" width="7.7109375" style="151"/>
    <col min="4862" max="4862" width="25.85546875" style="151" customWidth="1"/>
    <col min="4863" max="4863" width="18.28515625" style="151" customWidth="1"/>
    <col min="4864" max="4879" width="8.28515625" style="151" customWidth="1"/>
    <col min="4880" max="5117" width="7.7109375" style="151"/>
    <col min="5118" max="5118" width="25.85546875" style="151" customWidth="1"/>
    <col min="5119" max="5119" width="18.28515625" style="151" customWidth="1"/>
    <col min="5120" max="5135" width="8.28515625" style="151" customWidth="1"/>
    <col min="5136" max="5373" width="7.7109375" style="151"/>
    <col min="5374" max="5374" width="25.85546875" style="151" customWidth="1"/>
    <col min="5375" max="5375" width="18.28515625" style="151" customWidth="1"/>
    <col min="5376" max="5391" width="8.28515625" style="151" customWidth="1"/>
    <col min="5392" max="5629" width="7.7109375" style="151"/>
    <col min="5630" max="5630" width="25.85546875" style="151" customWidth="1"/>
    <col min="5631" max="5631" width="18.28515625" style="151" customWidth="1"/>
    <col min="5632" max="5647" width="8.28515625" style="151" customWidth="1"/>
    <col min="5648" max="5885" width="7.7109375" style="151"/>
    <col min="5886" max="5886" width="25.85546875" style="151" customWidth="1"/>
    <col min="5887" max="5887" width="18.28515625" style="151" customWidth="1"/>
    <col min="5888" max="5903" width="8.28515625" style="151" customWidth="1"/>
    <col min="5904" max="6141" width="7.7109375" style="151"/>
    <col min="6142" max="6142" width="25.85546875" style="151" customWidth="1"/>
    <col min="6143" max="6143" width="18.28515625" style="151" customWidth="1"/>
    <col min="6144" max="6159" width="8.28515625" style="151" customWidth="1"/>
    <col min="6160" max="6397" width="7.7109375" style="151"/>
    <col min="6398" max="6398" width="25.85546875" style="151" customWidth="1"/>
    <col min="6399" max="6399" width="18.28515625" style="151" customWidth="1"/>
    <col min="6400" max="6415" width="8.28515625" style="151" customWidth="1"/>
    <col min="6416" max="6653" width="7.7109375" style="151"/>
    <col min="6654" max="6654" width="25.85546875" style="151" customWidth="1"/>
    <col min="6655" max="6655" width="18.28515625" style="151" customWidth="1"/>
    <col min="6656" max="6671" width="8.28515625" style="151" customWidth="1"/>
    <col min="6672" max="6909" width="7.7109375" style="151"/>
    <col min="6910" max="6910" width="25.85546875" style="151" customWidth="1"/>
    <col min="6911" max="6911" width="18.28515625" style="151" customWidth="1"/>
    <col min="6912" max="6927" width="8.28515625" style="151" customWidth="1"/>
    <col min="6928" max="7165" width="7.7109375" style="151"/>
    <col min="7166" max="7166" width="25.85546875" style="151" customWidth="1"/>
    <col min="7167" max="7167" width="18.28515625" style="151" customWidth="1"/>
    <col min="7168" max="7183" width="8.28515625" style="151" customWidth="1"/>
    <col min="7184" max="7421" width="7.7109375" style="151"/>
    <col min="7422" max="7422" width="25.85546875" style="151" customWidth="1"/>
    <col min="7423" max="7423" width="18.28515625" style="151" customWidth="1"/>
    <col min="7424" max="7439" width="8.28515625" style="151" customWidth="1"/>
    <col min="7440" max="7677" width="7.7109375" style="151"/>
    <col min="7678" max="7678" width="25.85546875" style="151" customWidth="1"/>
    <col min="7679" max="7679" width="18.28515625" style="151" customWidth="1"/>
    <col min="7680" max="7695" width="8.28515625" style="151" customWidth="1"/>
    <col min="7696" max="7933" width="7.7109375" style="151"/>
    <col min="7934" max="7934" width="25.85546875" style="151" customWidth="1"/>
    <col min="7935" max="7935" width="18.28515625" style="151" customWidth="1"/>
    <col min="7936" max="7951" width="8.28515625" style="151" customWidth="1"/>
    <col min="7952" max="8189" width="7.7109375" style="151"/>
    <col min="8190" max="8190" width="25.85546875" style="151" customWidth="1"/>
    <col min="8191" max="8191" width="18.28515625" style="151" customWidth="1"/>
    <col min="8192" max="8207" width="8.28515625" style="151" customWidth="1"/>
    <col min="8208" max="8445" width="7.7109375" style="151"/>
    <col min="8446" max="8446" width="25.85546875" style="151" customWidth="1"/>
    <col min="8447" max="8447" width="18.28515625" style="151" customWidth="1"/>
    <col min="8448" max="8463" width="8.28515625" style="151" customWidth="1"/>
    <col min="8464" max="8701" width="7.7109375" style="151"/>
    <col min="8702" max="8702" width="25.85546875" style="151" customWidth="1"/>
    <col min="8703" max="8703" width="18.28515625" style="151" customWidth="1"/>
    <col min="8704" max="8719" width="8.28515625" style="151" customWidth="1"/>
    <col min="8720" max="8957" width="7.7109375" style="151"/>
    <col min="8958" max="8958" width="25.85546875" style="151" customWidth="1"/>
    <col min="8959" max="8959" width="18.28515625" style="151" customWidth="1"/>
    <col min="8960" max="8975" width="8.28515625" style="151" customWidth="1"/>
    <col min="8976" max="9213" width="7.7109375" style="151"/>
    <col min="9214" max="9214" width="25.85546875" style="151" customWidth="1"/>
    <col min="9215" max="9215" width="18.28515625" style="151" customWidth="1"/>
    <col min="9216" max="9231" width="8.28515625" style="151" customWidth="1"/>
    <col min="9232" max="9469" width="7.7109375" style="151"/>
    <col min="9470" max="9470" width="25.85546875" style="151" customWidth="1"/>
    <col min="9471" max="9471" width="18.28515625" style="151" customWidth="1"/>
    <col min="9472" max="9487" width="8.28515625" style="151" customWidth="1"/>
    <col min="9488" max="9725" width="7.7109375" style="151"/>
    <col min="9726" max="9726" width="25.85546875" style="151" customWidth="1"/>
    <col min="9727" max="9727" width="18.28515625" style="151" customWidth="1"/>
    <col min="9728" max="9743" width="8.28515625" style="151" customWidth="1"/>
    <col min="9744" max="9981" width="7.7109375" style="151"/>
    <col min="9982" max="9982" width="25.85546875" style="151" customWidth="1"/>
    <col min="9983" max="9983" width="18.28515625" style="151" customWidth="1"/>
    <col min="9984" max="9999" width="8.28515625" style="151" customWidth="1"/>
    <col min="10000" max="10237" width="7.7109375" style="151"/>
    <col min="10238" max="10238" width="25.85546875" style="151" customWidth="1"/>
    <col min="10239" max="10239" width="18.28515625" style="151" customWidth="1"/>
    <col min="10240" max="10255" width="8.28515625" style="151" customWidth="1"/>
    <col min="10256" max="10493" width="7.7109375" style="151"/>
    <col min="10494" max="10494" width="25.85546875" style="151" customWidth="1"/>
    <col min="10495" max="10495" width="18.28515625" style="151" customWidth="1"/>
    <col min="10496" max="10511" width="8.28515625" style="151" customWidth="1"/>
    <col min="10512" max="10749" width="7.7109375" style="151"/>
    <col min="10750" max="10750" width="25.85546875" style="151" customWidth="1"/>
    <col min="10751" max="10751" width="18.28515625" style="151" customWidth="1"/>
    <col min="10752" max="10767" width="8.28515625" style="151" customWidth="1"/>
    <col min="10768" max="11005" width="7.7109375" style="151"/>
    <col min="11006" max="11006" width="25.85546875" style="151" customWidth="1"/>
    <col min="11007" max="11007" width="18.28515625" style="151" customWidth="1"/>
    <col min="11008" max="11023" width="8.28515625" style="151" customWidth="1"/>
    <col min="11024" max="11261" width="7.7109375" style="151"/>
    <col min="11262" max="11262" width="25.85546875" style="151" customWidth="1"/>
    <col min="11263" max="11263" width="18.28515625" style="151" customWidth="1"/>
    <col min="11264" max="11279" width="8.28515625" style="151" customWidth="1"/>
    <col min="11280" max="11517" width="7.7109375" style="151"/>
    <col min="11518" max="11518" width="25.85546875" style="151" customWidth="1"/>
    <col min="11519" max="11519" width="18.28515625" style="151" customWidth="1"/>
    <col min="11520" max="11535" width="8.28515625" style="151" customWidth="1"/>
    <col min="11536" max="11773" width="7.7109375" style="151"/>
    <col min="11774" max="11774" width="25.85546875" style="151" customWidth="1"/>
    <col min="11775" max="11775" width="18.28515625" style="151" customWidth="1"/>
    <col min="11776" max="11791" width="8.28515625" style="151" customWidth="1"/>
    <col min="11792" max="12029" width="7.7109375" style="151"/>
    <col min="12030" max="12030" width="25.85546875" style="151" customWidth="1"/>
    <col min="12031" max="12031" width="18.28515625" style="151" customWidth="1"/>
    <col min="12032" max="12047" width="8.28515625" style="151" customWidth="1"/>
    <col min="12048" max="12285" width="7.7109375" style="151"/>
    <col min="12286" max="12286" width="25.85546875" style="151" customWidth="1"/>
    <col min="12287" max="12287" width="18.28515625" style="151" customWidth="1"/>
    <col min="12288" max="12303" width="8.28515625" style="151" customWidth="1"/>
    <col min="12304" max="12541" width="7.7109375" style="151"/>
    <col min="12542" max="12542" width="25.85546875" style="151" customWidth="1"/>
    <col min="12543" max="12543" width="18.28515625" style="151" customWidth="1"/>
    <col min="12544" max="12559" width="8.28515625" style="151" customWidth="1"/>
    <col min="12560" max="12797" width="7.7109375" style="151"/>
    <col min="12798" max="12798" width="25.85546875" style="151" customWidth="1"/>
    <col min="12799" max="12799" width="18.28515625" style="151" customWidth="1"/>
    <col min="12800" max="12815" width="8.28515625" style="151" customWidth="1"/>
    <col min="12816" max="13053" width="7.7109375" style="151"/>
    <col min="13054" max="13054" width="25.85546875" style="151" customWidth="1"/>
    <col min="13055" max="13055" width="18.28515625" style="151" customWidth="1"/>
    <col min="13056" max="13071" width="8.28515625" style="151" customWidth="1"/>
    <col min="13072" max="13309" width="7.7109375" style="151"/>
    <col min="13310" max="13310" width="25.85546875" style="151" customWidth="1"/>
    <col min="13311" max="13311" width="18.28515625" style="151" customWidth="1"/>
    <col min="13312" max="13327" width="8.28515625" style="151" customWidth="1"/>
    <col min="13328" max="13565" width="7.7109375" style="151"/>
    <col min="13566" max="13566" width="25.85546875" style="151" customWidth="1"/>
    <col min="13567" max="13567" width="18.28515625" style="151" customWidth="1"/>
    <col min="13568" max="13583" width="8.28515625" style="151" customWidth="1"/>
    <col min="13584" max="13821" width="7.7109375" style="151"/>
    <col min="13822" max="13822" width="25.85546875" style="151" customWidth="1"/>
    <col min="13823" max="13823" width="18.28515625" style="151" customWidth="1"/>
    <col min="13824" max="13839" width="8.28515625" style="151" customWidth="1"/>
    <col min="13840" max="14077" width="7.7109375" style="151"/>
    <col min="14078" max="14078" width="25.85546875" style="151" customWidth="1"/>
    <col min="14079" max="14079" width="18.28515625" style="151" customWidth="1"/>
    <col min="14080" max="14095" width="8.28515625" style="151" customWidth="1"/>
    <col min="14096" max="14333" width="7.7109375" style="151"/>
    <col min="14334" max="14334" width="25.85546875" style="151" customWidth="1"/>
    <col min="14335" max="14335" width="18.28515625" style="151" customWidth="1"/>
    <col min="14336" max="14351" width="8.28515625" style="151" customWidth="1"/>
    <col min="14352" max="14589" width="7.7109375" style="151"/>
    <col min="14590" max="14590" width="25.85546875" style="151" customWidth="1"/>
    <col min="14591" max="14591" width="18.28515625" style="151" customWidth="1"/>
    <col min="14592" max="14607" width="8.28515625" style="151" customWidth="1"/>
    <col min="14608" max="14845" width="7.7109375" style="151"/>
    <col min="14846" max="14846" width="25.85546875" style="151" customWidth="1"/>
    <col min="14847" max="14847" width="18.28515625" style="151" customWidth="1"/>
    <col min="14848" max="14863" width="8.28515625" style="151" customWidth="1"/>
    <col min="14864" max="15101" width="7.7109375" style="151"/>
    <col min="15102" max="15102" width="25.85546875" style="151" customWidth="1"/>
    <col min="15103" max="15103" width="18.28515625" style="151" customWidth="1"/>
    <col min="15104" max="15119" width="8.28515625" style="151" customWidth="1"/>
    <col min="15120" max="15357" width="7.7109375" style="151"/>
    <col min="15358" max="15358" width="25.85546875" style="151" customWidth="1"/>
    <col min="15359" max="15359" width="18.28515625" style="151" customWidth="1"/>
    <col min="15360" max="15375" width="8.28515625" style="151" customWidth="1"/>
    <col min="15376" max="15613" width="7.7109375" style="151"/>
    <col min="15614" max="15614" width="25.85546875" style="151" customWidth="1"/>
    <col min="15615" max="15615" width="18.28515625" style="151" customWidth="1"/>
    <col min="15616" max="15631" width="8.28515625" style="151" customWidth="1"/>
    <col min="15632" max="15869" width="7.7109375" style="151"/>
    <col min="15870" max="15870" width="25.85546875" style="151" customWidth="1"/>
    <col min="15871" max="15871" width="18.28515625" style="151" customWidth="1"/>
    <col min="15872" max="15887" width="8.28515625" style="151" customWidth="1"/>
    <col min="15888" max="16125" width="7.7109375" style="151"/>
    <col min="16126" max="16126" width="25.85546875" style="151" customWidth="1"/>
    <col min="16127" max="16127" width="18.28515625" style="151" customWidth="1"/>
    <col min="16128" max="16143" width="8.28515625" style="151" customWidth="1"/>
    <col min="16144" max="16384" width="7.7109375" style="151"/>
  </cols>
  <sheetData>
    <row r="1" spans="1:22" ht="33" customHeight="1">
      <c r="A1" s="594" t="s">
        <v>1501</v>
      </c>
      <c r="B1" s="594"/>
      <c r="C1" s="594"/>
      <c r="D1" s="594"/>
      <c r="E1" s="594"/>
      <c r="F1" s="594"/>
      <c r="G1" s="594"/>
      <c r="H1" s="594"/>
      <c r="I1" s="594"/>
      <c r="J1" s="594"/>
      <c r="K1" s="594"/>
      <c r="L1" s="594"/>
      <c r="M1" s="594"/>
      <c r="N1" s="594"/>
      <c r="O1" s="594"/>
      <c r="P1" s="594"/>
      <c r="Q1" s="594"/>
      <c r="R1" s="594"/>
    </row>
    <row r="2" spans="1:22" ht="33" customHeight="1">
      <c r="A2" s="607" t="s">
        <v>1502</v>
      </c>
      <c r="B2" s="607"/>
      <c r="C2" s="607"/>
      <c r="D2" s="607"/>
      <c r="E2" s="607"/>
      <c r="F2" s="607"/>
      <c r="G2" s="607"/>
      <c r="H2" s="607"/>
      <c r="I2" s="607"/>
      <c r="J2" s="607"/>
      <c r="K2" s="607"/>
      <c r="L2" s="607"/>
      <c r="M2" s="607"/>
      <c r="N2" s="607"/>
      <c r="O2" s="607"/>
      <c r="P2" s="607"/>
      <c r="Q2" s="607"/>
      <c r="R2" s="607"/>
    </row>
    <row r="3" spans="1:22" ht="26.25" customHeight="1">
      <c r="A3" s="569" t="s">
        <v>676</v>
      </c>
      <c r="B3" s="569"/>
      <c r="C3" s="569"/>
      <c r="D3" s="569"/>
      <c r="E3" s="569"/>
      <c r="F3" s="569"/>
      <c r="G3" s="569"/>
      <c r="H3" s="569"/>
      <c r="I3" s="569"/>
      <c r="J3" s="569"/>
      <c r="K3" s="595"/>
      <c r="L3" s="614" t="s">
        <v>1535</v>
      </c>
      <c r="M3" s="614"/>
      <c r="N3" s="614"/>
      <c r="O3" s="614"/>
      <c r="P3" s="614"/>
      <c r="Q3" s="614"/>
      <c r="R3" s="586"/>
    </row>
    <row r="4" spans="1:22" ht="40.5" customHeight="1">
      <c r="A4" s="638" t="s">
        <v>232</v>
      </c>
      <c r="B4" s="646" t="s">
        <v>1506</v>
      </c>
      <c r="C4" s="646"/>
      <c r="D4" s="646"/>
      <c r="E4" s="646"/>
      <c r="F4" s="646"/>
      <c r="G4" s="646" t="s">
        <v>1512</v>
      </c>
      <c r="H4" s="646"/>
      <c r="I4" s="646"/>
      <c r="J4" s="646"/>
      <c r="K4" s="646"/>
      <c r="L4" s="646" t="s">
        <v>1513</v>
      </c>
      <c r="M4" s="646"/>
      <c r="N4" s="646"/>
      <c r="O4" s="646"/>
      <c r="P4" s="646"/>
      <c r="Q4" s="637" t="s">
        <v>1509</v>
      </c>
      <c r="R4" s="641" t="s">
        <v>231</v>
      </c>
    </row>
    <row r="5" spans="1:22" ht="38.25" customHeight="1">
      <c r="A5" s="639"/>
      <c r="B5" s="644" t="s">
        <v>1507</v>
      </c>
      <c r="C5" s="645"/>
      <c r="D5" s="644" t="s">
        <v>1508</v>
      </c>
      <c r="E5" s="645"/>
      <c r="F5" s="637" t="s">
        <v>1509</v>
      </c>
      <c r="G5" s="644" t="s">
        <v>1507</v>
      </c>
      <c r="H5" s="645"/>
      <c r="I5" s="644" t="s">
        <v>1508</v>
      </c>
      <c r="J5" s="645"/>
      <c r="K5" s="637" t="s">
        <v>1509</v>
      </c>
      <c r="L5" s="644" t="s">
        <v>1507</v>
      </c>
      <c r="M5" s="645"/>
      <c r="N5" s="644" t="s">
        <v>1508</v>
      </c>
      <c r="O5" s="645"/>
      <c r="P5" s="637" t="s">
        <v>1509</v>
      </c>
      <c r="Q5" s="637"/>
      <c r="R5" s="642"/>
    </row>
    <row r="6" spans="1:22" ht="30">
      <c r="A6" s="640"/>
      <c r="B6" s="468" t="s">
        <v>1510</v>
      </c>
      <c r="C6" s="468" t="s">
        <v>1511</v>
      </c>
      <c r="D6" s="468" t="s">
        <v>1510</v>
      </c>
      <c r="E6" s="468" t="s">
        <v>1511</v>
      </c>
      <c r="F6" s="637"/>
      <c r="G6" s="468" t="s">
        <v>1510</v>
      </c>
      <c r="H6" s="468" t="s">
        <v>1511</v>
      </c>
      <c r="I6" s="468" t="s">
        <v>1510</v>
      </c>
      <c r="J6" s="468" t="s">
        <v>1511</v>
      </c>
      <c r="K6" s="637"/>
      <c r="L6" s="468" t="s">
        <v>1510</v>
      </c>
      <c r="M6" s="468" t="s">
        <v>1511</v>
      </c>
      <c r="N6" s="468" t="s">
        <v>1510</v>
      </c>
      <c r="O6" s="468" t="s">
        <v>1511</v>
      </c>
      <c r="P6" s="637"/>
      <c r="Q6" s="637"/>
      <c r="R6" s="643"/>
    </row>
    <row r="7" spans="1:22" s="154" customFormat="1" ht="20.25">
      <c r="A7" s="84" t="s">
        <v>144</v>
      </c>
      <c r="B7" s="161">
        <v>3025</v>
      </c>
      <c r="C7" s="161">
        <v>2134</v>
      </c>
      <c r="D7" s="161">
        <v>2045</v>
      </c>
      <c r="E7" s="161">
        <v>1356</v>
      </c>
      <c r="F7" s="172">
        <f>SUM(B7:E7)</f>
        <v>8560</v>
      </c>
      <c r="G7" s="161">
        <v>0</v>
      </c>
      <c r="H7" s="161">
        <v>0</v>
      </c>
      <c r="I7" s="161">
        <v>0</v>
      </c>
      <c r="J7" s="161">
        <v>0</v>
      </c>
      <c r="K7" s="172">
        <f>SUM(G7:J7)</f>
        <v>0</v>
      </c>
      <c r="L7" s="161">
        <v>0</v>
      </c>
      <c r="M7" s="161">
        <v>0</v>
      </c>
      <c r="N7" s="161">
        <v>0</v>
      </c>
      <c r="O7" s="161">
        <v>0</v>
      </c>
      <c r="P7" s="172">
        <f>SUM(L7:O7)</f>
        <v>0</v>
      </c>
      <c r="Q7" s="172">
        <f>P7+K7+F7</f>
        <v>8560</v>
      </c>
      <c r="R7" s="84" t="s">
        <v>143</v>
      </c>
      <c r="S7" s="254"/>
      <c r="T7" s="254"/>
      <c r="U7" s="254"/>
      <c r="V7" s="254"/>
    </row>
    <row r="8" spans="1:22" ht="20.25">
      <c r="A8" s="84" t="s">
        <v>220</v>
      </c>
      <c r="B8" s="171">
        <v>3211</v>
      </c>
      <c r="C8" s="171">
        <v>2199</v>
      </c>
      <c r="D8" s="171">
        <v>2</v>
      </c>
      <c r="E8" s="171">
        <v>1</v>
      </c>
      <c r="F8" s="172">
        <f t="shared" ref="F8:F42" si="0">SUM(B8:E8)</f>
        <v>5413</v>
      </c>
      <c r="G8" s="171">
        <v>382</v>
      </c>
      <c r="H8" s="171">
        <v>222</v>
      </c>
      <c r="I8" s="171">
        <v>343</v>
      </c>
      <c r="J8" s="171">
        <v>98</v>
      </c>
      <c r="K8" s="172">
        <f t="shared" ref="K8:K42" si="1">SUM(G8:J8)</f>
        <v>1045</v>
      </c>
      <c r="L8" s="171">
        <v>318</v>
      </c>
      <c r="M8" s="171">
        <v>195</v>
      </c>
      <c r="N8" s="171">
        <v>67</v>
      </c>
      <c r="O8" s="171">
        <v>18</v>
      </c>
      <c r="P8" s="172">
        <f t="shared" ref="P8:P42" si="2">SUM(L8:O8)</f>
        <v>598</v>
      </c>
      <c r="Q8" s="172">
        <f t="shared" ref="Q8:Q42" si="3">P8+K8+F8</f>
        <v>7056</v>
      </c>
      <c r="R8" s="84" t="s">
        <v>141</v>
      </c>
      <c r="S8" s="254"/>
      <c r="T8" s="254"/>
      <c r="U8" s="254"/>
      <c r="V8" s="254"/>
    </row>
    <row r="9" spans="1:22" ht="20.25">
      <c r="A9" s="84" t="s">
        <v>327</v>
      </c>
      <c r="B9" s="161">
        <v>967</v>
      </c>
      <c r="C9" s="161">
        <v>608</v>
      </c>
      <c r="D9" s="161">
        <v>535</v>
      </c>
      <c r="E9" s="161">
        <v>364</v>
      </c>
      <c r="F9" s="172">
        <f t="shared" si="0"/>
        <v>2474</v>
      </c>
      <c r="G9" s="161">
        <v>466</v>
      </c>
      <c r="H9" s="161">
        <v>263</v>
      </c>
      <c r="I9" s="161">
        <v>576</v>
      </c>
      <c r="J9" s="161">
        <v>240</v>
      </c>
      <c r="K9" s="172">
        <f t="shared" si="1"/>
        <v>1545</v>
      </c>
      <c r="L9" s="161">
        <v>263</v>
      </c>
      <c r="M9" s="161">
        <v>111</v>
      </c>
      <c r="N9" s="161">
        <v>137</v>
      </c>
      <c r="O9" s="161">
        <v>69</v>
      </c>
      <c r="P9" s="172">
        <f t="shared" si="2"/>
        <v>580</v>
      </c>
      <c r="Q9" s="172">
        <f t="shared" si="3"/>
        <v>4599</v>
      </c>
      <c r="R9" s="84" t="s">
        <v>139</v>
      </c>
      <c r="S9" s="254"/>
      <c r="T9" s="254"/>
      <c r="U9" s="254"/>
      <c r="V9" s="254"/>
    </row>
    <row r="10" spans="1:22" ht="20.25">
      <c r="A10" s="84" t="s">
        <v>138</v>
      </c>
      <c r="B10" s="171">
        <v>867</v>
      </c>
      <c r="C10" s="171">
        <v>470</v>
      </c>
      <c r="D10" s="171">
        <v>706</v>
      </c>
      <c r="E10" s="171">
        <v>314</v>
      </c>
      <c r="F10" s="172">
        <f t="shared" si="0"/>
        <v>2357</v>
      </c>
      <c r="G10" s="171">
        <v>268</v>
      </c>
      <c r="H10" s="171">
        <v>137</v>
      </c>
      <c r="I10" s="171">
        <v>747</v>
      </c>
      <c r="J10" s="171">
        <v>42</v>
      </c>
      <c r="K10" s="172">
        <f t="shared" si="1"/>
        <v>1194</v>
      </c>
      <c r="L10" s="171">
        <v>240</v>
      </c>
      <c r="M10" s="171">
        <v>49</v>
      </c>
      <c r="N10" s="171">
        <v>291</v>
      </c>
      <c r="O10" s="171">
        <v>17</v>
      </c>
      <c r="P10" s="172">
        <f t="shared" si="2"/>
        <v>597</v>
      </c>
      <c r="Q10" s="172">
        <f t="shared" si="3"/>
        <v>4148</v>
      </c>
      <c r="R10" s="84" t="s">
        <v>137</v>
      </c>
      <c r="S10" s="254"/>
      <c r="T10" s="254"/>
      <c r="U10" s="254"/>
      <c r="V10" s="254"/>
    </row>
    <row r="11" spans="1:22" ht="20.25">
      <c r="A11" s="84" t="s">
        <v>266</v>
      </c>
      <c r="B11" s="161">
        <v>321</v>
      </c>
      <c r="C11" s="161">
        <v>80</v>
      </c>
      <c r="D11" s="161">
        <v>128</v>
      </c>
      <c r="E11" s="161">
        <v>13</v>
      </c>
      <c r="F11" s="172">
        <f t="shared" si="0"/>
        <v>542</v>
      </c>
      <c r="G11" s="161">
        <v>133</v>
      </c>
      <c r="H11" s="161">
        <v>19</v>
      </c>
      <c r="I11" s="161">
        <v>634</v>
      </c>
      <c r="J11" s="161">
        <v>8</v>
      </c>
      <c r="K11" s="172">
        <f t="shared" si="1"/>
        <v>794</v>
      </c>
      <c r="L11" s="161">
        <v>187</v>
      </c>
      <c r="M11" s="161">
        <v>7</v>
      </c>
      <c r="N11" s="161">
        <v>175</v>
      </c>
      <c r="O11" s="161">
        <v>3</v>
      </c>
      <c r="P11" s="172">
        <f t="shared" si="2"/>
        <v>372</v>
      </c>
      <c r="Q11" s="172">
        <f t="shared" si="3"/>
        <v>1708</v>
      </c>
      <c r="R11" s="84" t="s">
        <v>135</v>
      </c>
      <c r="S11" s="254"/>
      <c r="T11" s="254"/>
      <c r="U11" s="254"/>
      <c r="V11" s="254"/>
    </row>
    <row r="12" spans="1:22" ht="20.25">
      <c r="A12" s="84" t="s">
        <v>134</v>
      </c>
      <c r="B12" s="171">
        <v>136</v>
      </c>
      <c r="C12" s="171">
        <v>20</v>
      </c>
      <c r="D12" s="171">
        <v>31</v>
      </c>
      <c r="E12" s="171">
        <v>5</v>
      </c>
      <c r="F12" s="172">
        <f t="shared" si="0"/>
        <v>192</v>
      </c>
      <c r="G12" s="171">
        <v>84</v>
      </c>
      <c r="H12" s="171">
        <v>7</v>
      </c>
      <c r="I12" s="171">
        <v>272</v>
      </c>
      <c r="J12" s="171">
        <v>2</v>
      </c>
      <c r="K12" s="172">
        <f t="shared" si="1"/>
        <v>365</v>
      </c>
      <c r="L12" s="171">
        <v>119</v>
      </c>
      <c r="M12" s="171">
        <v>3</v>
      </c>
      <c r="N12" s="171">
        <v>77</v>
      </c>
      <c r="O12" s="171">
        <v>0</v>
      </c>
      <c r="P12" s="172">
        <f t="shared" si="2"/>
        <v>199</v>
      </c>
      <c r="Q12" s="172">
        <f t="shared" si="3"/>
        <v>756</v>
      </c>
      <c r="R12" s="84" t="s">
        <v>133</v>
      </c>
      <c r="S12" s="254"/>
      <c r="T12" s="254"/>
      <c r="U12" s="254"/>
      <c r="V12" s="254"/>
    </row>
    <row r="13" spans="1:22" ht="20.25">
      <c r="A13" s="84" t="s">
        <v>132</v>
      </c>
      <c r="B13" s="161">
        <v>5</v>
      </c>
      <c r="C13" s="161">
        <v>4</v>
      </c>
      <c r="D13" s="161">
        <v>1</v>
      </c>
      <c r="E13" s="161">
        <v>0</v>
      </c>
      <c r="F13" s="172">
        <f t="shared" si="0"/>
        <v>10</v>
      </c>
      <c r="G13" s="161">
        <v>8</v>
      </c>
      <c r="H13" s="161">
        <v>3</v>
      </c>
      <c r="I13" s="161">
        <v>123</v>
      </c>
      <c r="J13" s="161">
        <v>3</v>
      </c>
      <c r="K13" s="172">
        <f t="shared" si="1"/>
        <v>137</v>
      </c>
      <c r="L13" s="161">
        <v>49</v>
      </c>
      <c r="M13" s="161">
        <v>6</v>
      </c>
      <c r="N13" s="161">
        <v>102</v>
      </c>
      <c r="O13" s="161">
        <v>1</v>
      </c>
      <c r="P13" s="172">
        <f t="shared" si="2"/>
        <v>158</v>
      </c>
      <c r="Q13" s="172">
        <f t="shared" si="3"/>
        <v>305</v>
      </c>
      <c r="R13" s="84" t="s">
        <v>131</v>
      </c>
      <c r="S13" s="254"/>
      <c r="T13" s="254"/>
      <c r="U13" s="254"/>
      <c r="V13" s="254"/>
    </row>
    <row r="14" spans="1:22" ht="20.25">
      <c r="A14" s="84" t="s">
        <v>130</v>
      </c>
      <c r="B14" s="171">
        <v>60</v>
      </c>
      <c r="C14" s="171">
        <v>36</v>
      </c>
      <c r="D14" s="171">
        <v>28</v>
      </c>
      <c r="E14" s="171">
        <v>5</v>
      </c>
      <c r="F14" s="172">
        <f t="shared" si="0"/>
        <v>129</v>
      </c>
      <c r="G14" s="171">
        <v>24</v>
      </c>
      <c r="H14" s="171">
        <v>6</v>
      </c>
      <c r="I14" s="171">
        <v>147</v>
      </c>
      <c r="J14" s="171">
        <v>10</v>
      </c>
      <c r="K14" s="172">
        <f t="shared" si="1"/>
        <v>187</v>
      </c>
      <c r="L14" s="171">
        <v>47</v>
      </c>
      <c r="M14" s="171">
        <v>10</v>
      </c>
      <c r="N14" s="171">
        <v>120</v>
      </c>
      <c r="O14" s="171">
        <v>6</v>
      </c>
      <c r="P14" s="172">
        <f t="shared" si="2"/>
        <v>183</v>
      </c>
      <c r="Q14" s="172">
        <f t="shared" si="3"/>
        <v>499</v>
      </c>
      <c r="R14" s="84" t="s">
        <v>129</v>
      </c>
      <c r="S14" s="254"/>
      <c r="T14" s="254"/>
      <c r="U14" s="254"/>
      <c r="V14" s="254"/>
    </row>
    <row r="15" spans="1:22" ht="20.25">
      <c r="A15" s="84" t="s">
        <v>326</v>
      </c>
      <c r="B15" s="161">
        <v>29</v>
      </c>
      <c r="C15" s="161">
        <v>19</v>
      </c>
      <c r="D15" s="161">
        <v>4</v>
      </c>
      <c r="E15" s="161">
        <v>5</v>
      </c>
      <c r="F15" s="172">
        <f t="shared" si="0"/>
        <v>57</v>
      </c>
      <c r="G15" s="161">
        <v>9</v>
      </c>
      <c r="H15" s="161">
        <v>5</v>
      </c>
      <c r="I15" s="161">
        <v>68</v>
      </c>
      <c r="J15" s="161">
        <v>6</v>
      </c>
      <c r="K15" s="172">
        <f t="shared" si="1"/>
        <v>88</v>
      </c>
      <c r="L15" s="161">
        <v>25</v>
      </c>
      <c r="M15" s="161">
        <v>8</v>
      </c>
      <c r="N15" s="161">
        <v>31</v>
      </c>
      <c r="O15" s="161">
        <v>3</v>
      </c>
      <c r="P15" s="172">
        <f t="shared" si="2"/>
        <v>67</v>
      </c>
      <c r="Q15" s="172">
        <f t="shared" si="3"/>
        <v>212</v>
      </c>
      <c r="R15" s="84" t="s">
        <v>127</v>
      </c>
      <c r="S15" s="254"/>
      <c r="T15" s="254"/>
      <c r="U15" s="254"/>
      <c r="V15" s="254"/>
    </row>
    <row r="16" spans="1:22" ht="20.25">
      <c r="A16" s="84" t="s">
        <v>126</v>
      </c>
      <c r="B16" s="171">
        <v>96</v>
      </c>
      <c r="C16" s="171">
        <v>72</v>
      </c>
      <c r="D16" s="171">
        <v>29</v>
      </c>
      <c r="E16" s="171">
        <v>7</v>
      </c>
      <c r="F16" s="172">
        <f t="shared" si="0"/>
        <v>204</v>
      </c>
      <c r="G16" s="171">
        <v>62</v>
      </c>
      <c r="H16" s="171">
        <v>56</v>
      </c>
      <c r="I16" s="171">
        <v>263</v>
      </c>
      <c r="J16" s="171">
        <v>48</v>
      </c>
      <c r="K16" s="172">
        <f t="shared" si="1"/>
        <v>429</v>
      </c>
      <c r="L16" s="171">
        <v>122</v>
      </c>
      <c r="M16" s="171">
        <v>36</v>
      </c>
      <c r="N16" s="171">
        <v>58</v>
      </c>
      <c r="O16" s="171">
        <v>14</v>
      </c>
      <c r="P16" s="172">
        <f t="shared" si="2"/>
        <v>230</v>
      </c>
      <c r="Q16" s="172">
        <f t="shared" si="3"/>
        <v>863</v>
      </c>
      <c r="R16" s="84" t="s">
        <v>125</v>
      </c>
      <c r="S16" s="254"/>
      <c r="T16" s="254"/>
      <c r="U16" s="254"/>
      <c r="V16" s="254"/>
    </row>
    <row r="17" spans="1:22" ht="20.25">
      <c r="A17" s="84" t="s">
        <v>124</v>
      </c>
      <c r="B17" s="161">
        <v>117</v>
      </c>
      <c r="C17" s="161">
        <v>86</v>
      </c>
      <c r="D17" s="161">
        <v>28</v>
      </c>
      <c r="E17" s="161">
        <v>16</v>
      </c>
      <c r="F17" s="172">
        <f t="shared" si="0"/>
        <v>247</v>
      </c>
      <c r="G17" s="161">
        <v>51</v>
      </c>
      <c r="H17" s="161">
        <v>28</v>
      </c>
      <c r="I17" s="161">
        <v>241</v>
      </c>
      <c r="J17" s="161">
        <v>132</v>
      </c>
      <c r="K17" s="172">
        <f t="shared" si="1"/>
        <v>452</v>
      </c>
      <c r="L17" s="161">
        <v>119</v>
      </c>
      <c r="M17" s="161">
        <v>53</v>
      </c>
      <c r="N17" s="161">
        <v>75</v>
      </c>
      <c r="O17" s="161">
        <v>22</v>
      </c>
      <c r="P17" s="172">
        <f t="shared" si="2"/>
        <v>269</v>
      </c>
      <c r="Q17" s="172">
        <f t="shared" si="3"/>
        <v>968</v>
      </c>
      <c r="R17" s="84" t="s">
        <v>123</v>
      </c>
      <c r="S17" s="254"/>
      <c r="T17" s="254"/>
      <c r="U17" s="254"/>
      <c r="V17" s="254"/>
    </row>
    <row r="18" spans="1:22" ht="20.25">
      <c r="A18" s="84" t="s">
        <v>122</v>
      </c>
      <c r="B18" s="171">
        <v>248</v>
      </c>
      <c r="C18" s="171">
        <v>562</v>
      </c>
      <c r="D18" s="171">
        <v>79</v>
      </c>
      <c r="E18" s="171">
        <v>529</v>
      </c>
      <c r="F18" s="172">
        <f t="shared" si="0"/>
        <v>1418</v>
      </c>
      <c r="G18" s="171">
        <v>81</v>
      </c>
      <c r="H18" s="171">
        <v>195</v>
      </c>
      <c r="I18" s="171">
        <v>465</v>
      </c>
      <c r="J18" s="171">
        <v>500</v>
      </c>
      <c r="K18" s="172">
        <f t="shared" si="1"/>
        <v>1241</v>
      </c>
      <c r="L18" s="171">
        <v>43</v>
      </c>
      <c r="M18" s="171">
        <v>162</v>
      </c>
      <c r="N18" s="171">
        <v>223</v>
      </c>
      <c r="O18" s="171">
        <v>145</v>
      </c>
      <c r="P18" s="172">
        <f t="shared" si="2"/>
        <v>573</v>
      </c>
      <c r="Q18" s="172">
        <f t="shared" si="3"/>
        <v>3232</v>
      </c>
      <c r="R18" s="84" t="s">
        <v>121</v>
      </c>
      <c r="S18" s="254"/>
      <c r="T18" s="254"/>
      <c r="U18" s="254"/>
      <c r="V18" s="254"/>
    </row>
    <row r="19" spans="1:22" ht="20.25">
      <c r="A19" s="84" t="s">
        <v>120</v>
      </c>
      <c r="B19" s="161">
        <v>89</v>
      </c>
      <c r="C19" s="161">
        <v>41</v>
      </c>
      <c r="D19" s="161">
        <v>63</v>
      </c>
      <c r="E19" s="161">
        <v>20</v>
      </c>
      <c r="F19" s="172">
        <f t="shared" si="0"/>
        <v>213</v>
      </c>
      <c r="G19" s="161">
        <v>19</v>
      </c>
      <c r="H19" s="161">
        <v>2</v>
      </c>
      <c r="I19" s="161">
        <v>399</v>
      </c>
      <c r="J19" s="161">
        <v>63</v>
      </c>
      <c r="K19" s="172">
        <f t="shared" si="1"/>
        <v>483</v>
      </c>
      <c r="L19" s="161">
        <v>72</v>
      </c>
      <c r="M19" s="161">
        <v>5</v>
      </c>
      <c r="N19" s="161">
        <v>152</v>
      </c>
      <c r="O19" s="161">
        <v>33</v>
      </c>
      <c r="P19" s="172">
        <f t="shared" si="2"/>
        <v>262</v>
      </c>
      <c r="Q19" s="172">
        <f t="shared" si="3"/>
        <v>958</v>
      </c>
      <c r="R19" s="84" t="s">
        <v>119</v>
      </c>
      <c r="S19" s="254"/>
      <c r="T19" s="254"/>
      <c r="U19" s="254"/>
      <c r="V19" s="254"/>
    </row>
    <row r="20" spans="1:22" ht="20.25">
      <c r="A20" s="84" t="s">
        <v>243</v>
      </c>
      <c r="B20" s="171">
        <v>15</v>
      </c>
      <c r="C20" s="171">
        <v>13</v>
      </c>
      <c r="D20" s="171">
        <v>17</v>
      </c>
      <c r="E20" s="171">
        <v>13</v>
      </c>
      <c r="F20" s="172">
        <f t="shared" si="0"/>
        <v>58</v>
      </c>
      <c r="G20" s="171">
        <v>6</v>
      </c>
      <c r="H20" s="171">
        <v>6</v>
      </c>
      <c r="I20" s="171">
        <v>126</v>
      </c>
      <c r="J20" s="171">
        <v>69</v>
      </c>
      <c r="K20" s="172">
        <f t="shared" si="1"/>
        <v>207</v>
      </c>
      <c r="L20" s="171">
        <v>19</v>
      </c>
      <c r="M20" s="171">
        <v>17</v>
      </c>
      <c r="N20" s="171">
        <v>33</v>
      </c>
      <c r="O20" s="171">
        <v>20</v>
      </c>
      <c r="P20" s="172">
        <f t="shared" si="2"/>
        <v>89</v>
      </c>
      <c r="Q20" s="172">
        <f t="shared" si="3"/>
        <v>354</v>
      </c>
      <c r="R20" s="84" t="s">
        <v>117</v>
      </c>
      <c r="S20" s="254"/>
      <c r="T20" s="254"/>
      <c r="U20" s="254"/>
      <c r="V20" s="254"/>
    </row>
    <row r="21" spans="1:22" ht="20.25">
      <c r="A21" s="84" t="s">
        <v>116</v>
      </c>
      <c r="B21" s="161">
        <v>39</v>
      </c>
      <c r="C21" s="161">
        <v>55</v>
      </c>
      <c r="D21" s="161">
        <v>8</v>
      </c>
      <c r="E21" s="161">
        <v>7</v>
      </c>
      <c r="F21" s="172">
        <f t="shared" si="0"/>
        <v>109</v>
      </c>
      <c r="G21" s="161">
        <v>38</v>
      </c>
      <c r="H21" s="161">
        <v>44</v>
      </c>
      <c r="I21" s="161">
        <v>97</v>
      </c>
      <c r="J21" s="161">
        <v>115</v>
      </c>
      <c r="K21" s="172">
        <f t="shared" si="1"/>
        <v>294</v>
      </c>
      <c r="L21" s="161">
        <v>67</v>
      </c>
      <c r="M21" s="161">
        <v>50</v>
      </c>
      <c r="N21" s="161">
        <v>14</v>
      </c>
      <c r="O21" s="161">
        <v>11</v>
      </c>
      <c r="P21" s="172">
        <f t="shared" si="2"/>
        <v>142</v>
      </c>
      <c r="Q21" s="172">
        <f t="shared" si="3"/>
        <v>545</v>
      </c>
      <c r="R21" s="84" t="s">
        <v>115</v>
      </c>
      <c r="S21" s="254"/>
      <c r="T21" s="254"/>
      <c r="U21" s="254"/>
      <c r="V21" s="254"/>
    </row>
    <row r="22" spans="1:22" ht="20.25">
      <c r="A22" s="84" t="s">
        <v>114</v>
      </c>
      <c r="B22" s="171">
        <v>54</v>
      </c>
      <c r="C22" s="171">
        <v>69</v>
      </c>
      <c r="D22" s="171">
        <v>3</v>
      </c>
      <c r="E22" s="171">
        <v>1</v>
      </c>
      <c r="F22" s="172">
        <f t="shared" si="0"/>
        <v>127</v>
      </c>
      <c r="G22" s="171">
        <v>38</v>
      </c>
      <c r="H22" s="171">
        <v>24</v>
      </c>
      <c r="I22" s="171">
        <v>50</v>
      </c>
      <c r="J22" s="171">
        <v>23</v>
      </c>
      <c r="K22" s="172">
        <f t="shared" si="1"/>
        <v>135</v>
      </c>
      <c r="L22" s="171">
        <v>73</v>
      </c>
      <c r="M22" s="171">
        <v>41</v>
      </c>
      <c r="N22" s="171">
        <v>22</v>
      </c>
      <c r="O22" s="171">
        <v>8</v>
      </c>
      <c r="P22" s="172">
        <f t="shared" si="2"/>
        <v>144</v>
      </c>
      <c r="Q22" s="172">
        <f t="shared" si="3"/>
        <v>406</v>
      </c>
      <c r="R22" s="84" t="s">
        <v>113</v>
      </c>
      <c r="S22" s="254"/>
      <c r="T22" s="254"/>
      <c r="U22" s="254"/>
      <c r="V22" s="254"/>
    </row>
    <row r="23" spans="1:22" ht="22.5" customHeight="1">
      <c r="A23" s="84" t="s">
        <v>112</v>
      </c>
      <c r="B23" s="171">
        <v>41</v>
      </c>
      <c r="C23" s="171">
        <v>47</v>
      </c>
      <c r="D23" s="171">
        <v>19</v>
      </c>
      <c r="E23" s="171">
        <v>7</v>
      </c>
      <c r="F23" s="172">
        <f t="shared" si="0"/>
        <v>114</v>
      </c>
      <c r="G23" s="171">
        <v>114</v>
      </c>
      <c r="H23" s="171">
        <v>59</v>
      </c>
      <c r="I23" s="171">
        <v>132</v>
      </c>
      <c r="J23" s="171">
        <v>53</v>
      </c>
      <c r="K23" s="172">
        <f t="shared" si="1"/>
        <v>358</v>
      </c>
      <c r="L23" s="171">
        <v>49</v>
      </c>
      <c r="M23" s="171">
        <v>25</v>
      </c>
      <c r="N23" s="171">
        <v>31</v>
      </c>
      <c r="O23" s="171">
        <v>28</v>
      </c>
      <c r="P23" s="172">
        <f t="shared" si="2"/>
        <v>133</v>
      </c>
      <c r="Q23" s="172">
        <f t="shared" si="3"/>
        <v>605</v>
      </c>
      <c r="R23" s="470" t="s">
        <v>1520</v>
      </c>
      <c r="S23" s="254"/>
      <c r="T23" s="254"/>
      <c r="U23" s="254"/>
      <c r="V23" s="254"/>
    </row>
    <row r="24" spans="1:22" ht="20.25">
      <c r="A24" s="84" t="s">
        <v>1503</v>
      </c>
      <c r="B24" s="171">
        <v>0</v>
      </c>
      <c r="C24" s="171">
        <v>0</v>
      </c>
      <c r="D24" s="171">
        <v>0</v>
      </c>
      <c r="E24" s="171">
        <v>0</v>
      </c>
      <c r="F24" s="172">
        <f t="shared" si="0"/>
        <v>0</v>
      </c>
      <c r="G24" s="171">
        <v>8</v>
      </c>
      <c r="H24" s="171">
        <v>5</v>
      </c>
      <c r="I24" s="171">
        <v>24</v>
      </c>
      <c r="J24" s="171">
        <v>20</v>
      </c>
      <c r="K24" s="172">
        <f t="shared" si="1"/>
        <v>57</v>
      </c>
      <c r="L24" s="171">
        <v>30</v>
      </c>
      <c r="M24" s="171">
        <v>38</v>
      </c>
      <c r="N24" s="171">
        <v>16</v>
      </c>
      <c r="O24" s="171">
        <v>9</v>
      </c>
      <c r="P24" s="172">
        <f t="shared" si="2"/>
        <v>93</v>
      </c>
      <c r="Q24" s="172">
        <f t="shared" si="3"/>
        <v>150</v>
      </c>
      <c r="R24" s="469" t="s">
        <v>1168</v>
      </c>
      <c r="S24" s="254"/>
      <c r="T24" s="254"/>
      <c r="U24" s="254"/>
      <c r="V24" s="254"/>
    </row>
    <row r="25" spans="1:22" ht="20.25">
      <c r="A25" s="84" t="s">
        <v>109</v>
      </c>
      <c r="B25" s="161">
        <v>269</v>
      </c>
      <c r="C25" s="161">
        <v>151</v>
      </c>
      <c r="D25" s="161">
        <v>35</v>
      </c>
      <c r="E25" s="161">
        <v>13</v>
      </c>
      <c r="F25" s="172">
        <f t="shared" si="0"/>
        <v>468</v>
      </c>
      <c r="G25" s="161">
        <v>154</v>
      </c>
      <c r="H25" s="161">
        <v>125</v>
      </c>
      <c r="I25" s="161">
        <v>477</v>
      </c>
      <c r="J25" s="161">
        <v>140</v>
      </c>
      <c r="K25" s="172">
        <f t="shared" si="1"/>
        <v>896</v>
      </c>
      <c r="L25" s="161">
        <v>195</v>
      </c>
      <c r="M25" s="161">
        <v>105</v>
      </c>
      <c r="N25" s="161">
        <v>164</v>
      </c>
      <c r="O25" s="161">
        <v>42</v>
      </c>
      <c r="P25" s="172">
        <f t="shared" si="2"/>
        <v>506</v>
      </c>
      <c r="Q25" s="172">
        <f t="shared" si="3"/>
        <v>1870</v>
      </c>
      <c r="R25" s="84" t="s">
        <v>108</v>
      </c>
      <c r="S25" s="254"/>
      <c r="T25" s="254"/>
      <c r="U25" s="254"/>
      <c r="V25" s="254"/>
    </row>
    <row r="26" spans="1:22" ht="20.25">
      <c r="A26" s="84" t="s">
        <v>107</v>
      </c>
      <c r="B26" s="171">
        <v>24</v>
      </c>
      <c r="C26" s="171">
        <v>23</v>
      </c>
      <c r="D26" s="171">
        <v>4</v>
      </c>
      <c r="E26" s="171">
        <v>4</v>
      </c>
      <c r="F26" s="172">
        <f t="shared" si="0"/>
        <v>55</v>
      </c>
      <c r="G26" s="171">
        <v>18</v>
      </c>
      <c r="H26" s="171">
        <v>41</v>
      </c>
      <c r="I26" s="171">
        <v>333</v>
      </c>
      <c r="J26" s="171">
        <v>351</v>
      </c>
      <c r="K26" s="172">
        <f t="shared" si="1"/>
        <v>743</v>
      </c>
      <c r="L26" s="171">
        <v>48</v>
      </c>
      <c r="M26" s="171">
        <v>46</v>
      </c>
      <c r="N26" s="171">
        <v>114</v>
      </c>
      <c r="O26" s="171">
        <v>139</v>
      </c>
      <c r="P26" s="172">
        <f t="shared" si="2"/>
        <v>347</v>
      </c>
      <c r="Q26" s="172">
        <f t="shared" si="3"/>
        <v>1145</v>
      </c>
      <c r="R26" s="84" t="s">
        <v>106</v>
      </c>
      <c r="S26" s="254"/>
      <c r="T26" s="254"/>
      <c r="U26" s="254"/>
      <c r="V26" s="254"/>
    </row>
    <row r="27" spans="1:22" ht="20.25">
      <c r="A27" s="84" t="s">
        <v>105</v>
      </c>
      <c r="B27" s="161">
        <v>219</v>
      </c>
      <c r="C27" s="161">
        <v>119</v>
      </c>
      <c r="D27" s="161">
        <v>99</v>
      </c>
      <c r="E27" s="161">
        <v>22</v>
      </c>
      <c r="F27" s="172">
        <f t="shared" si="0"/>
        <v>459</v>
      </c>
      <c r="G27" s="161">
        <v>82</v>
      </c>
      <c r="H27" s="161">
        <v>36</v>
      </c>
      <c r="I27" s="161">
        <v>767</v>
      </c>
      <c r="J27" s="161">
        <v>236</v>
      </c>
      <c r="K27" s="172">
        <f t="shared" si="1"/>
        <v>1121</v>
      </c>
      <c r="L27" s="161">
        <v>77</v>
      </c>
      <c r="M27" s="161">
        <v>39</v>
      </c>
      <c r="N27" s="161">
        <v>418</v>
      </c>
      <c r="O27" s="161">
        <v>131</v>
      </c>
      <c r="P27" s="172">
        <f t="shared" si="2"/>
        <v>665</v>
      </c>
      <c r="Q27" s="172">
        <f t="shared" si="3"/>
        <v>2245</v>
      </c>
      <c r="R27" s="84" t="s">
        <v>104</v>
      </c>
      <c r="S27" s="254"/>
      <c r="T27" s="254"/>
      <c r="U27" s="254"/>
      <c r="V27" s="254"/>
    </row>
    <row r="28" spans="1:22" ht="20.25">
      <c r="A28" s="84" t="s">
        <v>103</v>
      </c>
      <c r="B28" s="171">
        <v>58</v>
      </c>
      <c r="C28" s="171">
        <v>29</v>
      </c>
      <c r="D28" s="171">
        <v>7</v>
      </c>
      <c r="E28" s="171">
        <v>7</v>
      </c>
      <c r="F28" s="172">
        <f t="shared" si="0"/>
        <v>101</v>
      </c>
      <c r="G28" s="171">
        <v>15</v>
      </c>
      <c r="H28" s="171">
        <v>11</v>
      </c>
      <c r="I28" s="171">
        <v>55</v>
      </c>
      <c r="J28" s="171">
        <v>47</v>
      </c>
      <c r="K28" s="172">
        <f t="shared" si="1"/>
        <v>128</v>
      </c>
      <c r="L28" s="171">
        <v>10</v>
      </c>
      <c r="M28" s="171">
        <v>11</v>
      </c>
      <c r="N28" s="171">
        <v>26</v>
      </c>
      <c r="O28" s="171">
        <v>15</v>
      </c>
      <c r="P28" s="172">
        <f t="shared" si="2"/>
        <v>62</v>
      </c>
      <c r="Q28" s="172">
        <f t="shared" si="3"/>
        <v>291</v>
      </c>
      <c r="R28" s="84" t="s">
        <v>102</v>
      </c>
      <c r="S28" s="254"/>
      <c r="T28" s="254"/>
      <c r="U28" s="254"/>
      <c r="V28" s="254"/>
    </row>
    <row r="29" spans="1:22" ht="20.25">
      <c r="A29" s="84" t="s">
        <v>244</v>
      </c>
      <c r="B29" s="161">
        <v>733</v>
      </c>
      <c r="C29" s="161">
        <v>797</v>
      </c>
      <c r="D29" s="161">
        <v>411</v>
      </c>
      <c r="E29" s="161">
        <v>500</v>
      </c>
      <c r="F29" s="172">
        <f t="shared" si="0"/>
        <v>2441</v>
      </c>
      <c r="G29" s="161">
        <v>329</v>
      </c>
      <c r="H29" s="161">
        <v>445</v>
      </c>
      <c r="I29" s="161">
        <v>826</v>
      </c>
      <c r="J29" s="161">
        <v>581</v>
      </c>
      <c r="K29" s="172">
        <f t="shared" si="1"/>
        <v>2181</v>
      </c>
      <c r="L29" s="161">
        <v>466</v>
      </c>
      <c r="M29" s="161">
        <v>339</v>
      </c>
      <c r="N29" s="161">
        <v>215</v>
      </c>
      <c r="O29" s="161">
        <v>136</v>
      </c>
      <c r="P29" s="172">
        <f t="shared" si="2"/>
        <v>1156</v>
      </c>
      <c r="Q29" s="172">
        <f t="shared" si="3"/>
        <v>5778</v>
      </c>
      <c r="R29" s="84" t="s">
        <v>100</v>
      </c>
      <c r="S29" s="254"/>
      <c r="T29" s="254"/>
      <c r="U29" s="254"/>
      <c r="V29" s="254"/>
    </row>
    <row r="30" spans="1:22" ht="20.25">
      <c r="A30" s="480" t="s">
        <v>99</v>
      </c>
      <c r="B30" s="171">
        <v>151</v>
      </c>
      <c r="C30" s="171">
        <v>78</v>
      </c>
      <c r="D30" s="171">
        <v>83</v>
      </c>
      <c r="E30" s="171">
        <v>34</v>
      </c>
      <c r="F30" s="172">
        <f t="shared" si="0"/>
        <v>346</v>
      </c>
      <c r="G30" s="171">
        <v>65</v>
      </c>
      <c r="H30" s="171">
        <v>37</v>
      </c>
      <c r="I30" s="171">
        <v>220</v>
      </c>
      <c r="J30" s="171">
        <v>102</v>
      </c>
      <c r="K30" s="172">
        <f t="shared" si="1"/>
        <v>424</v>
      </c>
      <c r="L30" s="171">
        <v>101</v>
      </c>
      <c r="M30" s="171">
        <v>37</v>
      </c>
      <c r="N30" s="171">
        <v>60</v>
      </c>
      <c r="O30" s="171">
        <v>21</v>
      </c>
      <c r="P30" s="172">
        <f t="shared" si="2"/>
        <v>219</v>
      </c>
      <c r="Q30" s="172">
        <f t="shared" si="3"/>
        <v>989</v>
      </c>
      <c r="R30" s="84" t="s">
        <v>98</v>
      </c>
      <c r="S30" s="254"/>
      <c r="T30" s="254"/>
      <c r="U30" s="254"/>
      <c r="V30" s="254"/>
    </row>
    <row r="31" spans="1:22" ht="20.25">
      <c r="A31" s="84" t="s">
        <v>1504</v>
      </c>
      <c r="B31" s="161">
        <v>16</v>
      </c>
      <c r="C31" s="161">
        <v>9</v>
      </c>
      <c r="D31" s="161">
        <v>4</v>
      </c>
      <c r="E31" s="161">
        <v>0</v>
      </c>
      <c r="F31" s="172">
        <f t="shared" si="0"/>
        <v>29</v>
      </c>
      <c r="G31" s="161">
        <v>32</v>
      </c>
      <c r="H31" s="161">
        <v>16</v>
      </c>
      <c r="I31" s="161">
        <v>40</v>
      </c>
      <c r="J31" s="161">
        <v>3</v>
      </c>
      <c r="K31" s="172">
        <f t="shared" si="1"/>
        <v>91</v>
      </c>
      <c r="L31" s="161">
        <v>32</v>
      </c>
      <c r="M31" s="161">
        <v>11</v>
      </c>
      <c r="N31" s="161">
        <v>3</v>
      </c>
      <c r="O31" s="161">
        <v>0</v>
      </c>
      <c r="P31" s="172">
        <f t="shared" si="2"/>
        <v>46</v>
      </c>
      <c r="Q31" s="172">
        <f t="shared" si="3"/>
        <v>166</v>
      </c>
      <c r="R31" s="84" t="s">
        <v>96</v>
      </c>
      <c r="S31" s="254"/>
      <c r="T31" s="254"/>
      <c r="U31" s="254"/>
      <c r="V31" s="254"/>
    </row>
    <row r="32" spans="1:22" ht="20.25">
      <c r="A32" s="84" t="s">
        <v>1505</v>
      </c>
      <c r="B32" s="171">
        <v>1167</v>
      </c>
      <c r="C32" s="171">
        <v>896</v>
      </c>
      <c r="D32" s="171">
        <v>904</v>
      </c>
      <c r="E32" s="171">
        <v>1006</v>
      </c>
      <c r="F32" s="172">
        <f t="shared" si="0"/>
        <v>3973</v>
      </c>
      <c r="G32" s="171">
        <v>736</v>
      </c>
      <c r="H32" s="171">
        <v>949</v>
      </c>
      <c r="I32" s="171">
        <v>391</v>
      </c>
      <c r="J32" s="171">
        <v>483</v>
      </c>
      <c r="K32" s="172">
        <f t="shared" si="1"/>
        <v>2559</v>
      </c>
      <c r="L32" s="171">
        <v>468</v>
      </c>
      <c r="M32" s="171">
        <v>331</v>
      </c>
      <c r="N32" s="171">
        <v>86</v>
      </c>
      <c r="O32" s="171">
        <v>77</v>
      </c>
      <c r="P32" s="172">
        <f t="shared" si="2"/>
        <v>962</v>
      </c>
      <c r="Q32" s="172">
        <f t="shared" si="3"/>
        <v>7494</v>
      </c>
      <c r="R32" s="84" t="s">
        <v>94</v>
      </c>
      <c r="S32" s="254"/>
      <c r="T32" s="254"/>
      <c r="U32" s="254"/>
      <c r="V32" s="254"/>
    </row>
    <row r="33" spans="1:22" ht="20.25">
      <c r="A33" s="84" t="s">
        <v>93</v>
      </c>
      <c r="B33" s="161">
        <v>802</v>
      </c>
      <c r="C33" s="161">
        <v>440</v>
      </c>
      <c r="D33" s="161">
        <v>864</v>
      </c>
      <c r="E33" s="161">
        <v>466</v>
      </c>
      <c r="F33" s="172">
        <f t="shared" si="0"/>
        <v>2572</v>
      </c>
      <c r="G33" s="161">
        <v>105</v>
      </c>
      <c r="H33" s="161">
        <v>56</v>
      </c>
      <c r="I33" s="161">
        <v>219</v>
      </c>
      <c r="J33" s="161">
        <v>45</v>
      </c>
      <c r="K33" s="172">
        <f t="shared" si="1"/>
        <v>425</v>
      </c>
      <c r="L33" s="161">
        <v>124</v>
      </c>
      <c r="M33" s="161">
        <v>42</v>
      </c>
      <c r="N33" s="161">
        <v>48</v>
      </c>
      <c r="O33" s="161">
        <v>6</v>
      </c>
      <c r="P33" s="172">
        <f t="shared" si="2"/>
        <v>220</v>
      </c>
      <c r="Q33" s="172">
        <f t="shared" si="3"/>
        <v>3217</v>
      </c>
      <c r="R33" s="84" t="s">
        <v>92</v>
      </c>
      <c r="S33" s="254"/>
      <c r="T33" s="254"/>
      <c r="U33" s="254"/>
      <c r="V33" s="254"/>
    </row>
    <row r="34" spans="1:22" ht="20.25">
      <c r="A34" s="84" t="s">
        <v>91</v>
      </c>
      <c r="B34" s="171">
        <v>554</v>
      </c>
      <c r="C34" s="171">
        <v>224</v>
      </c>
      <c r="D34" s="171">
        <v>242</v>
      </c>
      <c r="E34" s="171">
        <v>176</v>
      </c>
      <c r="F34" s="172">
        <f t="shared" si="0"/>
        <v>1196</v>
      </c>
      <c r="G34" s="171">
        <v>71</v>
      </c>
      <c r="H34" s="171">
        <v>20</v>
      </c>
      <c r="I34" s="171">
        <v>425</v>
      </c>
      <c r="J34" s="171">
        <v>91</v>
      </c>
      <c r="K34" s="172">
        <f t="shared" si="1"/>
        <v>607</v>
      </c>
      <c r="L34" s="171">
        <v>76</v>
      </c>
      <c r="M34" s="171">
        <v>15</v>
      </c>
      <c r="N34" s="171">
        <v>113</v>
      </c>
      <c r="O34" s="171">
        <v>39</v>
      </c>
      <c r="P34" s="172">
        <f t="shared" si="2"/>
        <v>243</v>
      </c>
      <c r="Q34" s="172">
        <f t="shared" si="3"/>
        <v>2046</v>
      </c>
      <c r="R34" s="84" t="s">
        <v>90</v>
      </c>
      <c r="S34" s="254"/>
      <c r="T34" s="254"/>
      <c r="U34" s="254"/>
      <c r="V34" s="254"/>
    </row>
    <row r="35" spans="1:22" ht="20.25">
      <c r="A35" s="84" t="s">
        <v>89</v>
      </c>
      <c r="B35" s="161">
        <v>88</v>
      </c>
      <c r="C35" s="161">
        <v>41</v>
      </c>
      <c r="D35" s="161">
        <v>88</v>
      </c>
      <c r="E35" s="161">
        <v>66</v>
      </c>
      <c r="F35" s="172">
        <f t="shared" si="0"/>
        <v>283</v>
      </c>
      <c r="G35" s="161">
        <v>13</v>
      </c>
      <c r="H35" s="161">
        <v>2</v>
      </c>
      <c r="I35" s="161">
        <v>209</v>
      </c>
      <c r="J35" s="161">
        <v>60</v>
      </c>
      <c r="K35" s="172">
        <f t="shared" si="1"/>
        <v>284</v>
      </c>
      <c r="L35" s="161">
        <v>44</v>
      </c>
      <c r="M35" s="161">
        <v>15</v>
      </c>
      <c r="N35" s="161">
        <v>76</v>
      </c>
      <c r="O35" s="161">
        <v>18</v>
      </c>
      <c r="P35" s="172">
        <f t="shared" si="2"/>
        <v>153</v>
      </c>
      <c r="Q35" s="172">
        <f t="shared" si="3"/>
        <v>720</v>
      </c>
      <c r="R35" s="84" t="s">
        <v>88</v>
      </c>
      <c r="S35" s="254"/>
      <c r="T35" s="254"/>
      <c r="U35" s="254"/>
      <c r="V35" s="254"/>
    </row>
    <row r="36" spans="1:22" ht="20.25">
      <c r="A36" s="84" t="s">
        <v>87</v>
      </c>
      <c r="B36" s="171">
        <v>37</v>
      </c>
      <c r="C36" s="171">
        <v>27</v>
      </c>
      <c r="D36" s="171">
        <v>16</v>
      </c>
      <c r="E36" s="171">
        <v>16</v>
      </c>
      <c r="F36" s="172">
        <f t="shared" si="0"/>
        <v>96</v>
      </c>
      <c r="G36" s="171">
        <v>28</v>
      </c>
      <c r="H36" s="171">
        <v>16</v>
      </c>
      <c r="I36" s="171">
        <v>102</v>
      </c>
      <c r="J36" s="171">
        <v>26</v>
      </c>
      <c r="K36" s="172">
        <f t="shared" si="1"/>
        <v>172</v>
      </c>
      <c r="L36" s="171">
        <v>28</v>
      </c>
      <c r="M36" s="171">
        <v>8</v>
      </c>
      <c r="N36" s="171">
        <v>49</v>
      </c>
      <c r="O36" s="171">
        <v>14</v>
      </c>
      <c r="P36" s="172">
        <f t="shared" si="2"/>
        <v>99</v>
      </c>
      <c r="Q36" s="172">
        <f t="shared" si="3"/>
        <v>367</v>
      </c>
      <c r="R36" s="84" t="s">
        <v>86</v>
      </c>
      <c r="S36" s="254"/>
      <c r="T36" s="254"/>
      <c r="U36" s="254"/>
      <c r="V36" s="254"/>
    </row>
    <row r="37" spans="1:22" ht="20.25">
      <c r="A37" s="84" t="s">
        <v>85</v>
      </c>
      <c r="B37" s="161">
        <v>4</v>
      </c>
      <c r="C37" s="161">
        <v>3</v>
      </c>
      <c r="D37" s="161">
        <v>0</v>
      </c>
      <c r="E37" s="161">
        <v>0</v>
      </c>
      <c r="F37" s="172">
        <f t="shared" si="0"/>
        <v>7</v>
      </c>
      <c r="G37" s="161">
        <v>9</v>
      </c>
      <c r="H37" s="161">
        <v>3</v>
      </c>
      <c r="I37" s="161">
        <v>19</v>
      </c>
      <c r="J37" s="161">
        <v>16</v>
      </c>
      <c r="K37" s="172">
        <f t="shared" si="1"/>
        <v>47</v>
      </c>
      <c r="L37" s="161">
        <v>52</v>
      </c>
      <c r="M37" s="161">
        <v>18</v>
      </c>
      <c r="N37" s="161">
        <v>28</v>
      </c>
      <c r="O37" s="161">
        <v>17</v>
      </c>
      <c r="P37" s="172">
        <f t="shared" si="2"/>
        <v>115</v>
      </c>
      <c r="Q37" s="172">
        <f t="shared" si="3"/>
        <v>169</v>
      </c>
      <c r="R37" s="84" t="s">
        <v>1169</v>
      </c>
      <c r="S37" s="254"/>
      <c r="T37" s="254"/>
      <c r="U37" s="254"/>
      <c r="V37" s="254"/>
    </row>
    <row r="38" spans="1:22" ht="20.25">
      <c r="A38" s="84" t="s">
        <v>84</v>
      </c>
      <c r="B38" s="171">
        <v>7</v>
      </c>
      <c r="C38" s="171">
        <v>2</v>
      </c>
      <c r="D38" s="171">
        <v>5</v>
      </c>
      <c r="E38" s="171">
        <v>5</v>
      </c>
      <c r="F38" s="172">
        <f t="shared" si="0"/>
        <v>19</v>
      </c>
      <c r="G38" s="171">
        <v>7</v>
      </c>
      <c r="H38" s="171">
        <v>8</v>
      </c>
      <c r="I38" s="171">
        <v>109</v>
      </c>
      <c r="J38" s="171">
        <v>18</v>
      </c>
      <c r="K38" s="172">
        <f t="shared" si="1"/>
        <v>142</v>
      </c>
      <c r="L38" s="171">
        <v>73</v>
      </c>
      <c r="M38" s="171">
        <v>12</v>
      </c>
      <c r="N38" s="171">
        <v>42</v>
      </c>
      <c r="O38" s="171">
        <v>8</v>
      </c>
      <c r="P38" s="172">
        <f t="shared" si="2"/>
        <v>135</v>
      </c>
      <c r="Q38" s="172">
        <f t="shared" si="3"/>
        <v>296</v>
      </c>
      <c r="R38" s="84" t="s">
        <v>83</v>
      </c>
      <c r="S38" s="254"/>
      <c r="T38" s="254"/>
      <c r="U38" s="254"/>
      <c r="V38" s="254"/>
    </row>
    <row r="39" spans="1:22" ht="20.25">
      <c r="A39" s="84" t="s">
        <v>322</v>
      </c>
      <c r="B39" s="161">
        <v>23</v>
      </c>
      <c r="C39" s="161">
        <v>8</v>
      </c>
      <c r="D39" s="161">
        <v>19</v>
      </c>
      <c r="E39" s="161">
        <v>20</v>
      </c>
      <c r="F39" s="172">
        <f t="shared" si="0"/>
        <v>70</v>
      </c>
      <c r="G39" s="161">
        <v>2</v>
      </c>
      <c r="H39" s="161">
        <v>12</v>
      </c>
      <c r="I39" s="161">
        <v>45</v>
      </c>
      <c r="J39" s="161">
        <v>18</v>
      </c>
      <c r="K39" s="172">
        <f t="shared" si="1"/>
        <v>77</v>
      </c>
      <c r="L39" s="161">
        <v>84</v>
      </c>
      <c r="M39" s="161">
        <v>45</v>
      </c>
      <c r="N39" s="161">
        <v>18</v>
      </c>
      <c r="O39" s="161">
        <v>14</v>
      </c>
      <c r="P39" s="172">
        <f t="shared" si="2"/>
        <v>161</v>
      </c>
      <c r="Q39" s="172">
        <f t="shared" si="3"/>
        <v>308</v>
      </c>
      <c r="R39" s="84" t="s">
        <v>81</v>
      </c>
      <c r="S39" s="254"/>
      <c r="T39" s="254"/>
      <c r="U39" s="254"/>
      <c r="V39" s="254"/>
    </row>
    <row r="40" spans="1:22" ht="20.25">
      <c r="A40" s="84" t="s">
        <v>80</v>
      </c>
      <c r="B40" s="171">
        <v>4</v>
      </c>
      <c r="C40" s="171">
        <v>7</v>
      </c>
      <c r="D40" s="171">
        <v>11</v>
      </c>
      <c r="E40" s="171">
        <v>5</v>
      </c>
      <c r="F40" s="172">
        <f t="shared" si="0"/>
        <v>27</v>
      </c>
      <c r="G40" s="171">
        <v>11</v>
      </c>
      <c r="H40" s="171">
        <v>4</v>
      </c>
      <c r="I40" s="171">
        <v>84</v>
      </c>
      <c r="J40" s="171">
        <v>52</v>
      </c>
      <c r="K40" s="172">
        <f t="shared" si="1"/>
        <v>151</v>
      </c>
      <c r="L40" s="171">
        <v>45</v>
      </c>
      <c r="M40" s="171">
        <v>13</v>
      </c>
      <c r="N40" s="171">
        <v>52</v>
      </c>
      <c r="O40" s="171">
        <v>11</v>
      </c>
      <c r="P40" s="172">
        <f t="shared" si="2"/>
        <v>121</v>
      </c>
      <c r="Q40" s="172">
        <f t="shared" si="3"/>
        <v>299</v>
      </c>
      <c r="R40" s="84" t="s">
        <v>79</v>
      </c>
      <c r="S40" s="254"/>
      <c r="T40" s="254"/>
      <c r="U40" s="254"/>
      <c r="V40" s="254"/>
    </row>
    <row r="41" spans="1:22" ht="20.25">
      <c r="A41" s="84" t="s">
        <v>78</v>
      </c>
      <c r="B41" s="161">
        <v>11</v>
      </c>
      <c r="C41" s="161">
        <v>5</v>
      </c>
      <c r="D41" s="161">
        <v>6</v>
      </c>
      <c r="E41" s="161">
        <v>0</v>
      </c>
      <c r="F41" s="172">
        <f t="shared" si="0"/>
        <v>22</v>
      </c>
      <c r="G41" s="161">
        <v>8</v>
      </c>
      <c r="H41" s="161">
        <v>1</v>
      </c>
      <c r="I41" s="161">
        <v>81</v>
      </c>
      <c r="J41" s="161">
        <v>3</v>
      </c>
      <c r="K41" s="172">
        <f t="shared" si="1"/>
        <v>93</v>
      </c>
      <c r="L41" s="161">
        <v>21</v>
      </c>
      <c r="M41" s="161">
        <v>1</v>
      </c>
      <c r="N41" s="161">
        <v>26</v>
      </c>
      <c r="O41" s="161">
        <v>1</v>
      </c>
      <c r="P41" s="172">
        <f t="shared" si="2"/>
        <v>49</v>
      </c>
      <c r="Q41" s="172">
        <f t="shared" si="3"/>
        <v>164</v>
      </c>
      <c r="R41" s="84" t="s">
        <v>77</v>
      </c>
      <c r="S41" s="254"/>
      <c r="T41" s="254"/>
      <c r="U41" s="254"/>
      <c r="V41" s="254"/>
    </row>
    <row r="42" spans="1:22" ht="20.25">
      <c r="A42" s="84" t="s">
        <v>303</v>
      </c>
      <c r="B42" s="171">
        <v>637</v>
      </c>
      <c r="C42" s="171">
        <v>579</v>
      </c>
      <c r="D42" s="171">
        <v>41</v>
      </c>
      <c r="E42" s="171">
        <v>29</v>
      </c>
      <c r="F42" s="172">
        <f t="shared" si="0"/>
        <v>1286</v>
      </c>
      <c r="G42" s="171">
        <v>70</v>
      </c>
      <c r="H42" s="171">
        <v>69</v>
      </c>
      <c r="I42" s="171">
        <v>72</v>
      </c>
      <c r="J42" s="171">
        <v>37</v>
      </c>
      <c r="K42" s="172">
        <f t="shared" si="1"/>
        <v>248</v>
      </c>
      <c r="L42" s="171">
        <v>164</v>
      </c>
      <c r="M42" s="171">
        <v>78</v>
      </c>
      <c r="N42" s="171">
        <v>28</v>
      </c>
      <c r="O42" s="171">
        <v>24</v>
      </c>
      <c r="P42" s="172">
        <f t="shared" si="2"/>
        <v>294</v>
      </c>
      <c r="Q42" s="172">
        <f t="shared" si="3"/>
        <v>1828</v>
      </c>
      <c r="R42" s="84" t="s">
        <v>75</v>
      </c>
      <c r="S42" s="254"/>
      <c r="T42" s="254"/>
      <c r="U42" s="254"/>
      <c r="V42" s="254"/>
    </row>
    <row r="43" spans="1:22" ht="27" customHeight="1">
      <c r="A43" s="92" t="s">
        <v>9</v>
      </c>
      <c r="B43" s="93">
        <f>SUM(B7:B42)</f>
        <v>14124</v>
      </c>
      <c r="C43" s="93">
        <f t="shared" ref="C43:Q43" si="4">SUM(C7:C42)</f>
        <v>9953</v>
      </c>
      <c r="D43" s="93">
        <f t="shared" si="4"/>
        <v>6565</v>
      </c>
      <c r="E43" s="93">
        <f t="shared" si="4"/>
        <v>5032</v>
      </c>
      <c r="F43" s="93">
        <f t="shared" si="4"/>
        <v>35674</v>
      </c>
      <c r="G43" s="93">
        <f t="shared" si="4"/>
        <v>3546</v>
      </c>
      <c r="H43" s="93">
        <f t="shared" si="4"/>
        <v>2932</v>
      </c>
      <c r="I43" s="93">
        <f t="shared" si="4"/>
        <v>9181</v>
      </c>
      <c r="J43" s="93">
        <f t="shared" si="4"/>
        <v>3741</v>
      </c>
      <c r="K43" s="93">
        <f t="shared" si="4"/>
        <v>19400</v>
      </c>
      <c r="L43" s="93">
        <f t="shared" si="4"/>
        <v>3950</v>
      </c>
      <c r="M43" s="93">
        <f t="shared" si="4"/>
        <v>1982</v>
      </c>
      <c r="N43" s="93">
        <f t="shared" si="4"/>
        <v>3190</v>
      </c>
      <c r="O43" s="93">
        <f t="shared" si="4"/>
        <v>1120</v>
      </c>
      <c r="P43" s="93">
        <f t="shared" si="4"/>
        <v>10242</v>
      </c>
      <c r="Q43" s="93">
        <f t="shared" si="4"/>
        <v>65316</v>
      </c>
      <c r="R43" s="92" t="s">
        <v>8</v>
      </c>
      <c r="T43" s="254"/>
      <c r="U43" s="254"/>
      <c r="V43" s="254"/>
    </row>
  </sheetData>
  <mergeCells count="19">
    <mergeCell ref="D5:E5"/>
    <mergeCell ref="F5:F6"/>
    <mergeCell ref="G4:K4"/>
    <mergeCell ref="A1:R1"/>
    <mergeCell ref="A2:R2"/>
    <mergeCell ref="A3:K3"/>
    <mergeCell ref="L3:R3"/>
    <mergeCell ref="Q4:Q6"/>
    <mergeCell ref="A4:A6"/>
    <mergeCell ref="R4:R6"/>
    <mergeCell ref="G5:H5"/>
    <mergeCell ref="I5:J5"/>
    <mergeCell ref="K5:K6"/>
    <mergeCell ref="L4:P4"/>
    <mergeCell ref="L5:M5"/>
    <mergeCell ref="N5:O5"/>
    <mergeCell ref="P5:P6"/>
    <mergeCell ref="B4:F4"/>
    <mergeCell ref="B5:C5"/>
  </mergeCells>
  <printOptions horizontalCentered="1" verticalCentered="1"/>
  <pageMargins left="0.7" right="0.7" top="0.75" bottom="0.75"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V43"/>
  <sheetViews>
    <sheetView rightToLeft="1" zoomScaleNormal="100" workbookViewId="0">
      <selection sqref="A1:R2"/>
    </sheetView>
  </sheetViews>
  <sheetFormatPr defaultColWidth="7.7109375" defaultRowHeight="12.75"/>
  <cols>
    <col min="1" max="1" width="41.42578125" style="151" bestFit="1" customWidth="1"/>
    <col min="2" max="5" width="9.7109375" style="151" customWidth="1"/>
    <col min="6" max="6" width="9.7109375" style="153" customWidth="1"/>
    <col min="7" max="7" width="12.7109375" style="151" customWidth="1"/>
    <col min="8" max="9" width="9.7109375" style="151" customWidth="1"/>
    <col min="10" max="10" width="9.7109375" style="153" customWidth="1"/>
    <col min="11" max="13" width="9.7109375" style="151" customWidth="1"/>
    <col min="14" max="14" width="9.7109375" style="153" customWidth="1"/>
    <col min="15" max="16" width="9.7109375" style="151" customWidth="1"/>
    <col min="17" max="17" width="11.85546875" style="151" customWidth="1"/>
    <col min="18" max="18" width="33.7109375" style="154" customWidth="1"/>
    <col min="19" max="20" width="7.7109375" style="151" customWidth="1"/>
    <col min="21" max="253" width="7.7109375" style="151"/>
    <col min="254" max="254" width="25.85546875" style="151" customWidth="1"/>
    <col min="255" max="255" width="18.28515625" style="151" customWidth="1"/>
    <col min="256" max="271" width="8.28515625" style="151" customWidth="1"/>
    <col min="272" max="509" width="7.7109375" style="151"/>
    <col min="510" max="510" width="25.85546875" style="151" customWidth="1"/>
    <col min="511" max="511" width="18.28515625" style="151" customWidth="1"/>
    <col min="512" max="527" width="8.28515625" style="151" customWidth="1"/>
    <col min="528" max="765" width="7.7109375" style="151"/>
    <col min="766" max="766" width="25.85546875" style="151" customWidth="1"/>
    <col min="767" max="767" width="18.28515625" style="151" customWidth="1"/>
    <col min="768" max="783" width="8.28515625" style="151" customWidth="1"/>
    <col min="784" max="1021" width="7.7109375" style="151"/>
    <col min="1022" max="1022" width="25.85546875" style="151" customWidth="1"/>
    <col min="1023" max="1023" width="18.28515625" style="151" customWidth="1"/>
    <col min="1024" max="1039" width="8.28515625" style="151" customWidth="1"/>
    <col min="1040" max="1277" width="7.7109375" style="151"/>
    <col min="1278" max="1278" width="25.85546875" style="151" customWidth="1"/>
    <col min="1279" max="1279" width="18.28515625" style="151" customWidth="1"/>
    <col min="1280" max="1295" width="8.28515625" style="151" customWidth="1"/>
    <col min="1296" max="1533" width="7.7109375" style="151"/>
    <col min="1534" max="1534" width="25.85546875" style="151" customWidth="1"/>
    <col min="1535" max="1535" width="18.28515625" style="151" customWidth="1"/>
    <col min="1536" max="1551" width="8.28515625" style="151" customWidth="1"/>
    <col min="1552" max="1789" width="7.7109375" style="151"/>
    <col min="1790" max="1790" width="25.85546875" style="151" customWidth="1"/>
    <col min="1791" max="1791" width="18.28515625" style="151" customWidth="1"/>
    <col min="1792" max="1807" width="8.28515625" style="151" customWidth="1"/>
    <col min="1808" max="2045" width="7.7109375" style="151"/>
    <col min="2046" max="2046" width="25.85546875" style="151" customWidth="1"/>
    <col min="2047" max="2047" width="18.28515625" style="151" customWidth="1"/>
    <col min="2048" max="2063" width="8.28515625" style="151" customWidth="1"/>
    <col min="2064" max="2301" width="7.7109375" style="151"/>
    <col min="2302" max="2302" width="25.85546875" style="151" customWidth="1"/>
    <col min="2303" max="2303" width="18.28515625" style="151" customWidth="1"/>
    <col min="2304" max="2319" width="8.28515625" style="151" customWidth="1"/>
    <col min="2320" max="2557" width="7.7109375" style="151"/>
    <col min="2558" max="2558" width="25.85546875" style="151" customWidth="1"/>
    <col min="2559" max="2559" width="18.28515625" style="151" customWidth="1"/>
    <col min="2560" max="2575" width="8.28515625" style="151" customWidth="1"/>
    <col min="2576" max="2813" width="7.7109375" style="151"/>
    <col min="2814" max="2814" width="25.85546875" style="151" customWidth="1"/>
    <col min="2815" max="2815" width="18.28515625" style="151" customWidth="1"/>
    <col min="2816" max="2831" width="8.28515625" style="151" customWidth="1"/>
    <col min="2832" max="3069" width="7.7109375" style="151"/>
    <col min="3070" max="3070" width="25.85546875" style="151" customWidth="1"/>
    <col min="3071" max="3071" width="18.28515625" style="151" customWidth="1"/>
    <col min="3072" max="3087" width="8.28515625" style="151" customWidth="1"/>
    <col min="3088" max="3325" width="7.7109375" style="151"/>
    <col min="3326" max="3326" width="25.85546875" style="151" customWidth="1"/>
    <col min="3327" max="3327" width="18.28515625" style="151" customWidth="1"/>
    <col min="3328" max="3343" width="8.28515625" style="151" customWidth="1"/>
    <col min="3344" max="3581" width="7.7109375" style="151"/>
    <col min="3582" max="3582" width="25.85546875" style="151" customWidth="1"/>
    <col min="3583" max="3583" width="18.28515625" style="151" customWidth="1"/>
    <col min="3584" max="3599" width="8.28515625" style="151" customWidth="1"/>
    <col min="3600" max="3837" width="7.7109375" style="151"/>
    <col min="3838" max="3838" width="25.85546875" style="151" customWidth="1"/>
    <col min="3839" max="3839" width="18.28515625" style="151" customWidth="1"/>
    <col min="3840" max="3855" width="8.28515625" style="151" customWidth="1"/>
    <col min="3856" max="4093" width="7.7109375" style="151"/>
    <col min="4094" max="4094" width="25.85546875" style="151" customWidth="1"/>
    <col min="4095" max="4095" width="18.28515625" style="151" customWidth="1"/>
    <col min="4096" max="4111" width="8.28515625" style="151" customWidth="1"/>
    <col min="4112" max="4349" width="7.7109375" style="151"/>
    <col min="4350" max="4350" width="25.85546875" style="151" customWidth="1"/>
    <col min="4351" max="4351" width="18.28515625" style="151" customWidth="1"/>
    <col min="4352" max="4367" width="8.28515625" style="151" customWidth="1"/>
    <col min="4368" max="4605" width="7.7109375" style="151"/>
    <col min="4606" max="4606" width="25.85546875" style="151" customWidth="1"/>
    <col min="4607" max="4607" width="18.28515625" style="151" customWidth="1"/>
    <col min="4608" max="4623" width="8.28515625" style="151" customWidth="1"/>
    <col min="4624" max="4861" width="7.7109375" style="151"/>
    <col min="4862" max="4862" width="25.85546875" style="151" customWidth="1"/>
    <col min="4863" max="4863" width="18.28515625" style="151" customWidth="1"/>
    <col min="4864" max="4879" width="8.28515625" style="151" customWidth="1"/>
    <col min="4880" max="5117" width="7.7109375" style="151"/>
    <col min="5118" max="5118" width="25.85546875" style="151" customWidth="1"/>
    <col min="5119" max="5119" width="18.28515625" style="151" customWidth="1"/>
    <col min="5120" max="5135" width="8.28515625" style="151" customWidth="1"/>
    <col min="5136" max="5373" width="7.7109375" style="151"/>
    <col min="5374" max="5374" width="25.85546875" style="151" customWidth="1"/>
    <col min="5375" max="5375" width="18.28515625" style="151" customWidth="1"/>
    <col min="5376" max="5391" width="8.28515625" style="151" customWidth="1"/>
    <col min="5392" max="5629" width="7.7109375" style="151"/>
    <col min="5630" max="5630" width="25.85546875" style="151" customWidth="1"/>
    <col min="5631" max="5631" width="18.28515625" style="151" customWidth="1"/>
    <col min="5632" max="5647" width="8.28515625" style="151" customWidth="1"/>
    <col min="5648" max="5885" width="7.7109375" style="151"/>
    <col min="5886" max="5886" width="25.85546875" style="151" customWidth="1"/>
    <col min="5887" max="5887" width="18.28515625" style="151" customWidth="1"/>
    <col min="5888" max="5903" width="8.28515625" style="151" customWidth="1"/>
    <col min="5904" max="6141" width="7.7109375" style="151"/>
    <col min="6142" max="6142" width="25.85546875" style="151" customWidth="1"/>
    <col min="6143" max="6143" width="18.28515625" style="151" customWidth="1"/>
    <col min="6144" max="6159" width="8.28515625" style="151" customWidth="1"/>
    <col min="6160" max="6397" width="7.7109375" style="151"/>
    <col min="6398" max="6398" width="25.85546875" style="151" customWidth="1"/>
    <col min="6399" max="6399" width="18.28515625" style="151" customWidth="1"/>
    <col min="6400" max="6415" width="8.28515625" style="151" customWidth="1"/>
    <col min="6416" max="6653" width="7.7109375" style="151"/>
    <col min="6654" max="6654" width="25.85546875" style="151" customWidth="1"/>
    <col min="6655" max="6655" width="18.28515625" style="151" customWidth="1"/>
    <col min="6656" max="6671" width="8.28515625" style="151" customWidth="1"/>
    <col min="6672" max="6909" width="7.7109375" style="151"/>
    <col min="6910" max="6910" width="25.85546875" style="151" customWidth="1"/>
    <col min="6911" max="6911" width="18.28515625" style="151" customWidth="1"/>
    <col min="6912" max="6927" width="8.28515625" style="151" customWidth="1"/>
    <col min="6928" max="7165" width="7.7109375" style="151"/>
    <col min="7166" max="7166" width="25.85546875" style="151" customWidth="1"/>
    <col min="7167" max="7167" width="18.28515625" style="151" customWidth="1"/>
    <col min="7168" max="7183" width="8.28515625" style="151" customWidth="1"/>
    <col min="7184" max="7421" width="7.7109375" style="151"/>
    <col min="7422" max="7422" width="25.85546875" style="151" customWidth="1"/>
    <col min="7423" max="7423" width="18.28515625" style="151" customWidth="1"/>
    <col min="7424" max="7439" width="8.28515625" style="151" customWidth="1"/>
    <col min="7440" max="7677" width="7.7109375" style="151"/>
    <col min="7678" max="7678" width="25.85546875" style="151" customWidth="1"/>
    <col min="7679" max="7679" width="18.28515625" style="151" customWidth="1"/>
    <col min="7680" max="7695" width="8.28515625" style="151" customWidth="1"/>
    <col min="7696" max="7933" width="7.7109375" style="151"/>
    <col min="7934" max="7934" width="25.85546875" style="151" customWidth="1"/>
    <col min="7935" max="7935" width="18.28515625" style="151" customWidth="1"/>
    <col min="7936" max="7951" width="8.28515625" style="151" customWidth="1"/>
    <col min="7952" max="8189" width="7.7109375" style="151"/>
    <col min="8190" max="8190" width="25.85546875" style="151" customWidth="1"/>
    <col min="8191" max="8191" width="18.28515625" style="151" customWidth="1"/>
    <col min="8192" max="8207" width="8.28515625" style="151" customWidth="1"/>
    <col min="8208" max="8445" width="7.7109375" style="151"/>
    <col min="8446" max="8446" width="25.85546875" style="151" customWidth="1"/>
    <col min="8447" max="8447" width="18.28515625" style="151" customWidth="1"/>
    <col min="8448" max="8463" width="8.28515625" style="151" customWidth="1"/>
    <col min="8464" max="8701" width="7.7109375" style="151"/>
    <col min="8702" max="8702" width="25.85546875" style="151" customWidth="1"/>
    <col min="8703" max="8703" width="18.28515625" style="151" customWidth="1"/>
    <col min="8704" max="8719" width="8.28515625" style="151" customWidth="1"/>
    <col min="8720" max="8957" width="7.7109375" style="151"/>
    <col min="8958" max="8958" width="25.85546875" style="151" customWidth="1"/>
    <col min="8959" max="8959" width="18.28515625" style="151" customWidth="1"/>
    <col min="8960" max="8975" width="8.28515625" style="151" customWidth="1"/>
    <col min="8976" max="9213" width="7.7109375" style="151"/>
    <col min="9214" max="9214" width="25.85546875" style="151" customWidth="1"/>
    <col min="9215" max="9215" width="18.28515625" style="151" customWidth="1"/>
    <col min="9216" max="9231" width="8.28515625" style="151" customWidth="1"/>
    <col min="9232" max="9469" width="7.7109375" style="151"/>
    <col min="9470" max="9470" width="25.85546875" style="151" customWidth="1"/>
    <col min="9471" max="9471" width="18.28515625" style="151" customWidth="1"/>
    <col min="9472" max="9487" width="8.28515625" style="151" customWidth="1"/>
    <col min="9488" max="9725" width="7.7109375" style="151"/>
    <col min="9726" max="9726" width="25.85546875" style="151" customWidth="1"/>
    <col min="9727" max="9727" width="18.28515625" style="151" customWidth="1"/>
    <col min="9728" max="9743" width="8.28515625" style="151" customWidth="1"/>
    <col min="9744" max="9981" width="7.7109375" style="151"/>
    <col min="9982" max="9982" width="25.85546875" style="151" customWidth="1"/>
    <col min="9983" max="9983" width="18.28515625" style="151" customWidth="1"/>
    <col min="9984" max="9999" width="8.28515625" style="151" customWidth="1"/>
    <col min="10000" max="10237" width="7.7109375" style="151"/>
    <col min="10238" max="10238" width="25.85546875" style="151" customWidth="1"/>
    <col min="10239" max="10239" width="18.28515625" style="151" customWidth="1"/>
    <col min="10240" max="10255" width="8.28515625" style="151" customWidth="1"/>
    <col min="10256" max="10493" width="7.7109375" style="151"/>
    <col min="10494" max="10494" width="25.85546875" style="151" customWidth="1"/>
    <col min="10495" max="10495" width="18.28515625" style="151" customWidth="1"/>
    <col min="10496" max="10511" width="8.28515625" style="151" customWidth="1"/>
    <col min="10512" max="10749" width="7.7109375" style="151"/>
    <col min="10750" max="10750" width="25.85546875" style="151" customWidth="1"/>
    <col min="10751" max="10751" width="18.28515625" style="151" customWidth="1"/>
    <col min="10752" max="10767" width="8.28515625" style="151" customWidth="1"/>
    <col min="10768" max="11005" width="7.7109375" style="151"/>
    <col min="11006" max="11006" width="25.85546875" style="151" customWidth="1"/>
    <col min="11007" max="11007" width="18.28515625" style="151" customWidth="1"/>
    <col min="11008" max="11023" width="8.28515625" style="151" customWidth="1"/>
    <col min="11024" max="11261" width="7.7109375" style="151"/>
    <col min="11262" max="11262" width="25.85546875" style="151" customWidth="1"/>
    <col min="11263" max="11263" width="18.28515625" style="151" customWidth="1"/>
    <col min="11264" max="11279" width="8.28515625" style="151" customWidth="1"/>
    <col min="11280" max="11517" width="7.7109375" style="151"/>
    <col min="11518" max="11518" width="25.85546875" style="151" customWidth="1"/>
    <col min="11519" max="11519" width="18.28515625" style="151" customWidth="1"/>
    <col min="11520" max="11535" width="8.28515625" style="151" customWidth="1"/>
    <col min="11536" max="11773" width="7.7109375" style="151"/>
    <col min="11774" max="11774" width="25.85546875" style="151" customWidth="1"/>
    <col min="11775" max="11775" width="18.28515625" style="151" customWidth="1"/>
    <col min="11776" max="11791" width="8.28515625" style="151" customWidth="1"/>
    <col min="11792" max="12029" width="7.7109375" style="151"/>
    <col min="12030" max="12030" width="25.85546875" style="151" customWidth="1"/>
    <col min="12031" max="12031" width="18.28515625" style="151" customWidth="1"/>
    <col min="12032" max="12047" width="8.28515625" style="151" customWidth="1"/>
    <col min="12048" max="12285" width="7.7109375" style="151"/>
    <col min="12286" max="12286" width="25.85546875" style="151" customWidth="1"/>
    <col min="12287" max="12287" width="18.28515625" style="151" customWidth="1"/>
    <col min="12288" max="12303" width="8.28515625" style="151" customWidth="1"/>
    <col min="12304" max="12541" width="7.7109375" style="151"/>
    <col min="12542" max="12542" width="25.85546875" style="151" customWidth="1"/>
    <col min="12543" max="12543" width="18.28515625" style="151" customWidth="1"/>
    <col min="12544" max="12559" width="8.28515625" style="151" customWidth="1"/>
    <col min="12560" max="12797" width="7.7109375" style="151"/>
    <col min="12798" max="12798" width="25.85546875" style="151" customWidth="1"/>
    <col min="12799" max="12799" width="18.28515625" style="151" customWidth="1"/>
    <col min="12800" max="12815" width="8.28515625" style="151" customWidth="1"/>
    <col min="12816" max="13053" width="7.7109375" style="151"/>
    <col min="13054" max="13054" width="25.85546875" style="151" customWidth="1"/>
    <col min="13055" max="13055" width="18.28515625" style="151" customWidth="1"/>
    <col min="13056" max="13071" width="8.28515625" style="151" customWidth="1"/>
    <col min="13072" max="13309" width="7.7109375" style="151"/>
    <col min="13310" max="13310" width="25.85546875" style="151" customWidth="1"/>
    <col min="13311" max="13311" width="18.28515625" style="151" customWidth="1"/>
    <col min="13312" max="13327" width="8.28515625" style="151" customWidth="1"/>
    <col min="13328" max="13565" width="7.7109375" style="151"/>
    <col min="13566" max="13566" width="25.85546875" style="151" customWidth="1"/>
    <col min="13567" max="13567" width="18.28515625" style="151" customWidth="1"/>
    <col min="13568" max="13583" width="8.28515625" style="151" customWidth="1"/>
    <col min="13584" max="13821" width="7.7109375" style="151"/>
    <col min="13822" max="13822" width="25.85546875" style="151" customWidth="1"/>
    <col min="13823" max="13823" width="18.28515625" style="151" customWidth="1"/>
    <col min="13824" max="13839" width="8.28515625" style="151" customWidth="1"/>
    <col min="13840" max="14077" width="7.7109375" style="151"/>
    <col min="14078" max="14078" width="25.85546875" style="151" customWidth="1"/>
    <col min="14079" max="14079" width="18.28515625" style="151" customWidth="1"/>
    <col min="14080" max="14095" width="8.28515625" style="151" customWidth="1"/>
    <col min="14096" max="14333" width="7.7109375" style="151"/>
    <col min="14334" max="14334" width="25.85546875" style="151" customWidth="1"/>
    <col min="14335" max="14335" width="18.28515625" style="151" customWidth="1"/>
    <col min="14336" max="14351" width="8.28515625" style="151" customWidth="1"/>
    <col min="14352" max="14589" width="7.7109375" style="151"/>
    <col min="14590" max="14590" width="25.85546875" style="151" customWidth="1"/>
    <col min="14591" max="14591" width="18.28515625" style="151" customWidth="1"/>
    <col min="14592" max="14607" width="8.28515625" style="151" customWidth="1"/>
    <col min="14608" max="14845" width="7.7109375" style="151"/>
    <col min="14846" max="14846" width="25.85546875" style="151" customWidth="1"/>
    <col min="14847" max="14847" width="18.28515625" style="151" customWidth="1"/>
    <col min="14848" max="14863" width="8.28515625" style="151" customWidth="1"/>
    <col min="14864" max="15101" width="7.7109375" style="151"/>
    <col min="15102" max="15102" width="25.85546875" style="151" customWidth="1"/>
    <col min="15103" max="15103" width="18.28515625" style="151" customWidth="1"/>
    <col min="15104" max="15119" width="8.28515625" style="151" customWidth="1"/>
    <col min="15120" max="15357" width="7.7109375" style="151"/>
    <col min="15358" max="15358" width="25.85546875" style="151" customWidth="1"/>
    <col min="15359" max="15359" width="18.28515625" style="151" customWidth="1"/>
    <col min="15360" max="15375" width="8.28515625" style="151" customWidth="1"/>
    <col min="15376" max="15613" width="7.7109375" style="151"/>
    <col min="15614" max="15614" width="25.85546875" style="151" customWidth="1"/>
    <col min="15615" max="15615" width="18.28515625" style="151" customWidth="1"/>
    <col min="15616" max="15631" width="8.28515625" style="151" customWidth="1"/>
    <col min="15632" max="15869" width="7.7109375" style="151"/>
    <col min="15870" max="15870" width="25.85546875" style="151" customWidth="1"/>
    <col min="15871" max="15871" width="18.28515625" style="151" customWidth="1"/>
    <col min="15872" max="15887" width="8.28515625" style="151" customWidth="1"/>
    <col min="15888" max="16125" width="7.7109375" style="151"/>
    <col min="16126" max="16126" width="25.85546875" style="151" customWidth="1"/>
    <col min="16127" max="16127" width="18.28515625" style="151" customWidth="1"/>
    <col min="16128" max="16143" width="8.28515625" style="151" customWidth="1"/>
    <col min="16144" max="16384" width="7.7109375" style="151"/>
  </cols>
  <sheetData>
    <row r="1" spans="1:22" ht="33" customHeight="1">
      <c r="A1" s="594" t="s">
        <v>1514</v>
      </c>
      <c r="B1" s="594"/>
      <c r="C1" s="594"/>
      <c r="D1" s="594"/>
      <c r="E1" s="594"/>
      <c r="F1" s="594"/>
      <c r="G1" s="594"/>
      <c r="H1" s="594"/>
      <c r="I1" s="594"/>
      <c r="J1" s="594"/>
      <c r="K1" s="594"/>
      <c r="L1" s="594"/>
      <c r="M1" s="594"/>
      <c r="N1" s="594"/>
      <c r="O1" s="594"/>
      <c r="P1" s="594"/>
      <c r="Q1" s="594"/>
      <c r="R1" s="594"/>
    </row>
    <row r="2" spans="1:22" ht="33" customHeight="1">
      <c r="A2" s="581" t="s">
        <v>1515</v>
      </c>
      <c r="B2" s="581"/>
      <c r="C2" s="581"/>
      <c r="D2" s="581"/>
      <c r="E2" s="581"/>
      <c r="F2" s="581"/>
      <c r="G2" s="581"/>
      <c r="H2" s="581"/>
      <c r="I2" s="581"/>
      <c r="J2" s="581"/>
      <c r="K2" s="581"/>
      <c r="L2" s="581"/>
      <c r="M2" s="581"/>
      <c r="N2" s="581"/>
      <c r="O2" s="581"/>
      <c r="P2" s="581"/>
      <c r="Q2" s="581"/>
      <c r="R2" s="581"/>
    </row>
    <row r="3" spans="1:22" ht="26.25" customHeight="1">
      <c r="A3" s="569" t="s">
        <v>1536</v>
      </c>
      <c r="B3" s="569"/>
      <c r="C3" s="569"/>
      <c r="D3" s="569"/>
      <c r="E3" s="569"/>
      <c r="F3" s="569"/>
      <c r="G3" s="569"/>
      <c r="H3" s="569"/>
      <c r="I3" s="569"/>
      <c r="J3" s="569"/>
      <c r="K3" s="595"/>
      <c r="L3" s="614" t="s">
        <v>1537</v>
      </c>
      <c r="M3" s="614"/>
      <c r="N3" s="614"/>
      <c r="O3" s="614"/>
      <c r="P3" s="614"/>
      <c r="Q3" s="614"/>
      <c r="R3" s="586"/>
    </row>
    <row r="4" spans="1:22" ht="40.5" customHeight="1">
      <c r="A4" s="638" t="s">
        <v>232</v>
      </c>
      <c r="B4" s="646" t="s">
        <v>1506</v>
      </c>
      <c r="C4" s="646"/>
      <c r="D4" s="646"/>
      <c r="E4" s="646"/>
      <c r="F4" s="646"/>
      <c r="G4" s="646" t="s">
        <v>1512</v>
      </c>
      <c r="H4" s="646"/>
      <c r="I4" s="646"/>
      <c r="J4" s="646"/>
      <c r="K4" s="646"/>
      <c r="L4" s="646" t="s">
        <v>1513</v>
      </c>
      <c r="M4" s="646"/>
      <c r="N4" s="646"/>
      <c r="O4" s="646"/>
      <c r="P4" s="646"/>
      <c r="Q4" s="637" t="s">
        <v>1509</v>
      </c>
      <c r="R4" s="641" t="s">
        <v>231</v>
      </c>
    </row>
    <row r="5" spans="1:22" ht="38.25" customHeight="1">
      <c r="A5" s="639"/>
      <c r="B5" s="644" t="s">
        <v>1507</v>
      </c>
      <c r="C5" s="645"/>
      <c r="D5" s="644" t="s">
        <v>1508</v>
      </c>
      <c r="E5" s="645"/>
      <c r="F5" s="637" t="s">
        <v>1509</v>
      </c>
      <c r="G5" s="644" t="s">
        <v>1507</v>
      </c>
      <c r="H5" s="645"/>
      <c r="I5" s="644" t="s">
        <v>1508</v>
      </c>
      <c r="J5" s="645"/>
      <c r="K5" s="637" t="s">
        <v>1509</v>
      </c>
      <c r="L5" s="644" t="s">
        <v>1507</v>
      </c>
      <c r="M5" s="645"/>
      <c r="N5" s="644" t="s">
        <v>1508</v>
      </c>
      <c r="O5" s="645"/>
      <c r="P5" s="637" t="s">
        <v>1509</v>
      </c>
      <c r="Q5" s="637"/>
      <c r="R5" s="642"/>
    </row>
    <row r="6" spans="1:22" ht="30">
      <c r="A6" s="640"/>
      <c r="B6" s="468" t="s">
        <v>1510</v>
      </c>
      <c r="C6" s="468" t="s">
        <v>1511</v>
      </c>
      <c r="D6" s="468" t="s">
        <v>1510</v>
      </c>
      <c r="E6" s="468" t="s">
        <v>1511</v>
      </c>
      <c r="F6" s="637"/>
      <c r="G6" s="468" t="s">
        <v>1510</v>
      </c>
      <c r="H6" s="468" t="s">
        <v>1511</v>
      </c>
      <c r="I6" s="468" t="s">
        <v>1510</v>
      </c>
      <c r="J6" s="468" t="s">
        <v>1511</v>
      </c>
      <c r="K6" s="637"/>
      <c r="L6" s="468" t="s">
        <v>1510</v>
      </c>
      <c r="M6" s="468" t="s">
        <v>1511</v>
      </c>
      <c r="N6" s="468" t="s">
        <v>1510</v>
      </c>
      <c r="O6" s="468" t="s">
        <v>1511</v>
      </c>
      <c r="P6" s="637"/>
      <c r="Q6" s="637"/>
      <c r="R6" s="643"/>
    </row>
    <row r="7" spans="1:22" s="154" customFormat="1" ht="20.25">
      <c r="A7" s="84" t="s">
        <v>144</v>
      </c>
      <c r="B7" s="161">
        <v>223</v>
      </c>
      <c r="C7" s="161">
        <v>97</v>
      </c>
      <c r="D7" s="161">
        <v>317</v>
      </c>
      <c r="E7" s="161">
        <v>178</v>
      </c>
      <c r="F7" s="172">
        <f>SUM(B7:E7)</f>
        <v>815</v>
      </c>
      <c r="G7" s="161">
        <v>0</v>
      </c>
      <c r="H7" s="161">
        <v>0</v>
      </c>
      <c r="I7" s="161">
        <v>0</v>
      </c>
      <c r="J7" s="161">
        <v>0</v>
      </c>
      <c r="K7" s="172">
        <f>SUM(G7:J7)</f>
        <v>0</v>
      </c>
      <c r="L7" s="161">
        <v>0</v>
      </c>
      <c r="M7" s="161">
        <v>0</v>
      </c>
      <c r="N7" s="161">
        <v>0</v>
      </c>
      <c r="O7" s="161">
        <v>0</v>
      </c>
      <c r="P7" s="172">
        <f>SUM(L7:O7)</f>
        <v>0</v>
      </c>
      <c r="Q7" s="172">
        <f>P7+K7+F7</f>
        <v>815</v>
      </c>
      <c r="R7" s="84" t="s">
        <v>143</v>
      </c>
      <c r="S7" s="254"/>
      <c r="T7" s="254"/>
      <c r="U7" s="254"/>
      <c r="V7" s="254"/>
    </row>
    <row r="8" spans="1:22" ht="20.25">
      <c r="A8" s="84" t="s">
        <v>220</v>
      </c>
      <c r="B8" s="171">
        <v>374</v>
      </c>
      <c r="C8" s="171">
        <v>367</v>
      </c>
      <c r="D8" s="171">
        <v>31</v>
      </c>
      <c r="E8" s="171">
        <v>27</v>
      </c>
      <c r="F8" s="172">
        <f t="shared" ref="F8:F42" si="0">SUM(B8:E8)</f>
        <v>799</v>
      </c>
      <c r="G8" s="171">
        <v>213</v>
      </c>
      <c r="H8" s="171">
        <v>215</v>
      </c>
      <c r="I8" s="171">
        <v>148</v>
      </c>
      <c r="J8" s="171">
        <v>44</v>
      </c>
      <c r="K8" s="172">
        <f t="shared" ref="K8:K42" si="1">SUM(G8:J8)</f>
        <v>620</v>
      </c>
      <c r="L8" s="171">
        <v>393</v>
      </c>
      <c r="M8" s="171">
        <v>316</v>
      </c>
      <c r="N8" s="171">
        <v>77</v>
      </c>
      <c r="O8" s="171">
        <v>33</v>
      </c>
      <c r="P8" s="172">
        <f t="shared" ref="P8:P42" si="2">SUM(L8:O8)</f>
        <v>819</v>
      </c>
      <c r="Q8" s="172">
        <f t="shared" ref="Q8:Q42" si="3">P8+K8+F8</f>
        <v>2238</v>
      </c>
      <c r="R8" s="84" t="s">
        <v>141</v>
      </c>
      <c r="S8" s="254"/>
      <c r="T8" s="254"/>
      <c r="U8" s="254"/>
      <c r="V8" s="254"/>
    </row>
    <row r="9" spans="1:22" ht="20.25">
      <c r="A9" s="84" t="s">
        <v>327</v>
      </c>
      <c r="B9" s="161">
        <v>158</v>
      </c>
      <c r="C9" s="161">
        <v>111</v>
      </c>
      <c r="D9" s="161">
        <v>37</v>
      </c>
      <c r="E9" s="161">
        <v>17</v>
      </c>
      <c r="F9" s="172">
        <f t="shared" si="0"/>
        <v>323</v>
      </c>
      <c r="G9" s="161">
        <v>145</v>
      </c>
      <c r="H9" s="161">
        <v>46</v>
      </c>
      <c r="I9" s="161">
        <v>212</v>
      </c>
      <c r="J9" s="161">
        <v>49</v>
      </c>
      <c r="K9" s="172">
        <f t="shared" si="1"/>
        <v>452</v>
      </c>
      <c r="L9" s="161">
        <v>100</v>
      </c>
      <c r="M9" s="161">
        <v>58</v>
      </c>
      <c r="N9" s="161">
        <v>122</v>
      </c>
      <c r="O9" s="161">
        <v>34</v>
      </c>
      <c r="P9" s="172">
        <f t="shared" si="2"/>
        <v>314</v>
      </c>
      <c r="Q9" s="172">
        <f t="shared" si="3"/>
        <v>1089</v>
      </c>
      <c r="R9" s="84" t="s">
        <v>139</v>
      </c>
      <c r="S9" s="254"/>
      <c r="T9" s="254"/>
      <c r="U9" s="254"/>
      <c r="V9" s="254"/>
    </row>
    <row r="10" spans="1:22" ht="20.25">
      <c r="A10" s="84" t="s">
        <v>138</v>
      </c>
      <c r="B10" s="171">
        <v>144</v>
      </c>
      <c r="C10" s="171">
        <v>48</v>
      </c>
      <c r="D10" s="171">
        <v>16</v>
      </c>
      <c r="E10" s="171">
        <v>3</v>
      </c>
      <c r="F10" s="172">
        <f t="shared" si="0"/>
        <v>211</v>
      </c>
      <c r="G10" s="171">
        <v>90</v>
      </c>
      <c r="H10" s="171">
        <v>37</v>
      </c>
      <c r="I10" s="171">
        <v>174</v>
      </c>
      <c r="J10" s="171">
        <v>23</v>
      </c>
      <c r="K10" s="172">
        <f t="shared" si="1"/>
        <v>324</v>
      </c>
      <c r="L10" s="171">
        <v>139</v>
      </c>
      <c r="M10" s="171">
        <v>30</v>
      </c>
      <c r="N10" s="171">
        <v>111</v>
      </c>
      <c r="O10" s="171">
        <v>4</v>
      </c>
      <c r="P10" s="172">
        <f t="shared" si="2"/>
        <v>284</v>
      </c>
      <c r="Q10" s="172">
        <f t="shared" si="3"/>
        <v>819</v>
      </c>
      <c r="R10" s="84" t="s">
        <v>137</v>
      </c>
      <c r="S10" s="254"/>
      <c r="T10" s="254"/>
      <c r="U10" s="254"/>
      <c r="V10" s="254"/>
    </row>
    <row r="11" spans="1:22" ht="20.25">
      <c r="A11" s="84" t="s">
        <v>266</v>
      </c>
      <c r="B11" s="161">
        <v>52</v>
      </c>
      <c r="C11" s="161">
        <v>7</v>
      </c>
      <c r="D11" s="161">
        <v>14</v>
      </c>
      <c r="E11" s="161">
        <v>3</v>
      </c>
      <c r="F11" s="172">
        <f t="shared" si="0"/>
        <v>76</v>
      </c>
      <c r="G11" s="161">
        <v>67</v>
      </c>
      <c r="H11" s="161">
        <v>5</v>
      </c>
      <c r="I11" s="161">
        <v>127</v>
      </c>
      <c r="J11" s="161">
        <v>0</v>
      </c>
      <c r="K11" s="172">
        <f t="shared" si="1"/>
        <v>199</v>
      </c>
      <c r="L11" s="161">
        <v>164</v>
      </c>
      <c r="M11" s="161">
        <v>10</v>
      </c>
      <c r="N11" s="161">
        <v>60</v>
      </c>
      <c r="O11" s="161">
        <v>1</v>
      </c>
      <c r="P11" s="172">
        <f t="shared" si="2"/>
        <v>235</v>
      </c>
      <c r="Q11" s="172">
        <f t="shared" si="3"/>
        <v>510</v>
      </c>
      <c r="R11" s="84" t="s">
        <v>135</v>
      </c>
      <c r="S11" s="254"/>
      <c r="T11" s="254"/>
      <c r="U11" s="254"/>
      <c r="V11" s="254"/>
    </row>
    <row r="12" spans="1:22" ht="20.25">
      <c r="A12" s="84" t="s">
        <v>134</v>
      </c>
      <c r="B12" s="171">
        <v>26</v>
      </c>
      <c r="C12" s="171">
        <v>4</v>
      </c>
      <c r="D12" s="171">
        <v>3</v>
      </c>
      <c r="E12" s="171">
        <v>0</v>
      </c>
      <c r="F12" s="172">
        <f t="shared" si="0"/>
        <v>33</v>
      </c>
      <c r="G12" s="171">
        <v>46</v>
      </c>
      <c r="H12" s="171">
        <v>2</v>
      </c>
      <c r="I12" s="171">
        <v>47</v>
      </c>
      <c r="J12" s="171">
        <v>0</v>
      </c>
      <c r="K12" s="172">
        <f t="shared" si="1"/>
        <v>95</v>
      </c>
      <c r="L12" s="171">
        <v>105</v>
      </c>
      <c r="M12" s="171">
        <v>7</v>
      </c>
      <c r="N12" s="171">
        <v>32</v>
      </c>
      <c r="O12" s="171">
        <v>1</v>
      </c>
      <c r="P12" s="172">
        <f t="shared" si="2"/>
        <v>145</v>
      </c>
      <c r="Q12" s="172">
        <f t="shared" si="3"/>
        <v>273</v>
      </c>
      <c r="R12" s="84" t="s">
        <v>133</v>
      </c>
      <c r="S12" s="254"/>
      <c r="T12" s="254"/>
      <c r="U12" s="254"/>
      <c r="V12" s="254"/>
    </row>
    <row r="13" spans="1:22" ht="20.25">
      <c r="A13" s="84" t="s">
        <v>132</v>
      </c>
      <c r="B13" s="161">
        <v>8</v>
      </c>
      <c r="C13" s="161">
        <v>6</v>
      </c>
      <c r="D13" s="161">
        <v>6</v>
      </c>
      <c r="E13" s="161">
        <v>2</v>
      </c>
      <c r="F13" s="172">
        <f t="shared" si="0"/>
        <v>22</v>
      </c>
      <c r="G13" s="161">
        <v>8</v>
      </c>
      <c r="H13" s="161">
        <v>1</v>
      </c>
      <c r="I13" s="161">
        <v>50</v>
      </c>
      <c r="J13" s="161">
        <v>1</v>
      </c>
      <c r="K13" s="172">
        <f t="shared" si="1"/>
        <v>60</v>
      </c>
      <c r="L13" s="161">
        <v>39</v>
      </c>
      <c r="M13" s="161">
        <v>6</v>
      </c>
      <c r="N13" s="161">
        <v>46</v>
      </c>
      <c r="O13" s="161">
        <v>0</v>
      </c>
      <c r="P13" s="172">
        <f t="shared" si="2"/>
        <v>91</v>
      </c>
      <c r="Q13" s="172">
        <f t="shared" si="3"/>
        <v>173</v>
      </c>
      <c r="R13" s="84" t="s">
        <v>131</v>
      </c>
      <c r="S13" s="254"/>
      <c r="T13" s="254"/>
      <c r="U13" s="254"/>
      <c r="V13" s="254"/>
    </row>
    <row r="14" spans="1:22" ht="20.25">
      <c r="A14" s="84" t="s">
        <v>130</v>
      </c>
      <c r="B14" s="171">
        <v>19</v>
      </c>
      <c r="C14" s="171">
        <v>4</v>
      </c>
      <c r="D14" s="171">
        <v>5</v>
      </c>
      <c r="E14" s="171">
        <v>1</v>
      </c>
      <c r="F14" s="172">
        <f t="shared" si="0"/>
        <v>29</v>
      </c>
      <c r="G14" s="171">
        <v>9</v>
      </c>
      <c r="H14" s="171">
        <v>5</v>
      </c>
      <c r="I14" s="171">
        <v>42</v>
      </c>
      <c r="J14" s="171">
        <v>3</v>
      </c>
      <c r="K14" s="172">
        <f t="shared" si="1"/>
        <v>59</v>
      </c>
      <c r="L14" s="171">
        <v>43</v>
      </c>
      <c r="M14" s="171">
        <v>8</v>
      </c>
      <c r="N14" s="171">
        <v>43</v>
      </c>
      <c r="O14" s="171">
        <v>1</v>
      </c>
      <c r="P14" s="172">
        <f t="shared" si="2"/>
        <v>95</v>
      </c>
      <c r="Q14" s="172">
        <f t="shared" si="3"/>
        <v>183</v>
      </c>
      <c r="R14" s="84" t="s">
        <v>129</v>
      </c>
      <c r="S14" s="254"/>
      <c r="T14" s="254"/>
      <c r="U14" s="254"/>
      <c r="V14" s="254"/>
    </row>
    <row r="15" spans="1:22" ht="20.25">
      <c r="A15" s="84" t="s">
        <v>326</v>
      </c>
      <c r="B15" s="161">
        <v>9</v>
      </c>
      <c r="C15" s="161">
        <v>6</v>
      </c>
      <c r="D15" s="161">
        <v>1</v>
      </c>
      <c r="E15" s="161">
        <v>0</v>
      </c>
      <c r="F15" s="172">
        <f t="shared" si="0"/>
        <v>16</v>
      </c>
      <c r="G15" s="161">
        <v>10</v>
      </c>
      <c r="H15" s="161">
        <v>2</v>
      </c>
      <c r="I15" s="161">
        <v>22</v>
      </c>
      <c r="J15" s="161">
        <v>2</v>
      </c>
      <c r="K15" s="172">
        <f t="shared" si="1"/>
        <v>36</v>
      </c>
      <c r="L15" s="161">
        <v>48</v>
      </c>
      <c r="M15" s="161">
        <v>11</v>
      </c>
      <c r="N15" s="161">
        <v>23</v>
      </c>
      <c r="O15" s="161">
        <v>1</v>
      </c>
      <c r="P15" s="172">
        <f t="shared" si="2"/>
        <v>83</v>
      </c>
      <c r="Q15" s="172">
        <f t="shared" si="3"/>
        <v>135</v>
      </c>
      <c r="R15" s="84" t="s">
        <v>127</v>
      </c>
      <c r="S15" s="254"/>
      <c r="T15" s="254"/>
      <c r="U15" s="254"/>
      <c r="V15" s="254"/>
    </row>
    <row r="16" spans="1:22" ht="20.25">
      <c r="A16" s="84" t="s">
        <v>126</v>
      </c>
      <c r="B16" s="171">
        <v>22</v>
      </c>
      <c r="C16" s="171">
        <v>7</v>
      </c>
      <c r="D16" s="171">
        <v>4</v>
      </c>
      <c r="E16" s="171">
        <v>1</v>
      </c>
      <c r="F16" s="172">
        <f t="shared" si="0"/>
        <v>34</v>
      </c>
      <c r="G16" s="171">
        <v>48</v>
      </c>
      <c r="H16" s="171">
        <v>9</v>
      </c>
      <c r="I16" s="171">
        <v>82</v>
      </c>
      <c r="J16" s="171">
        <v>12</v>
      </c>
      <c r="K16" s="172">
        <f t="shared" si="1"/>
        <v>151</v>
      </c>
      <c r="L16" s="171">
        <v>124</v>
      </c>
      <c r="M16" s="171">
        <v>28</v>
      </c>
      <c r="N16" s="171">
        <v>41</v>
      </c>
      <c r="O16" s="171">
        <v>2</v>
      </c>
      <c r="P16" s="172">
        <f t="shared" si="2"/>
        <v>195</v>
      </c>
      <c r="Q16" s="172">
        <f t="shared" si="3"/>
        <v>380</v>
      </c>
      <c r="R16" s="84" t="s">
        <v>125</v>
      </c>
      <c r="S16" s="254"/>
      <c r="T16" s="254"/>
      <c r="U16" s="254"/>
      <c r="V16" s="254"/>
    </row>
    <row r="17" spans="1:22" ht="20.25">
      <c r="A17" s="84" t="s">
        <v>124</v>
      </c>
      <c r="B17" s="161">
        <v>10</v>
      </c>
      <c r="C17" s="161">
        <v>6</v>
      </c>
      <c r="D17" s="161">
        <v>8</v>
      </c>
      <c r="E17" s="161">
        <v>4</v>
      </c>
      <c r="F17" s="172">
        <f t="shared" si="0"/>
        <v>28</v>
      </c>
      <c r="G17" s="161">
        <v>17</v>
      </c>
      <c r="H17" s="161">
        <v>9</v>
      </c>
      <c r="I17" s="161">
        <v>82</v>
      </c>
      <c r="J17" s="161">
        <v>29</v>
      </c>
      <c r="K17" s="172">
        <f t="shared" si="1"/>
        <v>137</v>
      </c>
      <c r="L17" s="161">
        <v>123</v>
      </c>
      <c r="M17" s="161">
        <v>25</v>
      </c>
      <c r="N17" s="161">
        <v>52</v>
      </c>
      <c r="O17" s="161">
        <v>5</v>
      </c>
      <c r="P17" s="172">
        <f t="shared" si="2"/>
        <v>205</v>
      </c>
      <c r="Q17" s="172">
        <f t="shared" si="3"/>
        <v>370</v>
      </c>
      <c r="R17" s="84" t="s">
        <v>123</v>
      </c>
      <c r="S17" s="254"/>
      <c r="T17" s="254"/>
      <c r="U17" s="254"/>
      <c r="V17" s="254"/>
    </row>
    <row r="18" spans="1:22" ht="20.25">
      <c r="A18" s="84" t="s">
        <v>122</v>
      </c>
      <c r="B18" s="171">
        <v>9</v>
      </c>
      <c r="C18" s="171">
        <v>61</v>
      </c>
      <c r="D18" s="171">
        <v>6</v>
      </c>
      <c r="E18" s="171">
        <v>62</v>
      </c>
      <c r="F18" s="172">
        <f t="shared" si="0"/>
        <v>138</v>
      </c>
      <c r="G18" s="171">
        <v>25</v>
      </c>
      <c r="H18" s="171">
        <v>66</v>
      </c>
      <c r="I18" s="171">
        <v>83</v>
      </c>
      <c r="J18" s="171">
        <v>166</v>
      </c>
      <c r="K18" s="172">
        <f t="shared" si="1"/>
        <v>340</v>
      </c>
      <c r="L18" s="171">
        <v>72</v>
      </c>
      <c r="M18" s="171">
        <v>121</v>
      </c>
      <c r="N18" s="171">
        <v>96</v>
      </c>
      <c r="O18" s="171">
        <v>80</v>
      </c>
      <c r="P18" s="172">
        <f t="shared" si="2"/>
        <v>369</v>
      </c>
      <c r="Q18" s="172">
        <f t="shared" si="3"/>
        <v>847</v>
      </c>
      <c r="R18" s="84" t="s">
        <v>121</v>
      </c>
      <c r="S18" s="254"/>
      <c r="T18" s="254"/>
      <c r="U18" s="254"/>
      <c r="V18" s="254"/>
    </row>
    <row r="19" spans="1:22" ht="20.25">
      <c r="A19" s="84" t="s">
        <v>120</v>
      </c>
      <c r="B19" s="161">
        <v>13</v>
      </c>
      <c r="C19" s="161">
        <v>10</v>
      </c>
      <c r="D19" s="161">
        <v>13</v>
      </c>
      <c r="E19" s="161">
        <v>1</v>
      </c>
      <c r="F19" s="172">
        <f t="shared" si="0"/>
        <v>37</v>
      </c>
      <c r="G19" s="161">
        <v>27</v>
      </c>
      <c r="H19" s="161">
        <v>4</v>
      </c>
      <c r="I19" s="161">
        <v>151</v>
      </c>
      <c r="J19" s="161">
        <v>20</v>
      </c>
      <c r="K19" s="172">
        <f t="shared" si="1"/>
        <v>202</v>
      </c>
      <c r="L19" s="161">
        <v>136</v>
      </c>
      <c r="M19" s="161">
        <v>22</v>
      </c>
      <c r="N19" s="161">
        <v>138</v>
      </c>
      <c r="O19" s="161">
        <v>16</v>
      </c>
      <c r="P19" s="172">
        <f t="shared" si="2"/>
        <v>312</v>
      </c>
      <c r="Q19" s="172">
        <f t="shared" si="3"/>
        <v>551</v>
      </c>
      <c r="R19" s="84" t="s">
        <v>119</v>
      </c>
      <c r="S19" s="254"/>
      <c r="T19" s="254"/>
      <c r="U19" s="254"/>
      <c r="V19" s="254"/>
    </row>
    <row r="20" spans="1:22" ht="20.25">
      <c r="A20" s="84" t="s">
        <v>243</v>
      </c>
      <c r="B20" s="171">
        <v>0</v>
      </c>
      <c r="C20" s="171">
        <v>0</v>
      </c>
      <c r="D20" s="171">
        <v>0</v>
      </c>
      <c r="E20" s="171">
        <v>0</v>
      </c>
      <c r="F20" s="172">
        <f t="shared" si="0"/>
        <v>0</v>
      </c>
      <c r="G20" s="171">
        <v>4</v>
      </c>
      <c r="H20" s="171">
        <v>1</v>
      </c>
      <c r="I20" s="171">
        <v>14</v>
      </c>
      <c r="J20" s="171">
        <v>3</v>
      </c>
      <c r="K20" s="172">
        <f t="shared" si="1"/>
        <v>22</v>
      </c>
      <c r="L20" s="171">
        <v>32</v>
      </c>
      <c r="M20" s="171">
        <v>8</v>
      </c>
      <c r="N20" s="171">
        <v>26</v>
      </c>
      <c r="O20" s="171">
        <v>1</v>
      </c>
      <c r="P20" s="172">
        <f t="shared" si="2"/>
        <v>67</v>
      </c>
      <c r="Q20" s="172">
        <f t="shared" si="3"/>
        <v>89</v>
      </c>
      <c r="R20" s="84" t="s">
        <v>117</v>
      </c>
      <c r="S20" s="254"/>
      <c r="T20" s="254"/>
      <c r="U20" s="254"/>
      <c r="V20" s="254"/>
    </row>
    <row r="21" spans="1:22" ht="20.25">
      <c r="A21" s="84" t="s">
        <v>116</v>
      </c>
      <c r="B21" s="161">
        <v>12</v>
      </c>
      <c r="C21" s="161">
        <v>14</v>
      </c>
      <c r="D21" s="161">
        <v>4</v>
      </c>
      <c r="E21" s="161">
        <v>3</v>
      </c>
      <c r="F21" s="172">
        <f t="shared" si="0"/>
        <v>33</v>
      </c>
      <c r="G21" s="161">
        <v>17</v>
      </c>
      <c r="H21" s="161">
        <v>14</v>
      </c>
      <c r="I21" s="161">
        <v>23</v>
      </c>
      <c r="J21" s="161">
        <v>29</v>
      </c>
      <c r="K21" s="172">
        <f t="shared" si="1"/>
        <v>83</v>
      </c>
      <c r="L21" s="161">
        <v>75</v>
      </c>
      <c r="M21" s="161">
        <v>34</v>
      </c>
      <c r="N21" s="161">
        <v>16</v>
      </c>
      <c r="O21" s="161">
        <v>6</v>
      </c>
      <c r="P21" s="172">
        <f t="shared" si="2"/>
        <v>131</v>
      </c>
      <c r="Q21" s="172">
        <f t="shared" si="3"/>
        <v>247</v>
      </c>
      <c r="R21" s="84" t="s">
        <v>115</v>
      </c>
      <c r="S21" s="254"/>
      <c r="T21" s="254"/>
      <c r="U21" s="254"/>
      <c r="V21" s="254"/>
    </row>
    <row r="22" spans="1:22" ht="20.25">
      <c r="A22" s="480" t="s">
        <v>114</v>
      </c>
      <c r="B22" s="171">
        <v>29</v>
      </c>
      <c r="C22" s="171">
        <v>23</v>
      </c>
      <c r="D22" s="171">
        <v>2</v>
      </c>
      <c r="E22" s="171">
        <v>0</v>
      </c>
      <c r="F22" s="172">
        <f t="shared" si="0"/>
        <v>54</v>
      </c>
      <c r="G22" s="171">
        <v>11</v>
      </c>
      <c r="H22" s="171">
        <v>11</v>
      </c>
      <c r="I22" s="171">
        <v>17</v>
      </c>
      <c r="J22" s="171">
        <v>6</v>
      </c>
      <c r="K22" s="172">
        <f t="shared" si="1"/>
        <v>45</v>
      </c>
      <c r="L22" s="171">
        <v>89</v>
      </c>
      <c r="M22" s="171">
        <v>50</v>
      </c>
      <c r="N22" s="171">
        <v>30</v>
      </c>
      <c r="O22" s="171">
        <v>6</v>
      </c>
      <c r="P22" s="172">
        <f t="shared" si="2"/>
        <v>175</v>
      </c>
      <c r="Q22" s="172">
        <f t="shared" si="3"/>
        <v>274</v>
      </c>
      <c r="R22" s="84" t="s">
        <v>113</v>
      </c>
      <c r="S22" s="254"/>
      <c r="T22" s="254"/>
      <c r="U22" s="254"/>
      <c r="V22" s="254"/>
    </row>
    <row r="23" spans="1:22" ht="25.5">
      <c r="A23" s="84" t="s">
        <v>112</v>
      </c>
      <c r="B23" s="161">
        <v>29</v>
      </c>
      <c r="C23" s="161">
        <v>15</v>
      </c>
      <c r="D23" s="161">
        <v>6</v>
      </c>
      <c r="E23" s="161">
        <v>14</v>
      </c>
      <c r="F23" s="172">
        <f t="shared" si="0"/>
        <v>64</v>
      </c>
      <c r="G23" s="161">
        <v>12</v>
      </c>
      <c r="H23" s="161">
        <v>11</v>
      </c>
      <c r="I23" s="161">
        <v>17</v>
      </c>
      <c r="J23" s="161">
        <v>18</v>
      </c>
      <c r="K23" s="172">
        <f t="shared" si="1"/>
        <v>58</v>
      </c>
      <c r="L23" s="161">
        <v>29</v>
      </c>
      <c r="M23" s="161">
        <v>8</v>
      </c>
      <c r="N23" s="161">
        <v>6</v>
      </c>
      <c r="O23" s="161">
        <v>2</v>
      </c>
      <c r="P23" s="172">
        <f t="shared" si="2"/>
        <v>45</v>
      </c>
      <c r="Q23" s="172">
        <f t="shared" si="3"/>
        <v>167</v>
      </c>
      <c r="R23" s="470" t="s">
        <v>1520</v>
      </c>
      <c r="S23" s="254"/>
      <c r="T23" s="254"/>
      <c r="U23" s="254"/>
      <c r="V23" s="254"/>
    </row>
    <row r="24" spans="1:22" ht="20.25">
      <c r="A24" s="84" t="s">
        <v>1503</v>
      </c>
      <c r="B24" s="171">
        <v>0</v>
      </c>
      <c r="C24" s="171">
        <v>0</v>
      </c>
      <c r="D24" s="171">
        <v>3</v>
      </c>
      <c r="E24" s="171">
        <v>1</v>
      </c>
      <c r="F24" s="172">
        <f t="shared" si="0"/>
        <v>4</v>
      </c>
      <c r="G24" s="171">
        <v>6</v>
      </c>
      <c r="H24" s="171">
        <v>2</v>
      </c>
      <c r="I24" s="171">
        <v>5</v>
      </c>
      <c r="J24" s="171">
        <v>4</v>
      </c>
      <c r="K24" s="172">
        <f t="shared" si="1"/>
        <v>17</v>
      </c>
      <c r="L24" s="171">
        <v>46</v>
      </c>
      <c r="M24" s="171">
        <v>30</v>
      </c>
      <c r="N24" s="171">
        <v>14</v>
      </c>
      <c r="O24" s="171">
        <v>3</v>
      </c>
      <c r="P24" s="172">
        <f t="shared" si="2"/>
        <v>93</v>
      </c>
      <c r="Q24" s="172">
        <f t="shared" si="3"/>
        <v>114</v>
      </c>
      <c r="R24" s="469" t="s">
        <v>1168</v>
      </c>
      <c r="S24" s="254"/>
      <c r="T24" s="254"/>
      <c r="U24" s="254"/>
      <c r="V24" s="254"/>
    </row>
    <row r="25" spans="1:22" ht="20.25">
      <c r="A25" s="84" t="s">
        <v>109</v>
      </c>
      <c r="B25" s="161">
        <v>46</v>
      </c>
      <c r="C25" s="161">
        <v>26</v>
      </c>
      <c r="D25" s="161">
        <v>4</v>
      </c>
      <c r="E25" s="161">
        <v>2</v>
      </c>
      <c r="F25" s="172">
        <f t="shared" si="0"/>
        <v>78</v>
      </c>
      <c r="G25" s="161">
        <v>60</v>
      </c>
      <c r="H25" s="161">
        <v>32</v>
      </c>
      <c r="I25" s="161">
        <v>102</v>
      </c>
      <c r="J25" s="161">
        <v>38</v>
      </c>
      <c r="K25" s="172">
        <f t="shared" si="1"/>
        <v>232</v>
      </c>
      <c r="L25" s="161">
        <v>188</v>
      </c>
      <c r="M25" s="161">
        <v>84</v>
      </c>
      <c r="N25" s="161">
        <v>122</v>
      </c>
      <c r="O25" s="161">
        <v>18</v>
      </c>
      <c r="P25" s="172">
        <f t="shared" si="2"/>
        <v>412</v>
      </c>
      <c r="Q25" s="172">
        <f t="shared" si="3"/>
        <v>722</v>
      </c>
      <c r="R25" s="84" t="s">
        <v>108</v>
      </c>
      <c r="S25" s="254"/>
      <c r="T25" s="254"/>
      <c r="U25" s="254"/>
      <c r="V25" s="254"/>
    </row>
    <row r="26" spans="1:22" ht="20.25">
      <c r="A26" s="84" t="s">
        <v>107</v>
      </c>
      <c r="B26" s="171">
        <v>19</v>
      </c>
      <c r="C26" s="171">
        <v>32</v>
      </c>
      <c r="D26" s="171">
        <v>6</v>
      </c>
      <c r="E26" s="171">
        <v>2</v>
      </c>
      <c r="F26" s="172">
        <f t="shared" si="0"/>
        <v>59</v>
      </c>
      <c r="G26" s="171">
        <v>15</v>
      </c>
      <c r="H26" s="171">
        <v>30</v>
      </c>
      <c r="I26" s="171">
        <v>16</v>
      </c>
      <c r="J26" s="171">
        <v>18</v>
      </c>
      <c r="K26" s="172">
        <f t="shared" si="1"/>
        <v>79</v>
      </c>
      <c r="L26" s="171">
        <v>30</v>
      </c>
      <c r="M26" s="171">
        <v>30</v>
      </c>
      <c r="N26" s="171">
        <v>37</v>
      </c>
      <c r="O26" s="171">
        <v>12</v>
      </c>
      <c r="P26" s="172">
        <f t="shared" si="2"/>
        <v>109</v>
      </c>
      <c r="Q26" s="172">
        <f t="shared" si="3"/>
        <v>247</v>
      </c>
      <c r="R26" s="84" t="s">
        <v>106</v>
      </c>
      <c r="S26" s="254"/>
      <c r="T26" s="254"/>
      <c r="U26" s="254"/>
      <c r="V26" s="254"/>
    </row>
    <row r="27" spans="1:22" ht="20.25">
      <c r="A27" s="84" t="s">
        <v>105</v>
      </c>
      <c r="B27" s="161">
        <v>49</v>
      </c>
      <c r="C27" s="161">
        <v>34</v>
      </c>
      <c r="D27" s="161">
        <v>11</v>
      </c>
      <c r="E27" s="161">
        <v>1</v>
      </c>
      <c r="F27" s="172">
        <f t="shared" si="0"/>
        <v>95</v>
      </c>
      <c r="G27" s="161">
        <v>34</v>
      </c>
      <c r="H27" s="161">
        <v>7</v>
      </c>
      <c r="I27" s="161">
        <v>273</v>
      </c>
      <c r="J27" s="161">
        <v>51</v>
      </c>
      <c r="K27" s="172">
        <f t="shared" si="1"/>
        <v>365</v>
      </c>
      <c r="L27" s="161">
        <v>121</v>
      </c>
      <c r="M27" s="161">
        <v>32</v>
      </c>
      <c r="N27" s="161">
        <v>367</v>
      </c>
      <c r="O27" s="161">
        <v>21</v>
      </c>
      <c r="P27" s="172">
        <f t="shared" si="2"/>
        <v>541</v>
      </c>
      <c r="Q27" s="172">
        <f t="shared" si="3"/>
        <v>1001</v>
      </c>
      <c r="R27" s="84" t="s">
        <v>104</v>
      </c>
      <c r="S27" s="254"/>
      <c r="T27" s="254"/>
      <c r="U27" s="254"/>
      <c r="V27" s="254"/>
    </row>
    <row r="28" spans="1:22" ht="20.25">
      <c r="A28" s="84" t="s">
        <v>103</v>
      </c>
      <c r="B28" s="171">
        <v>5</v>
      </c>
      <c r="C28" s="171">
        <v>5</v>
      </c>
      <c r="D28" s="171">
        <v>14</v>
      </c>
      <c r="E28" s="171">
        <v>1</v>
      </c>
      <c r="F28" s="172">
        <f t="shared" si="0"/>
        <v>25</v>
      </c>
      <c r="G28" s="171">
        <v>18</v>
      </c>
      <c r="H28" s="171">
        <v>13</v>
      </c>
      <c r="I28" s="171">
        <v>8</v>
      </c>
      <c r="J28" s="171">
        <v>12</v>
      </c>
      <c r="K28" s="172">
        <f t="shared" si="1"/>
        <v>51</v>
      </c>
      <c r="L28" s="171">
        <v>17</v>
      </c>
      <c r="M28" s="171">
        <v>7</v>
      </c>
      <c r="N28" s="171">
        <v>4</v>
      </c>
      <c r="O28" s="171">
        <v>4</v>
      </c>
      <c r="P28" s="172">
        <f t="shared" si="2"/>
        <v>32</v>
      </c>
      <c r="Q28" s="172">
        <f t="shared" si="3"/>
        <v>108</v>
      </c>
      <c r="R28" s="84" t="s">
        <v>102</v>
      </c>
      <c r="S28" s="254"/>
      <c r="T28" s="254"/>
      <c r="U28" s="254"/>
      <c r="V28" s="254"/>
    </row>
    <row r="29" spans="1:22" ht="20.25">
      <c r="A29" s="84" t="s">
        <v>244</v>
      </c>
      <c r="B29" s="161">
        <v>77</v>
      </c>
      <c r="C29" s="161">
        <v>97</v>
      </c>
      <c r="D29" s="161">
        <v>40</v>
      </c>
      <c r="E29" s="161">
        <v>40</v>
      </c>
      <c r="F29" s="172">
        <f t="shared" si="0"/>
        <v>254</v>
      </c>
      <c r="G29" s="161">
        <v>113</v>
      </c>
      <c r="H29" s="161">
        <v>70</v>
      </c>
      <c r="I29" s="161">
        <v>287</v>
      </c>
      <c r="J29" s="161">
        <v>115</v>
      </c>
      <c r="K29" s="172">
        <f t="shared" si="1"/>
        <v>585</v>
      </c>
      <c r="L29" s="161">
        <v>260</v>
      </c>
      <c r="M29" s="161">
        <v>139</v>
      </c>
      <c r="N29" s="161">
        <v>145</v>
      </c>
      <c r="O29" s="161">
        <v>52</v>
      </c>
      <c r="P29" s="172">
        <f t="shared" si="2"/>
        <v>596</v>
      </c>
      <c r="Q29" s="172">
        <f t="shared" si="3"/>
        <v>1435</v>
      </c>
      <c r="R29" s="84" t="s">
        <v>100</v>
      </c>
      <c r="S29" s="254"/>
      <c r="T29" s="254"/>
      <c r="U29" s="254"/>
      <c r="V29" s="254"/>
    </row>
    <row r="30" spans="1:22" ht="20.25">
      <c r="A30" s="480" t="s">
        <v>99</v>
      </c>
      <c r="B30" s="171">
        <v>10</v>
      </c>
      <c r="C30" s="171">
        <v>10</v>
      </c>
      <c r="D30" s="171">
        <v>3</v>
      </c>
      <c r="E30" s="171">
        <v>0</v>
      </c>
      <c r="F30" s="172">
        <f t="shared" si="0"/>
        <v>23</v>
      </c>
      <c r="G30" s="171">
        <v>22</v>
      </c>
      <c r="H30" s="171">
        <v>17</v>
      </c>
      <c r="I30" s="171">
        <v>40</v>
      </c>
      <c r="J30" s="171">
        <v>10</v>
      </c>
      <c r="K30" s="172">
        <f t="shared" si="1"/>
        <v>89</v>
      </c>
      <c r="L30" s="171">
        <v>80</v>
      </c>
      <c r="M30" s="171">
        <v>37</v>
      </c>
      <c r="N30" s="171">
        <v>21</v>
      </c>
      <c r="O30" s="171">
        <v>5</v>
      </c>
      <c r="P30" s="172">
        <f t="shared" si="2"/>
        <v>143</v>
      </c>
      <c r="Q30" s="172">
        <f t="shared" si="3"/>
        <v>255</v>
      </c>
      <c r="R30" s="84" t="s">
        <v>98</v>
      </c>
      <c r="S30" s="254"/>
      <c r="T30" s="254"/>
      <c r="U30" s="254"/>
      <c r="V30" s="254"/>
    </row>
    <row r="31" spans="1:22" ht="20.25">
      <c r="A31" s="84" t="s">
        <v>1504</v>
      </c>
      <c r="B31" s="161">
        <v>2</v>
      </c>
      <c r="C31" s="161">
        <v>0</v>
      </c>
      <c r="D31" s="161">
        <v>0</v>
      </c>
      <c r="E31" s="161">
        <v>0</v>
      </c>
      <c r="F31" s="172">
        <f t="shared" si="0"/>
        <v>2</v>
      </c>
      <c r="G31" s="161">
        <v>4</v>
      </c>
      <c r="H31" s="161">
        <v>1</v>
      </c>
      <c r="I31" s="161">
        <v>0</v>
      </c>
      <c r="J31" s="161">
        <v>0</v>
      </c>
      <c r="K31" s="172">
        <f t="shared" si="1"/>
        <v>5</v>
      </c>
      <c r="L31" s="161">
        <v>1</v>
      </c>
      <c r="M31" s="161">
        <v>0</v>
      </c>
      <c r="N31" s="161">
        <v>0</v>
      </c>
      <c r="O31" s="161">
        <v>1</v>
      </c>
      <c r="P31" s="172">
        <f t="shared" si="2"/>
        <v>2</v>
      </c>
      <c r="Q31" s="172">
        <f t="shared" si="3"/>
        <v>9</v>
      </c>
      <c r="R31" s="84" t="s">
        <v>96</v>
      </c>
      <c r="S31" s="254"/>
      <c r="T31" s="254"/>
      <c r="U31" s="254"/>
      <c r="V31" s="254"/>
    </row>
    <row r="32" spans="1:22" ht="20.25">
      <c r="A32" s="84" t="s">
        <v>1505</v>
      </c>
      <c r="B32" s="171">
        <v>141</v>
      </c>
      <c r="C32" s="171">
        <v>90</v>
      </c>
      <c r="D32" s="171">
        <v>87</v>
      </c>
      <c r="E32" s="171">
        <v>66</v>
      </c>
      <c r="F32" s="172">
        <f t="shared" si="0"/>
        <v>384</v>
      </c>
      <c r="G32" s="171">
        <v>234</v>
      </c>
      <c r="H32" s="171">
        <v>119</v>
      </c>
      <c r="I32" s="171">
        <v>309</v>
      </c>
      <c r="J32" s="171">
        <v>261</v>
      </c>
      <c r="K32" s="172">
        <f t="shared" si="1"/>
        <v>923</v>
      </c>
      <c r="L32" s="171">
        <v>358</v>
      </c>
      <c r="M32" s="171">
        <v>287</v>
      </c>
      <c r="N32" s="171">
        <v>114</v>
      </c>
      <c r="O32" s="171">
        <v>55</v>
      </c>
      <c r="P32" s="172">
        <f t="shared" si="2"/>
        <v>814</v>
      </c>
      <c r="Q32" s="172">
        <f t="shared" si="3"/>
        <v>2121</v>
      </c>
      <c r="R32" s="84" t="s">
        <v>94</v>
      </c>
      <c r="S32" s="254"/>
      <c r="T32" s="254"/>
      <c r="U32" s="254"/>
      <c r="V32" s="254"/>
    </row>
    <row r="33" spans="1:22" ht="20.25">
      <c r="A33" s="84" t="s">
        <v>93</v>
      </c>
      <c r="B33" s="161">
        <v>85</v>
      </c>
      <c r="C33" s="161">
        <v>54</v>
      </c>
      <c r="D33" s="161">
        <v>93</v>
      </c>
      <c r="E33" s="161">
        <v>24</v>
      </c>
      <c r="F33" s="172">
        <f t="shared" si="0"/>
        <v>256</v>
      </c>
      <c r="G33" s="161">
        <v>55</v>
      </c>
      <c r="H33" s="161">
        <v>25</v>
      </c>
      <c r="I33" s="161">
        <v>338</v>
      </c>
      <c r="J33" s="161">
        <v>52</v>
      </c>
      <c r="K33" s="172">
        <f t="shared" si="1"/>
        <v>470</v>
      </c>
      <c r="L33" s="161">
        <v>224</v>
      </c>
      <c r="M33" s="161">
        <v>64</v>
      </c>
      <c r="N33" s="161">
        <v>105</v>
      </c>
      <c r="O33" s="161">
        <v>12</v>
      </c>
      <c r="P33" s="172">
        <f t="shared" si="2"/>
        <v>405</v>
      </c>
      <c r="Q33" s="172">
        <f t="shared" si="3"/>
        <v>1131</v>
      </c>
      <c r="R33" s="84" t="s">
        <v>92</v>
      </c>
      <c r="S33" s="254"/>
      <c r="T33" s="254"/>
      <c r="U33" s="254"/>
      <c r="V33" s="254"/>
    </row>
    <row r="34" spans="1:22" ht="20.25">
      <c r="A34" s="84" t="s">
        <v>91</v>
      </c>
      <c r="B34" s="171">
        <v>35</v>
      </c>
      <c r="C34" s="171">
        <v>16</v>
      </c>
      <c r="D34" s="171">
        <v>11</v>
      </c>
      <c r="E34" s="171">
        <v>3</v>
      </c>
      <c r="F34" s="172">
        <f t="shared" si="0"/>
        <v>65</v>
      </c>
      <c r="G34" s="171">
        <v>25</v>
      </c>
      <c r="H34" s="171">
        <v>9</v>
      </c>
      <c r="I34" s="171">
        <v>244</v>
      </c>
      <c r="J34" s="171">
        <v>26</v>
      </c>
      <c r="K34" s="172">
        <f t="shared" si="1"/>
        <v>304</v>
      </c>
      <c r="L34" s="171">
        <v>96</v>
      </c>
      <c r="M34" s="171">
        <v>24</v>
      </c>
      <c r="N34" s="171">
        <v>118</v>
      </c>
      <c r="O34" s="171">
        <v>12</v>
      </c>
      <c r="P34" s="172">
        <f t="shared" si="2"/>
        <v>250</v>
      </c>
      <c r="Q34" s="172">
        <f t="shared" si="3"/>
        <v>619</v>
      </c>
      <c r="R34" s="84" t="s">
        <v>90</v>
      </c>
      <c r="S34" s="254"/>
      <c r="T34" s="254"/>
      <c r="U34" s="254"/>
      <c r="V34" s="254"/>
    </row>
    <row r="35" spans="1:22" ht="20.25">
      <c r="A35" s="84" t="s">
        <v>89</v>
      </c>
      <c r="B35" s="161">
        <v>6</v>
      </c>
      <c r="C35" s="161">
        <v>3</v>
      </c>
      <c r="D35" s="161">
        <v>15</v>
      </c>
      <c r="E35" s="161">
        <v>5</v>
      </c>
      <c r="F35" s="172">
        <f t="shared" si="0"/>
        <v>29</v>
      </c>
      <c r="G35" s="161">
        <v>12</v>
      </c>
      <c r="H35" s="161">
        <v>10</v>
      </c>
      <c r="I35" s="161">
        <v>113</v>
      </c>
      <c r="J35" s="161">
        <v>15</v>
      </c>
      <c r="K35" s="172">
        <f t="shared" si="1"/>
        <v>150</v>
      </c>
      <c r="L35" s="161">
        <v>55</v>
      </c>
      <c r="M35" s="161">
        <v>22</v>
      </c>
      <c r="N35" s="161">
        <v>77</v>
      </c>
      <c r="O35" s="161">
        <v>9</v>
      </c>
      <c r="P35" s="172">
        <f t="shared" si="2"/>
        <v>163</v>
      </c>
      <c r="Q35" s="172">
        <f t="shared" si="3"/>
        <v>342</v>
      </c>
      <c r="R35" s="84" t="s">
        <v>88</v>
      </c>
      <c r="S35" s="254"/>
      <c r="T35" s="254"/>
      <c r="U35" s="254"/>
      <c r="V35" s="254"/>
    </row>
    <row r="36" spans="1:22" ht="20.25">
      <c r="A36" s="84" t="s">
        <v>87</v>
      </c>
      <c r="B36" s="171">
        <v>3</v>
      </c>
      <c r="C36" s="171">
        <v>6</v>
      </c>
      <c r="D36" s="171">
        <v>1</v>
      </c>
      <c r="E36" s="171">
        <v>0</v>
      </c>
      <c r="F36" s="172">
        <f t="shared" si="0"/>
        <v>10</v>
      </c>
      <c r="G36" s="171">
        <v>7</v>
      </c>
      <c r="H36" s="171">
        <v>1</v>
      </c>
      <c r="I36" s="171">
        <v>26</v>
      </c>
      <c r="J36" s="171">
        <v>0</v>
      </c>
      <c r="K36" s="172">
        <f t="shared" si="1"/>
        <v>34</v>
      </c>
      <c r="L36" s="171">
        <v>33</v>
      </c>
      <c r="M36" s="171">
        <v>6</v>
      </c>
      <c r="N36" s="171">
        <v>21</v>
      </c>
      <c r="O36" s="171">
        <v>0</v>
      </c>
      <c r="P36" s="172">
        <f t="shared" si="2"/>
        <v>60</v>
      </c>
      <c r="Q36" s="172">
        <f t="shared" si="3"/>
        <v>104</v>
      </c>
      <c r="R36" s="84" t="s">
        <v>86</v>
      </c>
      <c r="S36" s="254"/>
      <c r="T36" s="254"/>
      <c r="U36" s="254"/>
      <c r="V36" s="254"/>
    </row>
    <row r="37" spans="1:22" ht="20.25">
      <c r="A37" s="84" t="s">
        <v>85</v>
      </c>
      <c r="B37" s="161">
        <v>7</v>
      </c>
      <c r="C37" s="161">
        <v>4</v>
      </c>
      <c r="D37" s="161">
        <v>3</v>
      </c>
      <c r="E37" s="161">
        <v>0</v>
      </c>
      <c r="F37" s="172">
        <f t="shared" si="0"/>
        <v>14</v>
      </c>
      <c r="G37" s="161">
        <v>9</v>
      </c>
      <c r="H37" s="161">
        <v>7</v>
      </c>
      <c r="I37" s="161">
        <v>29</v>
      </c>
      <c r="J37" s="161">
        <v>13</v>
      </c>
      <c r="K37" s="172">
        <f t="shared" si="1"/>
        <v>58</v>
      </c>
      <c r="L37" s="161">
        <v>55</v>
      </c>
      <c r="M37" s="161">
        <v>21</v>
      </c>
      <c r="N37" s="161">
        <v>45</v>
      </c>
      <c r="O37" s="161">
        <v>18</v>
      </c>
      <c r="P37" s="172">
        <f t="shared" si="2"/>
        <v>139</v>
      </c>
      <c r="Q37" s="172">
        <f t="shared" si="3"/>
        <v>211</v>
      </c>
      <c r="R37" s="84" t="s">
        <v>1169</v>
      </c>
      <c r="S37" s="254"/>
      <c r="T37" s="254"/>
      <c r="U37" s="254"/>
      <c r="V37" s="254"/>
    </row>
    <row r="38" spans="1:22" ht="20.25">
      <c r="A38" s="84" t="s">
        <v>84</v>
      </c>
      <c r="B38" s="171">
        <v>3</v>
      </c>
      <c r="C38" s="171">
        <v>3</v>
      </c>
      <c r="D38" s="171">
        <v>1</v>
      </c>
      <c r="E38" s="171">
        <v>2</v>
      </c>
      <c r="F38" s="172">
        <f t="shared" si="0"/>
        <v>9</v>
      </c>
      <c r="G38" s="171">
        <v>9</v>
      </c>
      <c r="H38" s="171">
        <v>2</v>
      </c>
      <c r="I38" s="171">
        <v>15</v>
      </c>
      <c r="J38" s="171">
        <v>3</v>
      </c>
      <c r="K38" s="172">
        <f t="shared" si="1"/>
        <v>29</v>
      </c>
      <c r="L38" s="171">
        <v>84</v>
      </c>
      <c r="M38" s="171">
        <v>16</v>
      </c>
      <c r="N38" s="171">
        <v>30</v>
      </c>
      <c r="O38" s="171">
        <v>3</v>
      </c>
      <c r="P38" s="172">
        <f t="shared" si="2"/>
        <v>133</v>
      </c>
      <c r="Q38" s="172">
        <f t="shared" si="3"/>
        <v>171</v>
      </c>
      <c r="R38" s="84" t="s">
        <v>83</v>
      </c>
      <c r="S38" s="254"/>
      <c r="T38" s="254"/>
      <c r="U38" s="254"/>
      <c r="V38" s="254"/>
    </row>
    <row r="39" spans="1:22" ht="20.25">
      <c r="A39" s="84" t="s">
        <v>322</v>
      </c>
      <c r="B39" s="161">
        <v>3</v>
      </c>
      <c r="C39" s="161">
        <v>1</v>
      </c>
      <c r="D39" s="161">
        <v>0</v>
      </c>
      <c r="E39" s="161">
        <v>2</v>
      </c>
      <c r="F39" s="172">
        <f t="shared" si="0"/>
        <v>6</v>
      </c>
      <c r="G39" s="161">
        <v>8</v>
      </c>
      <c r="H39" s="161">
        <v>5</v>
      </c>
      <c r="I39" s="161">
        <v>11</v>
      </c>
      <c r="J39" s="161">
        <v>7</v>
      </c>
      <c r="K39" s="172">
        <f t="shared" si="1"/>
        <v>31</v>
      </c>
      <c r="L39" s="161">
        <v>79</v>
      </c>
      <c r="M39" s="161">
        <v>45</v>
      </c>
      <c r="N39" s="161">
        <v>19</v>
      </c>
      <c r="O39" s="161">
        <v>8</v>
      </c>
      <c r="P39" s="172">
        <f t="shared" si="2"/>
        <v>151</v>
      </c>
      <c r="Q39" s="172">
        <f t="shared" si="3"/>
        <v>188</v>
      </c>
      <c r="R39" s="84" t="s">
        <v>81</v>
      </c>
      <c r="S39" s="254"/>
      <c r="T39" s="254"/>
      <c r="U39" s="254"/>
      <c r="V39" s="254"/>
    </row>
    <row r="40" spans="1:22" ht="20.25">
      <c r="A40" s="84" t="s">
        <v>80</v>
      </c>
      <c r="B40" s="171">
        <v>4</v>
      </c>
      <c r="C40" s="171">
        <v>5</v>
      </c>
      <c r="D40" s="171">
        <v>2</v>
      </c>
      <c r="E40" s="171">
        <v>7</v>
      </c>
      <c r="F40" s="172">
        <f t="shared" si="0"/>
        <v>18</v>
      </c>
      <c r="G40" s="171">
        <v>5</v>
      </c>
      <c r="H40" s="171">
        <v>7</v>
      </c>
      <c r="I40" s="171">
        <v>48</v>
      </c>
      <c r="J40" s="171">
        <v>31</v>
      </c>
      <c r="K40" s="172">
        <f t="shared" si="1"/>
        <v>91</v>
      </c>
      <c r="L40" s="171">
        <v>70</v>
      </c>
      <c r="M40" s="171">
        <v>32</v>
      </c>
      <c r="N40" s="171">
        <v>51</v>
      </c>
      <c r="O40" s="171">
        <v>11</v>
      </c>
      <c r="P40" s="172">
        <f t="shared" si="2"/>
        <v>164</v>
      </c>
      <c r="Q40" s="172">
        <f t="shared" si="3"/>
        <v>273</v>
      </c>
      <c r="R40" s="84" t="s">
        <v>79</v>
      </c>
      <c r="S40" s="254"/>
      <c r="T40" s="254"/>
      <c r="U40" s="254"/>
      <c r="V40" s="254"/>
    </row>
    <row r="41" spans="1:22" ht="20.25">
      <c r="A41" s="84" t="s">
        <v>78</v>
      </c>
      <c r="B41" s="161">
        <v>4</v>
      </c>
      <c r="C41" s="161">
        <v>0</v>
      </c>
      <c r="D41" s="161">
        <v>3</v>
      </c>
      <c r="E41" s="161">
        <v>1</v>
      </c>
      <c r="F41" s="172">
        <f t="shared" si="0"/>
        <v>8</v>
      </c>
      <c r="G41" s="161">
        <v>10</v>
      </c>
      <c r="H41" s="161">
        <v>2</v>
      </c>
      <c r="I41" s="161">
        <v>20</v>
      </c>
      <c r="J41" s="161">
        <v>3</v>
      </c>
      <c r="K41" s="172">
        <f t="shared" si="1"/>
        <v>35</v>
      </c>
      <c r="L41" s="161">
        <v>22</v>
      </c>
      <c r="M41" s="161">
        <v>3</v>
      </c>
      <c r="N41" s="161">
        <v>31</v>
      </c>
      <c r="O41" s="161">
        <v>0</v>
      </c>
      <c r="P41" s="172">
        <f t="shared" si="2"/>
        <v>56</v>
      </c>
      <c r="Q41" s="172">
        <f t="shared" si="3"/>
        <v>99</v>
      </c>
      <c r="R41" s="84" t="s">
        <v>77</v>
      </c>
      <c r="S41" s="254"/>
      <c r="T41" s="254"/>
      <c r="U41" s="254"/>
      <c r="V41" s="254"/>
    </row>
    <row r="42" spans="1:22" ht="20.25">
      <c r="A42" s="84" t="s">
        <v>303</v>
      </c>
      <c r="B42" s="171">
        <v>1151</v>
      </c>
      <c r="C42" s="171">
        <v>1142</v>
      </c>
      <c r="D42" s="171">
        <v>26</v>
      </c>
      <c r="E42" s="171">
        <v>13</v>
      </c>
      <c r="F42" s="172">
        <f t="shared" si="0"/>
        <v>2332</v>
      </c>
      <c r="G42" s="171">
        <v>193</v>
      </c>
      <c r="H42" s="171">
        <v>137</v>
      </c>
      <c r="I42" s="171">
        <v>145</v>
      </c>
      <c r="J42" s="171">
        <v>43</v>
      </c>
      <c r="K42" s="172">
        <f t="shared" si="1"/>
        <v>518</v>
      </c>
      <c r="L42" s="171">
        <v>426</v>
      </c>
      <c r="M42" s="171">
        <v>186</v>
      </c>
      <c r="N42" s="171">
        <v>206</v>
      </c>
      <c r="O42" s="171">
        <v>63</v>
      </c>
      <c r="P42" s="172">
        <f t="shared" si="2"/>
        <v>881</v>
      </c>
      <c r="Q42" s="172">
        <f t="shared" si="3"/>
        <v>3731</v>
      </c>
      <c r="R42" s="84" t="s">
        <v>75</v>
      </c>
      <c r="S42" s="254"/>
      <c r="T42" s="254"/>
      <c r="U42" s="254"/>
      <c r="V42" s="254"/>
    </row>
    <row r="43" spans="1:22" ht="27" customHeight="1">
      <c r="A43" s="92" t="s">
        <v>9</v>
      </c>
      <c r="B43" s="93">
        <f>SUM(B7:B42)</f>
        <v>2787</v>
      </c>
      <c r="C43" s="93">
        <f t="shared" ref="C43:Q43" si="4">SUM(C7:C42)</f>
        <v>2314</v>
      </c>
      <c r="D43" s="93">
        <f t="shared" si="4"/>
        <v>796</v>
      </c>
      <c r="E43" s="93">
        <f t="shared" si="4"/>
        <v>486</v>
      </c>
      <c r="F43" s="93">
        <f t="shared" si="4"/>
        <v>6383</v>
      </c>
      <c r="G43" s="93">
        <f t="shared" si="4"/>
        <v>1588</v>
      </c>
      <c r="H43" s="93">
        <f t="shared" si="4"/>
        <v>934</v>
      </c>
      <c r="I43" s="93">
        <f t="shared" si="4"/>
        <v>3320</v>
      </c>
      <c r="J43" s="93">
        <f t="shared" si="4"/>
        <v>1107</v>
      </c>
      <c r="K43" s="93">
        <f t="shared" si="4"/>
        <v>6949</v>
      </c>
      <c r="L43" s="93">
        <f t="shared" si="4"/>
        <v>3956</v>
      </c>
      <c r="M43" s="93">
        <f t="shared" si="4"/>
        <v>1807</v>
      </c>
      <c r="N43" s="93">
        <f t="shared" si="4"/>
        <v>2446</v>
      </c>
      <c r="O43" s="93">
        <f t="shared" si="4"/>
        <v>500</v>
      </c>
      <c r="P43" s="93">
        <f t="shared" si="4"/>
        <v>8709</v>
      </c>
      <c r="Q43" s="93">
        <f t="shared" si="4"/>
        <v>22041</v>
      </c>
      <c r="R43" s="92" t="s">
        <v>8</v>
      </c>
      <c r="T43" s="254"/>
      <c r="U43" s="254"/>
      <c r="V43" s="254"/>
    </row>
  </sheetData>
  <mergeCells count="19">
    <mergeCell ref="F5:F6"/>
    <mergeCell ref="G5:H5"/>
    <mergeCell ref="I5:J5"/>
    <mergeCell ref="K5:K6"/>
    <mergeCell ref="A1:R1"/>
    <mergeCell ref="A2:R2"/>
    <mergeCell ref="A3:K3"/>
    <mergeCell ref="L3:R3"/>
    <mergeCell ref="A4:A6"/>
    <mergeCell ref="B4:F4"/>
    <mergeCell ref="G4:K4"/>
    <mergeCell ref="L4:P4"/>
    <mergeCell ref="Q4:Q6"/>
    <mergeCell ref="R4:R6"/>
    <mergeCell ref="L5:M5"/>
    <mergeCell ref="N5:O5"/>
    <mergeCell ref="P5:P6"/>
    <mergeCell ref="B5:C5"/>
    <mergeCell ref="D5:E5"/>
  </mergeCells>
  <printOptions horizontalCentered="1" verticalCentered="1"/>
  <pageMargins left="0.7" right="0.7" top="0.75" bottom="0.75" header="0.3" footer="0.3"/>
  <pageSetup paperSize="9"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D779EED44E39424A890D60A7D2E59618" ma:contentTypeVersion="5" ma:contentTypeDescription="إنشاء مستند جديد." ma:contentTypeScope="" ma:versionID="5a8a1ddbfc14deb985d7e11e55bd508b">
  <xsd:schema xmlns:xsd="http://www.w3.org/2001/XMLSchema" xmlns:xs="http://www.w3.org/2001/XMLSchema" xmlns:p="http://schemas.microsoft.com/office/2006/metadata/properties" xmlns:ns1="http://schemas.microsoft.com/sharepoint/v3" xmlns:ns2="5797868e-33e7-4173-aba2-645c7f9f4275" xmlns:ns3="57f072df-4a49-4577-8cda-61964759c94d" targetNamespace="http://schemas.microsoft.com/office/2006/metadata/properties" ma:root="true" ma:fieldsID="5ddb3e9e5b42d38598b7cfc2aedf2625" ns1:_="" ns2:_="" ns3:_="">
    <xsd:import namespace="http://schemas.microsoft.com/sharepoint/v3"/>
    <xsd:import namespace="5797868e-33e7-4173-aba2-645c7f9f4275"/>
    <xsd:import namespace="57f072df-4a49-4577-8cda-61964759c94d"/>
    <xsd:element name="properties">
      <xsd:complexType>
        <xsd:sequence>
          <xsd:element name="documentManagement">
            <xsd:complexType>
              <xsd:all>
                <xsd:element ref="ns1:PublishingStartDate" minOccurs="0"/>
                <xsd:element ref="ns1:PublishingExpirationDate" minOccurs="0"/>
                <xsd:element ref="ns2:DisplayOrder"/>
                <xsd:element ref="ns2:SharedWithUsers"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internalName="PublishingStartDate">
      <xsd:simpleType>
        <xsd:restriction base="dms:Unknown"/>
      </xsd:simpleType>
    </xsd:element>
    <xsd:element name="PublishingExpirationDate" ma:index="9" nillable="true" ma:displayName="جدولة تاريخ الانتهاء"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97868e-33e7-4173-aba2-645c7f9f4275" elementFormDefault="qualified">
    <xsd:import namespace="http://schemas.microsoft.com/office/2006/documentManagement/types"/>
    <xsd:import namespace="http://schemas.microsoft.com/office/infopath/2007/PartnerControls"/>
    <xsd:element name="DisplayOrder" ma:index="10" ma:displayName="ترتيب ظهور العنصر" ma:decimals="0" ma:default="1" ma:description="يمكن استخدام هذا العمود لترتيب ظهور العنصر المرتبط به وبشكل عام يتم إظهار العنصر ذو الرقم الأكبر أولاً, أي نعتمد الترتيب التنازلي" ma:internalName="DisplayOrder" ma:percentage="FALSE">
      <xsd:simpleType>
        <xsd:restriction base="dms:Number"/>
      </xsd:simpleType>
    </xsd:element>
    <xsd:element name="SharedWithUsers" ma:index="11" nillable="true" ma:displayName="تمت مشاركته مع"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f072df-4a49-4577-8cda-61964759c94d" elementFormDefault="qualified">
    <xsd:import namespace="http://schemas.microsoft.com/office/2006/documentManagement/types"/>
    <xsd:import namespace="http://schemas.microsoft.com/office/infopath/2007/PartnerControls"/>
    <xsd:element name="Status" ma:index="12" nillable="true" ma:displayName="Status" ma:internalName="Status">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splayOrder xmlns="5797868e-33e7-4173-aba2-645c7f9f4275">175</DisplayOrder>
    <PublishingExpirationDate xmlns="http://schemas.microsoft.com/sharepoint/v3" xsi:nil="true"/>
    <PublishingStartDate xmlns="http://schemas.microsoft.com/sharepoint/v3" xsi:nil="true"/>
    <Status xmlns="57f072df-4a49-4577-8cda-61964759c94d">1</Status>
  </documentManagement>
</p:properties>
</file>

<file path=customXml/itemProps1.xml><?xml version="1.0" encoding="utf-8"?>
<ds:datastoreItem xmlns:ds="http://schemas.openxmlformats.org/officeDocument/2006/customXml" ds:itemID="{630CAB5A-0001-4B30-B7B9-585F7044E954}"/>
</file>

<file path=customXml/itemProps2.xml><?xml version="1.0" encoding="utf-8"?>
<ds:datastoreItem xmlns:ds="http://schemas.openxmlformats.org/officeDocument/2006/customXml" ds:itemID="{4EE12D6B-53B6-42D5-B5EB-13C814D20965}"/>
</file>

<file path=customXml/itemProps3.xml><?xml version="1.0" encoding="utf-8"?>
<ds:datastoreItem xmlns:ds="http://schemas.openxmlformats.org/officeDocument/2006/customXml" ds:itemID="{AFFD1C76-5497-4002-917E-9A1E4D8466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54</vt:i4>
      </vt:variant>
      <vt:variant>
        <vt:lpstr>نطاقات تمت تسميتها</vt:lpstr>
      </vt:variant>
      <vt:variant>
        <vt:i4>49</vt:i4>
      </vt:variant>
    </vt:vector>
  </HeadingPairs>
  <TitlesOfParts>
    <vt:vector size="103" baseType="lpstr">
      <vt:lpstr>فهرس الباب الثاني</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'1'!Print_Area</vt:lpstr>
      <vt:lpstr>'10'!Print_Area</vt:lpstr>
      <vt:lpstr>'11'!Print_Area</vt:lpstr>
      <vt:lpstr>'12'!Print_Area</vt:lpstr>
      <vt:lpstr>'13'!Print_Area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'5'!Print_Area</vt:lpstr>
      <vt:lpstr>'51'!Print_Area</vt:lpstr>
      <vt:lpstr>'52'!Print_Area</vt:lpstr>
      <vt:lpstr>'53'!Print_Area</vt:lpstr>
      <vt:lpstr>'6'!Print_Area</vt:lpstr>
      <vt:lpstr>'7'!Print_Area</vt:lpstr>
      <vt:lpstr>'8'!Print_Area</vt:lpstr>
      <vt:lpstr>'9'!Print_Area</vt:lpstr>
      <vt:lpstr>'فهرس الباب الثاني'!Print_Area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الباب الثاني الموارد الصحية لعام 2023</dc:title>
  <dc:creator>Abdulaziz Ismail Abu Husayn</dc:creator>
  <cp:lastModifiedBy>Abdulaziz Ismail Abu Husayn</cp:lastModifiedBy>
  <cp:lastPrinted>2024-04-23T07:17:07Z</cp:lastPrinted>
  <dcterms:created xsi:type="dcterms:W3CDTF">2019-05-12T10:46:31Z</dcterms:created>
  <dcterms:modified xsi:type="dcterms:W3CDTF">2024-07-02T08:24:19Z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0x010100D779EED44E39424A890D60A7D2E59618</vt:lpwstr>
  </property>
</Properties>
</file>